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updateLinks="never" codeName="ThisWorkbook" defaultThemeVersion="124226"/>
  <mc:AlternateContent xmlns:mc="http://schemas.openxmlformats.org/markup-compatibility/2006">
    <mc:Choice Requires="x15">
      <x15ac:absPath xmlns:x15ac="http://schemas.microsoft.com/office/spreadsheetml/2010/11/ac" url="C:\Users\121083\Desktop\調書修正\"/>
    </mc:Choice>
  </mc:AlternateContent>
  <xr:revisionPtr revIDLastSave="0" documentId="13_ncr:1_{4329BED1-234B-4986-835B-63B5B36E59FD}" xr6:coauthVersionLast="47" xr6:coauthVersionMax="47" xr10:uidLastSave="{00000000-0000-0000-0000-000000000000}"/>
  <bookViews>
    <workbookView xWindow="-108" yWindow="-108" windowWidth="30936" windowHeight="16776" tabRatio="927" activeTab="67" xr2:uid="{00000000-000D-0000-FFFF-FFFF00000000}"/>
  </bookViews>
  <sheets>
    <sheet name="点検様式作成フロー" sheetId="75" r:id="rId1"/>
    <sheet name="変状面積算出方法" sheetId="77" r:id="rId2"/>
    <sheet name="様式A-1" sheetId="57" r:id="rId3"/>
    <sheet name="様式A-2" sheetId="58" r:id="rId4"/>
    <sheet name="様式A-3" sheetId="59" r:id="rId5"/>
    <sheet name="様式B_001" sheetId="93" r:id="rId6"/>
    <sheet name="様式B_002" sheetId="281" r:id="rId7"/>
    <sheet name="様式B_003" sheetId="282" r:id="rId8"/>
    <sheet name="様式C-1-1" sheetId="60" r:id="rId9"/>
    <sheet name="様式C-1-2" sheetId="61" r:id="rId10"/>
    <sheet name="様式C-2" sheetId="63" r:id="rId11"/>
    <sheet name="様式D-1-1_001" sheetId="94" r:id="rId12"/>
    <sheet name="様式D-1-1_002" sheetId="283" r:id="rId13"/>
    <sheet name="様式D-1-1_003" sheetId="284" r:id="rId14"/>
    <sheet name="様式D-1-1_004" sheetId="285" r:id="rId15"/>
    <sheet name="様式D-1-1_005" sheetId="286" r:id="rId16"/>
    <sheet name="様式D-1-1_006" sheetId="287" r:id="rId17"/>
    <sheet name="様式D-1-1_007" sheetId="288" r:id="rId18"/>
    <sheet name="様式D-1-1_008" sheetId="289" r:id="rId19"/>
    <sheet name="様式D-1-1_009" sheetId="290" r:id="rId20"/>
    <sheet name="様式D-1-1_010" sheetId="291" r:id="rId21"/>
    <sheet name="様式D-1-1_011" sheetId="292" r:id="rId22"/>
    <sheet name="様式D-1-1_012" sheetId="293" r:id="rId23"/>
    <sheet name="様式D-1-1_013" sheetId="294" r:id="rId24"/>
    <sheet name="様式D-1-1_014" sheetId="295" r:id="rId25"/>
    <sheet name="様式D-1-1_015" sheetId="296" r:id="rId26"/>
    <sheet name="様式D-1-1_016" sheetId="297" r:id="rId27"/>
    <sheet name="様式D-1-1_017" sheetId="298" r:id="rId28"/>
    <sheet name="様式D-1-1_018" sheetId="299" r:id="rId29"/>
    <sheet name="様式D-1-1_019" sheetId="300" r:id="rId30"/>
    <sheet name="様式D-1-1_020" sheetId="301" r:id="rId31"/>
    <sheet name="様式D-1-1_021" sheetId="302" r:id="rId32"/>
    <sheet name="様式D-1-1_022" sheetId="303" r:id="rId33"/>
    <sheet name="様式D-1-1_023" sheetId="304" r:id="rId34"/>
    <sheet name="様式D-1-1_024" sheetId="305" r:id="rId35"/>
    <sheet name="様式D-1-1_025" sheetId="306" r:id="rId36"/>
    <sheet name="様式D-1-1_026" sheetId="307" r:id="rId37"/>
    <sheet name="様式D-1-1_027" sheetId="308" r:id="rId38"/>
    <sheet name="様式D-1-1_028" sheetId="309" r:id="rId39"/>
    <sheet name="様式D-1-1_029" sheetId="310" r:id="rId40"/>
    <sheet name="様式D-1-1_030" sheetId="311" r:id="rId41"/>
    <sheet name="様式D-1-1_031" sheetId="312" r:id="rId42"/>
    <sheet name="様式D-1-1_032" sheetId="313" r:id="rId43"/>
    <sheet name="様式D-1-2" sheetId="65" r:id="rId44"/>
    <sheet name="様式D-2-1_001" sheetId="328" r:id="rId45"/>
    <sheet name="様式D-2-1_002" sheetId="42" r:id="rId46"/>
    <sheet name="様式D-2-1_003" sheetId="329" r:id="rId47"/>
    <sheet name="様式D-2-1´" sheetId="55" r:id="rId48"/>
    <sheet name="様式D-3_PS" sheetId="83" r:id="rId49"/>
    <sheet name="様式D-3_S001" sheetId="140" r:id="rId50"/>
    <sheet name="様式D-3_S002" sheetId="314" r:id="rId51"/>
    <sheet name="様式D-3_S003" sheetId="315" r:id="rId52"/>
    <sheet name="様式D-3_S004" sheetId="316" r:id="rId53"/>
    <sheet name="様式D-3_S005" sheetId="317" r:id="rId54"/>
    <sheet name="様式D-3_S006" sheetId="318" r:id="rId55"/>
    <sheet name="様式D-3_S007" sheetId="319" r:id="rId56"/>
    <sheet name="様式D-3_S008" sheetId="320" r:id="rId57"/>
    <sheet name="様式D-3_S009" sheetId="321" r:id="rId58"/>
    <sheet name="様式D-3_S010" sheetId="322" r:id="rId59"/>
    <sheet name="様式D-3_S011" sheetId="323" r:id="rId60"/>
    <sheet name="様式D-3_S012" sheetId="324" r:id="rId61"/>
    <sheet name="様式D-3_S013" sheetId="325" r:id="rId62"/>
    <sheet name="様式D-3_S014" sheetId="326" r:id="rId63"/>
    <sheet name="様式D-3_PE" sheetId="327" r:id="rId64"/>
    <sheet name="様式E" sheetId="64" r:id="rId65"/>
    <sheet name="様式F " sheetId="81" r:id="rId66"/>
    <sheet name="様式G" sheetId="95" r:id="rId67"/>
    <sheet name="(参考)リスト" sheetId="74" r:id="rId68"/>
  </sheets>
  <definedNames>
    <definedName name="_xlnm.Print_Area" localSheetId="67">'(参考)リスト'!$A$3:$K$84</definedName>
    <definedName name="_xlnm.Print_Area" localSheetId="0">点検様式作成フロー!$A$1:$N$38</definedName>
    <definedName name="_xlnm.Print_Area" localSheetId="1">変状面積算出方法!$A$1:$N$31</definedName>
    <definedName name="_xlnm.Print_Area" localSheetId="2">'様式A-1'!$B$2:$AB$29</definedName>
    <definedName name="_xlnm.Print_Area" localSheetId="3">'様式A-2'!$B$3:$AN$45</definedName>
    <definedName name="_xlnm.Print_Area" localSheetId="4">'様式A-3'!$B$3:$AI$18</definedName>
    <definedName name="_xlnm.Print_Area" localSheetId="5">様式B_001!$B$2:$AA$33</definedName>
    <definedName name="_xlnm.Print_Area" localSheetId="6">様式B_002!$B$2:$AA$33</definedName>
    <definedName name="_xlnm.Print_Area" localSheetId="7">様式B_003!$B$2:$AA$33</definedName>
    <definedName name="_xlnm.Print_Area" localSheetId="8">'様式C-1-1'!$B$2:$Y$168</definedName>
    <definedName name="_xlnm.Print_Area" localSheetId="9">'様式C-1-2'!$B$2:$X$46</definedName>
    <definedName name="_xlnm.Print_Area" localSheetId="10">'様式C-2'!$B$2:$Z$23</definedName>
    <definedName name="_xlnm.Print_Area" localSheetId="11">'様式D-1-1_001'!$B$2:$W$30</definedName>
    <definedName name="_xlnm.Print_Area" localSheetId="12">'様式D-1-1_002'!$B$2:$W$30</definedName>
    <definedName name="_xlnm.Print_Area" localSheetId="13">'様式D-1-1_003'!$B$2:$W$30</definedName>
    <definedName name="_xlnm.Print_Area" localSheetId="14">'様式D-1-1_004'!$B$2:$W$30</definedName>
    <definedName name="_xlnm.Print_Area" localSheetId="15">'様式D-1-1_005'!$B$2:$W$30</definedName>
    <definedName name="_xlnm.Print_Area" localSheetId="16">'様式D-1-1_006'!$B$2:$W$30</definedName>
    <definedName name="_xlnm.Print_Area" localSheetId="17">'様式D-1-1_007'!$B$2:$W$30</definedName>
    <definedName name="_xlnm.Print_Area" localSheetId="18">'様式D-1-1_008'!$B$2:$W$30</definedName>
    <definedName name="_xlnm.Print_Area" localSheetId="19">'様式D-1-1_009'!$B$2:$W$30</definedName>
    <definedName name="_xlnm.Print_Area" localSheetId="20">'様式D-1-1_010'!$B$2:$W$30</definedName>
    <definedName name="_xlnm.Print_Area" localSheetId="21">'様式D-1-1_011'!$B$2:$W$30</definedName>
    <definedName name="_xlnm.Print_Area" localSheetId="22">'様式D-1-1_012'!$B$2:$W$30</definedName>
    <definedName name="_xlnm.Print_Area" localSheetId="23">'様式D-1-1_013'!$B$2:$W$30</definedName>
    <definedName name="_xlnm.Print_Area" localSheetId="24">'様式D-1-1_014'!$B$2:$W$30</definedName>
    <definedName name="_xlnm.Print_Area" localSheetId="25">'様式D-1-1_015'!$B$2:$W$30</definedName>
    <definedName name="_xlnm.Print_Area" localSheetId="26">'様式D-1-1_016'!$B$2:$W$30</definedName>
    <definedName name="_xlnm.Print_Area" localSheetId="27">'様式D-1-1_017'!$B$2:$W$30</definedName>
    <definedName name="_xlnm.Print_Area" localSheetId="28">'様式D-1-1_018'!$B$2:$W$30</definedName>
    <definedName name="_xlnm.Print_Area" localSheetId="29">'様式D-1-1_019'!$B$2:$W$30</definedName>
    <definedName name="_xlnm.Print_Area" localSheetId="30">'様式D-1-1_020'!$B$2:$W$30</definedName>
    <definedName name="_xlnm.Print_Area" localSheetId="31">'様式D-1-1_021'!$B$2:$W$30</definedName>
    <definedName name="_xlnm.Print_Area" localSheetId="32">'様式D-1-1_022'!$B$2:$W$30</definedName>
    <definedName name="_xlnm.Print_Area" localSheetId="33">'様式D-1-1_023'!$B$2:$W$30</definedName>
    <definedName name="_xlnm.Print_Area" localSheetId="34">'様式D-1-1_024'!$B$2:$W$30</definedName>
    <definedName name="_xlnm.Print_Area" localSheetId="35">'様式D-1-1_025'!$B$2:$W$30</definedName>
    <definedName name="_xlnm.Print_Area" localSheetId="36">'様式D-1-1_026'!$B$2:$W$30</definedName>
    <definedName name="_xlnm.Print_Area" localSheetId="37">'様式D-1-1_027'!$B$2:$W$30</definedName>
    <definedName name="_xlnm.Print_Area" localSheetId="38">'様式D-1-1_028'!$B$2:$W$30</definedName>
    <definedName name="_xlnm.Print_Area" localSheetId="39">'様式D-1-1_029'!$B$2:$W$30</definedName>
    <definedName name="_xlnm.Print_Area" localSheetId="40">'様式D-1-1_030'!$B$2:$W$30</definedName>
    <definedName name="_xlnm.Print_Area" localSheetId="41">'様式D-1-1_031'!$B$2:$W$30</definedName>
    <definedName name="_xlnm.Print_Area" localSheetId="42">'様式D-1-1_032'!$B$2:$W$30</definedName>
    <definedName name="_xlnm.Print_Area" localSheetId="43">'様式D-1-2'!$B$2:$Y$41</definedName>
    <definedName name="_xlnm.Print_Area" localSheetId="44">'様式D-2-1_001'!$B$3:$AI$19</definedName>
    <definedName name="_xlnm.Print_Area" localSheetId="45">'様式D-2-1_002'!$B$3:$AI$19</definedName>
    <definedName name="_xlnm.Print_Area" localSheetId="46">'様式D-2-1_003'!$B$3:$AI$19</definedName>
    <definedName name="_xlnm.Print_Area" localSheetId="47">'様式D-2-1´'!$B$3:$AI$19</definedName>
    <definedName name="_xlnm.Print_Area" localSheetId="63">'様式D-3_PE'!$A$3:$AO$53</definedName>
    <definedName name="_xlnm.Print_Area" localSheetId="48">'様式D-3_PS'!$A$3:$AO$53</definedName>
    <definedName name="_xlnm.Print_Area" localSheetId="49">'様式D-3_S001'!$A$3:$AO$53</definedName>
    <definedName name="_xlnm.Print_Area" localSheetId="50">'様式D-3_S002'!$A$3:$AO$53</definedName>
    <definedName name="_xlnm.Print_Area" localSheetId="51">'様式D-3_S003'!$A$3:$AO$53</definedName>
    <definedName name="_xlnm.Print_Area" localSheetId="52">'様式D-3_S004'!$A$3:$AO$53</definedName>
    <definedName name="_xlnm.Print_Area" localSheetId="53">'様式D-3_S005'!$A$3:$AO$53</definedName>
    <definedName name="_xlnm.Print_Area" localSheetId="54">'様式D-3_S006'!$A$3:$AO$53</definedName>
    <definedName name="_xlnm.Print_Area" localSheetId="55">'様式D-3_S007'!$A$3:$AO$53</definedName>
    <definedName name="_xlnm.Print_Area" localSheetId="56">'様式D-3_S008'!$A$3:$AO$53</definedName>
    <definedName name="_xlnm.Print_Area" localSheetId="57">'様式D-3_S009'!$A$3:$AO$53</definedName>
    <definedName name="_xlnm.Print_Area" localSheetId="58">'様式D-3_S010'!$A$3:$AO$53</definedName>
    <definedName name="_xlnm.Print_Area" localSheetId="59">'様式D-3_S011'!$A$3:$AO$53</definedName>
    <definedName name="_xlnm.Print_Area" localSheetId="60">'様式D-3_S012'!$A$3:$AO$53</definedName>
    <definedName name="_xlnm.Print_Area" localSheetId="61">'様式D-3_S013'!$A$3:$AO$53</definedName>
    <definedName name="_xlnm.Print_Area" localSheetId="62">'様式D-3_S014'!$A$3:$AO$53</definedName>
    <definedName name="_xlnm.Print_Area" localSheetId="64">様式E!$B$2:$BK$21</definedName>
    <definedName name="_xlnm.Print_Area" localSheetId="65">'様式F '!$B$1:$AB$50</definedName>
    <definedName name="_xlnm.Print_Area" localSheetId="66">様式G!$B$2:$Z$15</definedName>
    <definedName name="_xlnm.Print_Titles" localSheetId="3">'様式A-2'!$3:$9</definedName>
    <definedName name="_xlnm.Print_Titles" localSheetId="8">'様式C-1-1'!$2:$4</definedName>
    <definedName name="_xlnm.Print_Titles" localSheetId="11">'様式D-1-1_001'!$B:$W,'様式D-1-1_001'!$2:$4</definedName>
    <definedName name="_xlnm.Print_Titles" localSheetId="12">'様式D-1-1_002'!$B:$W,'様式D-1-1_002'!$2:$4</definedName>
    <definedName name="_xlnm.Print_Titles" localSheetId="13">'様式D-1-1_003'!$B:$W,'様式D-1-1_003'!$2:$4</definedName>
    <definedName name="_xlnm.Print_Titles" localSheetId="14">'様式D-1-1_004'!$B:$W,'様式D-1-1_004'!$2:$4</definedName>
    <definedName name="_xlnm.Print_Titles" localSheetId="15">'様式D-1-1_005'!$B:$W,'様式D-1-1_005'!$2:$4</definedName>
    <definedName name="_xlnm.Print_Titles" localSheetId="16">'様式D-1-1_006'!$B:$W,'様式D-1-1_006'!$2:$4</definedName>
    <definedName name="_xlnm.Print_Titles" localSheetId="17">'様式D-1-1_007'!$B:$W,'様式D-1-1_007'!$2:$4</definedName>
    <definedName name="_xlnm.Print_Titles" localSheetId="18">'様式D-1-1_008'!$B:$W,'様式D-1-1_008'!$2:$4</definedName>
    <definedName name="_xlnm.Print_Titles" localSheetId="19">'様式D-1-1_009'!$B:$W,'様式D-1-1_009'!$2:$4</definedName>
    <definedName name="_xlnm.Print_Titles" localSheetId="20">'様式D-1-1_010'!$B:$W,'様式D-1-1_010'!$2:$4</definedName>
    <definedName name="_xlnm.Print_Titles" localSheetId="21">'様式D-1-1_011'!$B:$W,'様式D-1-1_011'!$2:$4</definedName>
    <definedName name="_xlnm.Print_Titles" localSheetId="22">'様式D-1-1_012'!$B:$W,'様式D-1-1_012'!$2:$4</definedName>
    <definedName name="_xlnm.Print_Titles" localSheetId="23">'様式D-1-1_013'!$B:$W,'様式D-1-1_013'!$2:$4</definedName>
    <definedName name="_xlnm.Print_Titles" localSheetId="24">'様式D-1-1_014'!$B:$W,'様式D-1-1_014'!$2:$4</definedName>
    <definedName name="_xlnm.Print_Titles" localSheetId="25">'様式D-1-1_015'!$B:$W,'様式D-1-1_015'!$2:$4</definedName>
    <definedName name="_xlnm.Print_Titles" localSheetId="26">'様式D-1-1_016'!$B:$W,'様式D-1-1_016'!$2:$4</definedName>
    <definedName name="_xlnm.Print_Titles" localSheetId="27">'様式D-1-1_017'!$B:$W,'様式D-1-1_017'!$2:$4</definedName>
    <definedName name="_xlnm.Print_Titles" localSheetId="28">'様式D-1-1_018'!$B:$W,'様式D-1-1_018'!$2:$4</definedName>
    <definedName name="_xlnm.Print_Titles" localSheetId="29">'様式D-1-1_019'!$B:$W,'様式D-1-1_019'!$2:$4</definedName>
    <definedName name="_xlnm.Print_Titles" localSheetId="30">'様式D-1-1_020'!$B:$W,'様式D-1-1_020'!$2:$4</definedName>
    <definedName name="_xlnm.Print_Titles" localSheetId="31">'様式D-1-1_021'!$B:$W,'様式D-1-1_021'!$2:$4</definedName>
    <definedName name="_xlnm.Print_Titles" localSheetId="32">'様式D-1-1_022'!$B:$W,'様式D-1-1_022'!$2:$4</definedName>
    <definedName name="_xlnm.Print_Titles" localSheetId="33">'様式D-1-1_023'!$B:$W,'様式D-1-1_023'!$2:$4</definedName>
    <definedName name="_xlnm.Print_Titles" localSheetId="34">'様式D-1-1_024'!$B:$W,'様式D-1-1_024'!$2:$4</definedName>
    <definedName name="_xlnm.Print_Titles" localSheetId="35">'様式D-1-1_025'!$B:$W,'様式D-1-1_025'!$2:$4</definedName>
    <definedName name="_xlnm.Print_Titles" localSheetId="36">'様式D-1-1_026'!$B:$W,'様式D-1-1_026'!$2:$4</definedName>
    <definedName name="_xlnm.Print_Titles" localSheetId="37">'様式D-1-1_027'!$B:$W,'様式D-1-1_027'!$2:$4</definedName>
    <definedName name="_xlnm.Print_Titles" localSheetId="38">'様式D-1-1_028'!$B:$W,'様式D-1-1_028'!$2:$4</definedName>
    <definedName name="_xlnm.Print_Titles" localSheetId="39">'様式D-1-1_029'!$B:$W,'様式D-1-1_029'!$2:$4</definedName>
    <definedName name="_xlnm.Print_Titles" localSheetId="40">'様式D-1-1_030'!$B:$W,'様式D-1-1_030'!$2:$4</definedName>
    <definedName name="_xlnm.Print_Titles" localSheetId="41">'様式D-1-1_031'!$B:$W,'様式D-1-1_031'!$2:$4</definedName>
    <definedName name="_xlnm.Print_Titles" localSheetId="42">'様式D-1-1_032'!$B:$W,'様式D-1-1_032'!$2:$4</definedName>
    <definedName name="_xlnm.Print_Titles" localSheetId="43">'様式D-1-2'!$B:$Y,'様式D-1-2'!$2:$8</definedName>
    <definedName name="_xlnm.Print_Titles" localSheetId="44">'様式D-2-1_001'!$3:$5</definedName>
    <definedName name="_xlnm.Print_Titles" localSheetId="45">'様式D-2-1_002'!$3:$5</definedName>
    <definedName name="_xlnm.Print_Titles" localSheetId="46">'様式D-2-1_003'!$3:$5</definedName>
    <definedName name="_xlnm.Print_Titles" localSheetId="47">'様式D-2-1´'!$3:$5</definedName>
    <definedName name="_xlnm.Print_Titles" localSheetId="63">'様式D-3_PE'!$B:$AO,'様式D-3_PE'!$3:$5</definedName>
    <definedName name="_xlnm.Print_Titles" localSheetId="48">'様式D-3_PS'!$B:$AO,'様式D-3_PS'!$3:$5</definedName>
    <definedName name="_xlnm.Print_Titles" localSheetId="49">'様式D-3_S001'!$B:$AO,'様式D-3_S001'!$3:$5</definedName>
    <definedName name="_xlnm.Print_Titles" localSheetId="50">'様式D-3_S002'!$B:$AO,'様式D-3_S002'!$3:$5</definedName>
    <definedName name="_xlnm.Print_Titles" localSheetId="51">'様式D-3_S003'!$B:$AO,'様式D-3_S003'!$3:$5</definedName>
    <definedName name="_xlnm.Print_Titles" localSheetId="52">'様式D-3_S004'!$B:$AO,'様式D-3_S004'!$3:$5</definedName>
    <definedName name="_xlnm.Print_Titles" localSheetId="53">'様式D-3_S005'!$B:$AO,'様式D-3_S005'!$3:$5</definedName>
    <definedName name="_xlnm.Print_Titles" localSheetId="54">'様式D-3_S006'!$B:$AO,'様式D-3_S006'!$3:$5</definedName>
    <definedName name="_xlnm.Print_Titles" localSheetId="55">'様式D-3_S007'!$B:$AO,'様式D-3_S007'!$3:$5</definedName>
    <definedName name="_xlnm.Print_Titles" localSheetId="56">'様式D-3_S008'!$B:$AO,'様式D-3_S008'!$3:$5</definedName>
    <definedName name="_xlnm.Print_Titles" localSheetId="57">'様式D-3_S009'!$B:$AO,'様式D-3_S009'!$3:$5</definedName>
    <definedName name="_xlnm.Print_Titles" localSheetId="58">'様式D-3_S010'!$B:$AO,'様式D-3_S010'!$3:$5</definedName>
    <definedName name="_xlnm.Print_Titles" localSheetId="59">'様式D-3_S011'!$B:$AO,'様式D-3_S011'!$3:$5</definedName>
    <definedName name="_xlnm.Print_Titles" localSheetId="60">'様式D-3_S012'!$B:$AO,'様式D-3_S012'!$3:$5</definedName>
    <definedName name="_xlnm.Print_Titles" localSheetId="61">'様式D-3_S013'!$B:$AO,'様式D-3_S013'!$3:$5</definedName>
    <definedName name="_xlnm.Print_Titles" localSheetId="62">'様式D-3_S014'!$B:$AO,'様式D-3_S014'!$3:$5</definedName>
    <definedName name="_xlnm.Print_Titles" localSheetId="65">'様式F '!$1:$9</definedName>
    <definedName name="Z_D77EBD73_782E_4A63_AC37_29D349B4D009_.wvu.Cols" localSheetId="8" hidden="1">'様式C-1-1'!#REF!</definedName>
    <definedName name="Z_D77EBD73_782E_4A63_AC37_29D349B4D009_.wvu.Cols" localSheetId="9" hidden="1">'様式C-1-2'!#REF!</definedName>
    <definedName name="Z_D77EBD73_782E_4A63_AC37_29D349B4D009_.wvu.Cols" localSheetId="10"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様式B_001!$B$20:$Z$29</definedName>
    <definedName name="Z_D77EBD73_782E_4A63_AC37_29D349B4D009_.wvu.PrintArea" localSheetId="6" hidden="1">様式B_002!$B$20:$Z$29</definedName>
    <definedName name="Z_D77EBD73_782E_4A63_AC37_29D349B4D009_.wvu.PrintArea" localSheetId="7" hidden="1">様式B_003!$B$20:$Z$29</definedName>
    <definedName name="Z_D77EBD73_782E_4A63_AC37_29D349B4D009_.wvu.PrintArea" localSheetId="8" hidden="1">'様式C-1-1'!$B$2:$X$43</definedName>
    <definedName name="Z_D77EBD73_782E_4A63_AC37_29D349B4D009_.wvu.PrintArea" localSheetId="9" hidden="1">'様式C-1-2'!#REF!</definedName>
    <definedName name="Z_D77EBD73_782E_4A63_AC37_29D349B4D009_.wvu.PrintArea" localSheetId="10" hidden="1">'様式C-2'!$B$2:$Z$21</definedName>
    <definedName name="Z_D77EBD73_782E_4A63_AC37_29D349B4D009_.wvu.PrintArea" localSheetId="44" hidden="1">'様式D-2-1_001'!$B$3:$AI$18</definedName>
    <definedName name="Z_D77EBD73_782E_4A63_AC37_29D349B4D009_.wvu.PrintArea" localSheetId="45" hidden="1">'様式D-2-1_002'!$B$3:$AI$18</definedName>
    <definedName name="Z_D77EBD73_782E_4A63_AC37_29D349B4D009_.wvu.PrintArea" localSheetId="46" hidden="1">'様式D-2-1_003'!$B$3:$AI$18</definedName>
    <definedName name="Z_D77EBD73_782E_4A63_AC37_29D349B4D009_.wvu.PrintArea" localSheetId="47" hidden="1">'様式D-2-1´'!$B$3:$AI$18</definedName>
    <definedName name="Z_D77EBD73_782E_4A63_AC37_29D349B4D009_.wvu.PrintArea" localSheetId="63" hidden="1">'様式D-3_PE'!$B$3:$AO$47</definedName>
    <definedName name="Z_D77EBD73_782E_4A63_AC37_29D349B4D009_.wvu.PrintArea" localSheetId="48" hidden="1">'様式D-3_PS'!$B$3:$AO$47</definedName>
    <definedName name="Z_D77EBD73_782E_4A63_AC37_29D349B4D009_.wvu.PrintArea" localSheetId="49" hidden="1">'様式D-3_S001'!$B$3:$AO$47</definedName>
    <definedName name="Z_D77EBD73_782E_4A63_AC37_29D349B4D009_.wvu.PrintArea" localSheetId="50" hidden="1">'様式D-3_S002'!$B$3:$AO$47</definedName>
    <definedName name="Z_D77EBD73_782E_4A63_AC37_29D349B4D009_.wvu.PrintArea" localSheetId="51" hidden="1">'様式D-3_S003'!$B$3:$AO$47</definedName>
    <definedName name="Z_D77EBD73_782E_4A63_AC37_29D349B4D009_.wvu.PrintArea" localSheetId="52" hidden="1">'様式D-3_S004'!$B$3:$AO$47</definedName>
    <definedName name="Z_D77EBD73_782E_4A63_AC37_29D349B4D009_.wvu.PrintArea" localSheetId="53" hidden="1">'様式D-3_S005'!$B$3:$AO$47</definedName>
    <definedName name="Z_D77EBD73_782E_4A63_AC37_29D349B4D009_.wvu.PrintArea" localSheetId="54" hidden="1">'様式D-3_S006'!$B$3:$AO$47</definedName>
    <definedName name="Z_D77EBD73_782E_4A63_AC37_29D349B4D009_.wvu.PrintArea" localSheetId="55" hidden="1">'様式D-3_S007'!$B$3:$AO$47</definedName>
    <definedName name="Z_D77EBD73_782E_4A63_AC37_29D349B4D009_.wvu.PrintArea" localSheetId="56" hidden="1">'様式D-3_S008'!$B$3:$AO$47</definedName>
    <definedName name="Z_D77EBD73_782E_4A63_AC37_29D349B4D009_.wvu.PrintArea" localSheetId="57" hidden="1">'様式D-3_S009'!$B$3:$AO$47</definedName>
    <definedName name="Z_D77EBD73_782E_4A63_AC37_29D349B4D009_.wvu.PrintArea" localSheetId="58" hidden="1">'様式D-3_S010'!$B$3:$AO$47</definedName>
    <definedName name="Z_D77EBD73_782E_4A63_AC37_29D349B4D009_.wvu.PrintArea" localSheetId="59" hidden="1">'様式D-3_S011'!$B$3:$AO$47</definedName>
    <definedName name="Z_D77EBD73_782E_4A63_AC37_29D349B4D009_.wvu.PrintArea" localSheetId="60" hidden="1">'様式D-3_S012'!$B$3:$AO$47</definedName>
    <definedName name="Z_D77EBD73_782E_4A63_AC37_29D349B4D009_.wvu.PrintArea" localSheetId="61" hidden="1">'様式D-3_S013'!$B$3:$AO$47</definedName>
    <definedName name="Z_D77EBD73_782E_4A63_AC37_29D349B4D009_.wvu.PrintArea" localSheetId="62" hidden="1">'様式D-3_S014'!$B$3:$AO$47</definedName>
    <definedName name="Z_D77EBD73_782E_4A63_AC37_29D349B4D009_.wvu.PrintArea" localSheetId="66" hidden="1">様式G!$B$2:$Z$16</definedName>
    <definedName name="その他">'(参考)リスト'!$C$47</definedName>
    <definedName name="その他施設">'(参考)リスト'!$C$79:$C$83</definedName>
    <definedName name="換気施設">'(参考)リスト'!$C$56:$C$60</definedName>
    <definedName name="坑門">'(参考)リスト'!$C$31:$C$32</definedName>
    <definedName name="照明施設">'(参考)リスト'!$C$52:$C$54</definedName>
    <definedName name="天井板">'(参考)リスト'!$C$37:$C$39</definedName>
    <definedName name="内装板">'(参考)リスト'!$C$34:$C$35</definedName>
    <definedName name="非常用施設">'(参考)リスト'!$C$62:$C$77</definedName>
    <definedName name="覆工">'(参考)リスト'!$C$16:$C$29</definedName>
    <definedName name="路面">'(参考)リスト'!$C$41:$C$45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5" i="81" l="1"/>
  <c r="AB44" i="81"/>
  <c r="AA44" i="81"/>
  <c r="Z44" i="81"/>
  <c r="Y44" i="81"/>
  <c r="X44" i="81"/>
  <c r="W44" i="81"/>
  <c r="V44" i="81"/>
  <c r="U44" i="81"/>
  <c r="T44" i="81"/>
  <c r="S44" i="81"/>
  <c r="R44" i="81"/>
  <c r="Q44" i="81"/>
  <c r="P44" i="81"/>
  <c r="O44" i="81"/>
  <c r="N44" i="81"/>
  <c r="M44" i="81"/>
  <c r="L44" i="81"/>
  <c r="K44" i="81"/>
  <c r="K45" i="81" s="1"/>
  <c r="J44" i="81"/>
  <c r="I44" i="81"/>
  <c r="H44" i="81"/>
  <c r="G44" i="81"/>
  <c r="F44" i="81"/>
  <c r="E44" i="81"/>
  <c r="O45" i="81" l="1"/>
  <c r="AJ37" i="327" l="1"/>
  <c r="BJ5" i="327" s="1"/>
  <c r="AI37" i="327"/>
  <c r="BI5" i="327" s="1"/>
  <c r="AH37" i="327"/>
  <c r="BH5" i="327" s="1"/>
  <c r="AG37" i="327"/>
  <c r="AF37" i="327"/>
  <c r="BF5" i="327" s="1"/>
  <c r="AE37" i="327"/>
  <c r="BE5" i="327" s="1"/>
  <c r="AD37" i="327"/>
  <c r="BD5" i="327" s="1"/>
  <c r="AC37" i="327"/>
  <c r="BC5" i="327" s="1"/>
  <c r="AB37" i="327"/>
  <c r="BB5" i="327" s="1"/>
  <c r="AA37" i="327"/>
  <c r="Z37" i="327"/>
  <c r="AZ5" i="327" s="1"/>
  <c r="Y37" i="327"/>
  <c r="BM5" i="327" s="1"/>
  <c r="AJ35" i="327"/>
  <c r="BV5" i="327" s="1"/>
  <c r="AI35" i="327"/>
  <c r="BU5" i="327" s="1"/>
  <c r="AH35" i="327"/>
  <c r="BT5" i="327" s="1"/>
  <c r="AG35" i="327"/>
  <c r="AF35" i="327"/>
  <c r="BR5" i="327" s="1"/>
  <c r="AE35" i="327"/>
  <c r="BQ5" i="327" s="1"/>
  <c r="AD35" i="327"/>
  <c r="BP5" i="327" s="1"/>
  <c r="AC35" i="327"/>
  <c r="BO5" i="327" s="1"/>
  <c r="AQ34" i="327"/>
  <c r="AQ33" i="327"/>
  <c r="AQ32" i="327"/>
  <c r="AQ31" i="327"/>
  <c r="AQ30" i="327"/>
  <c r="AQ29" i="327"/>
  <c r="AQ28" i="327"/>
  <c r="AQ27" i="327"/>
  <c r="AQ26" i="327"/>
  <c r="AQ25" i="327"/>
  <c r="AQ24" i="327"/>
  <c r="AQ23" i="327"/>
  <c r="AQ22" i="327"/>
  <c r="AQ21" i="327"/>
  <c r="AQ20" i="327"/>
  <c r="AQ19" i="327"/>
  <c r="AQ18" i="327"/>
  <c r="AQ17" i="327"/>
  <c r="AQ16" i="327"/>
  <c r="AQ15" i="327"/>
  <c r="AQ14" i="327"/>
  <c r="AQ13" i="327"/>
  <c r="AQ12" i="327"/>
  <c r="AS11" i="327"/>
  <c r="AQ11" i="327"/>
  <c r="BS5" i="327"/>
  <c r="BG5" i="327"/>
  <c r="BA5" i="327"/>
  <c r="AX5" i="327"/>
  <c r="AW5" i="327"/>
  <c r="AV5" i="327"/>
  <c r="AJ37" i="326"/>
  <c r="AI37" i="326"/>
  <c r="AH37" i="326"/>
  <c r="AG37" i="326"/>
  <c r="AF37" i="326"/>
  <c r="BF5" i="326" s="1"/>
  <c r="AE37" i="326"/>
  <c r="BE5" i="326" s="1"/>
  <c r="AD37" i="326"/>
  <c r="AC37" i="326"/>
  <c r="AB37" i="326"/>
  <c r="BB5" i="326" s="1"/>
  <c r="AA37" i="326"/>
  <c r="BA5" i="326" s="1"/>
  <c r="Z37" i="326"/>
  <c r="AZ5" i="326" s="1"/>
  <c r="Y37" i="326"/>
  <c r="BM5" i="326" s="1"/>
  <c r="AJ35" i="326"/>
  <c r="AI35" i="326"/>
  <c r="AH35" i="326"/>
  <c r="AG35" i="326"/>
  <c r="BS5" i="326" s="1"/>
  <c r="AF35" i="326"/>
  <c r="BR5" i="326" s="1"/>
  <c r="AE35" i="326"/>
  <c r="BQ5" i="326" s="1"/>
  <c r="AD35" i="326"/>
  <c r="AC35" i="326"/>
  <c r="AQ34" i="326"/>
  <c r="AQ33" i="326"/>
  <c r="AQ32" i="326"/>
  <c r="AQ31" i="326"/>
  <c r="AQ30" i="326"/>
  <c r="AQ29" i="326"/>
  <c r="AQ28" i="326"/>
  <c r="AQ27" i="326"/>
  <c r="AQ26" i="326"/>
  <c r="AQ25" i="326"/>
  <c r="AQ24" i="326"/>
  <c r="AQ23" i="326"/>
  <c r="AQ22" i="326"/>
  <c r="AQ21" i="326"/>
  <c r="AQ20" i="326"/>
  <c r="AQ19" i="326"/>
  <c r="AQ18" i="326"/>
  <c r="AQ17" i="326"/>
  <c r="AQ16" i="326"/>
  <c r="AQ15" i="326"/>
  <c r="AQ14" i="326"/>
  <c r="AQ13" i="326"/>
  <c r="AQ12" i="326"/>
  <c r="AS11" i="326"/>
  <c r="AQ11" i="326"/>
  <c r="BV5" i="326"/>
  <c r="BU5" i="326"/>
  <c r="BT5" i="326"/>
  <c r="BP5" i="326"/>
  <c r="BO5" i="326"/>
  <c r="BJ5" i="326"/>
  <c r="BI5" i="326"/>
  <c r="BH5" i="326"/>
  <c r="BG5" i="326"/>
  <c r="BD5" i="326"/>
  <c r="BC5" i="326"/>
  <c r="AX5" i="326"/>
  <c r="AW5" i="326"/>
  <c r="AV5" i="326"/>
  <c r="AJ37" i="325"/>
  <c r="BJ5" i="325" s="1"/>
  <c r="AI37" i="325"/>
  <c r="BI5" i="325" s="1"/>
  <c r="AH37" i="325"/>
  <c r="BH5" i="325" s="1"/>
  <c r="AG37" i="325"/>
  <c r="BG5" i="325" s="1"/>
  <c r="AF37" i="325"/>
  <c r="BF5" i="325" s="1"/>
  <c r="AE37" i="325"/>
  <c r="BE5" i="325" s="1"/>
  <c r="AD37" i="325"/>
  <c r="BD5" i="325" s="1"/>
  <c r="AC37" i="325"/>
  <c r="BC5" i="325" s="1"/>
  <c r="AB37" i="325"/>
  <c r="BB5" i="325" s="1"/>
  <c r="AA37" i="325"/>
  <c r="BA5" i="325" s="1"/>
  <c r="Z37" i="325"/>
  <c r="AZ5" i="325" s="1"/>
  <c r="Y37" i="325"/>
  <c r="AJ35" i="325"/>
  <c r="BV5" i="325" s="1"/>
  <c r="AI35" i="325"/>
  <c r="BU5" i="325" s="1"/>
  <c r="AH35" i="325"/>
  <c r="BT5" i="325" s="1"/>
  <c r="AG35" i="325"/>
  <c r="BS5" i="325" s="1"/>
  <c r="AF35" i="325"/>
  <c r="BR5" i="325" s="1"/>
  <c r="AE35" i="325"/>
  <c r="BQ5" i="325" s="1"/>
  <c r="AD35" i="325"/>
  <c r="BP5" i="325" s="1"/>
  <c r="AC35" i="325"/>
  <c r="BO5" i="325" s="1"/>
  <c r="AQ34" i="325"/>
  <c r="AQ33" i="325"/>
  <c r="AQ32" i="325"/>
  <c r="AQ31" i="325"/>
  <c r="AQ30" i="325"/>
  <c r="AQ29" i="325"/>
  <c r="AQ28" i="325"/>
  <c r="AQ27" i="325"/>
  <c r="AQ26" i="325"/>
  <c r="AQ25" i="325"/>
  <c r="AQ24" i="325"/>
  <c r="AQ23" i="325"/>
  <c r="AQ22" i="325"/>
  <c r="AQ21" i="325"/>
  <c r="AQ20" i="325"/>
  <c r="AQ19" i="325"/>
  <c r="AQ18" i="325"/>
  <c r="AQ17" i="325"/>
  <c r="AQ16" i="325"/>
  <c r="AQ15" i="325"/>
  <c r="AQ14" i="325"/>
  <c r="AQ13" i="325"/>
  <c r="AQ12" i="325"/>
  <c r="AS11" i="325"/>
  <c r="AQ11" i="325"/>
  <c r="AX5" i="325"/>
  <c r="AW5" i="325"/>
  <c r="AV5" i="325"/>
  <c r="AJ37" i="324"/>
  <c r="BJ5" i="324" s="1"/>
  <c r="AI37" i="324"/>
  <c r="AH37" i="324"/>
  <c r="AG37" i="324"/>
  <c r="BG5" i="324" s="1"/>
  <c r="AF37" i="324"/>
  <c r="BF5" i="324" s="1"/>
  <c r="AE37" i="324"/>
  <c r="BE5" i="324" s="1"/>
  <c r="AD37" i="324"/>
  <c r="BD5" i="324" s="1"/>
  <c r="AC37" i="324"/>
  <c r="BC5" i="324" s="1"/>
  <c r="AB37" i="324"/>
  <c r="AA37" i="324"/>
  <c r="BA5" i="324" s="1"/>
  <c r="Z37" i="324"/>
  <c r="AZ5" i="324" s="1"/>
  <c r="Y37" i="324"/>
  <c r="AJ35" i="324"/>
  <c r="BV5" i="324" s="1"/>
  <c r="AI35" i="324"/>
  <c r="AH35" i="324"/>
  <c r="BT5" i="324" s="1"/>
  <c r="AG35" i="324"/>
  <c r="BS5" i="324" s="1"/>
  <c r="AF35" i="324"/>
  <c r="BR5" i="324" s="1"/>
  <c r="AE35" i="324"/>
  <c r="BQ5" i="324" s="1"/>
  <c r="AD35" i="324"/>
  <c r="BP5" i="324" s="1"/>
  <c r="AC35" i="324"/>
  <c r="AQ34" i="324"/>
  <c r="AQ33" i="324"/>
  <c r="AQ32" i="324"/>
  <c r="AQ31" i="324"/>
  <c r="AQ30" i="324"/>
  <c r="AQ29" i="324"/>
  <c r="AQ28" i="324"/>
  <c r="AQ27" i="324"/>
  <c r="AQ26" i="324"/>
  <c r="AQ25" i="324"/>
  <c r="AQ24" i="324"/>
  <c r="AQ23" i="324"/>
  <c r="AQ22" i="324"/>
  <c r="AQ21" i="324"/>
  <c r="AQ20" i="324"/>
  <c r="AQ19" i="324"/>
  <c r="AQ18" i="324"/>
  <c r="AQ17" i="324"/>
  <c r="AQ16" i="324"/>
  <c r="AQ15" i="324"/>
  <c r="AQ14" i="324"/>
  <c r="AQ13" i="324"/>
  <c r="AQ12" i="324"/>
  <c r="AS11" i="324"/>
  <c r="AQ11" i="324"/>
  <c r="BU5" i="324"/>
  <c r="BO5" i="324"/>
  <c r="BI5" i="324"/>
  <c r="BH5" i="324"/>
  <c r="BB5" i="324"/>
  <c r="AX5" i="324"/>
  <c r="AW5" i="324"/>
  <c r="AV5" i="324"/>
  <c r="AJ37" i="323"/>
  <c r="BJ5" i="323" s="1"/>
  <c r="AI37" i="323"/>
  <c r="BI5" i="323" s="1"/>
  <c r="AH37" i="323"/>
  <c r="AG37" i="323"/>
  <c r="AF37" i="323"/>
  <c r="BF5" i="323" s="1"/>
  <c r="AE37" i="323"/>
  <c r="BE5" i="323" s="1"/>
  <c r="AD37" i="323"/>
  <c r="BD5" i="323" s="1"/>
  <c r="AC37" i="323"/>
  <c r="BC5" i="323" s="1"/>
  <c r="AB37" i="323"/>
  <c r="BB5" i="323" s="1"/>
  <c r="AA37" i="323"/>
  <c r="BA5" i="323" s="1"/>
  <c r="Z37" i="323"/>
  <c r="AZ5" i="323" s="1"/>
  <c r="Y37" i="323"/>
  <c r="BM5" i="323" s="1"/>
  <c r="AJ35" i="323"/>
  <c r="BV5" i="323" s="1"/>
  <c r="AI35" i="323"/>
  <c r="BU5" i="323" s="1"/>
  <c r="AH35" i="323"/>
  <c r="AG35" i="323"/>
  <c r="AF35" i="323"/>
  <c r="BR5" i="323" s="1"/>
  <c r="AE35" i="323"/>
  <c r="BQ5" i="323" s="1"/>
  <c r="AD35" i="323"/>
  <c r="BP5" i="323" s="1"/>
  <c r="AC35" i="323"/>
  <c r="BO5" i="323" s="1"/>
  <c r="AQ34" i="323"/>
  <c r="AQ33" i="323"/>
  <c r="AQ32" i="323"/>
  <c r="AQ31" i="323"/>
  <c r="AQ30" i="323"/>
  <c r="AQ29" i="323"/>
  <c r="AQ28" i="323"/>
  <c r="AQ27" i="323"/>
  <c r="AQ26" i="323"/>
  <c r="AQ25" i="323"/>
  <c r="AQ24" i="323"/>
  <c r="AQ23" i="323"/>
  <c r="AQ22" i="323"/>
  <c r="AQ21" i="323"/>
  <c r="AQ20" i="323"/>
  <c r="AQ19" i="323"/>
  <c r="AQ18" i="323"/>
  <c r="AQ17" i="323"/>
  <c r="AQ16" i="323"/>
  <c r="AQ15" i="323"/>
  <c r="AQ14" i="323"/>
  <c r="AQ13" i="323"/>
  <c r="AQ12" i="323"/>
  <c r="AS11" i="323"/>
  <c r="AQ11" i="323"/>
  <c r="BT5" i="323"/>
  <c r="BS5" i="323"/>
  <c r="BH5" i="323"/>
  <c r="BG5" i="323"/>
  <c r="AX5" i="323"/>
  <c r="AW5" i="323"/>
  <c r="AV5" i="323"/>
  <c r="AJ37" i="322"/>
  <c r="BJ5" i="322" s="1"/>
  <c r="AI37" i="322"/>
  <c r="BI5" i="322" s="1"/>
  <c r="AH37" i="322"/>
  <c r="AG37" i="322"/>
  <c r="AF37" i="322"/>
  <c r="BF5" i="322" s="1"/>
  <c r="AE37" i="322"/>
  <c r="BE5" i="322" s="1"/>
  <c r="AD37" i="322"/>
  <c r="BD5" i="322" s="1"/>
  <c r="AC37" i="322"/>
  <c r="BC5" i="322" s="1"/>
  <c r="AB37" i="322"/>
  <c r="BB5" i="322" s="1"/>
  <c r="AA37" i="322"/>
  <c r="BA5" i="322" s="1"/>
  <c r="Z37" i="322"/>
  <c r="AZ5" i="322" s="1"/>
  <c r="Y37" i="322"/>
  <c r="AJ35" i="322"/>
  <c r="BV5" i="322" s="1"/>
  <c r="AI35" i="322"/>
  <c r="BU5" i="322" s="1"/>
  <c r="AH35" i="322"/>
  <c r="AG35" i="322"/>
  <c r="BS5" i="322" s="1"/>
  <c r="AF35" i="322"/>
  <c r="BR5" i="322" s="1"/>
  <c r="AE35" i="322"/>
  <c r="BQ5" i="322" s="1"/>
  <c r="AD35" i="322"/>
  <c r="BP5" i="322" s="1"/>
  <c r="AC35" i="322"/>
  <c r="BO5" i="322" s="1"/>
  <c r="AQ34" i="322"/>
  <c r="AQ33" i="322"/>
  <c r="AQ32" i="322"/>
  <c r="AQ31" i="322"/>
  <c r="AQ30" i="322"/>
  <c r="AQ29" i="322"/>
  <c r="AQ28" i="322"/>
  <c r="AQ27" i="322"/>
  <c r="AQ26" i="322"/>
  <c r="AQ25" i="322"/>
  <c r="AQ24" i="322"/>
  <c r="AQ23" i="322"/>
  <c r="AQ22" i="322"/>
  <c r="AQ21" i="322"/>
  <c r="AQ20" i="322"/>
  <c r="AQ19" i="322"/>
  <c r="AQ18" i="322"/>
  <c r="AQ17" i="322"/>
  <c r="AQ16" i="322"/>
  <c r="AQ15" i="322"/>
  <c r="AQ14" i="322"/>
  <c r="AQ13" i="322"/>
  <c r="AQ12" i="322"/>
  <c r="AS11" i="322"/>
  <c r="AQ11" i="322"/>
  <c r="BT5" i="322"/>
  <c r="BH5" i="322"/>
  <c r="BG5" i="322"/>
  <c r="AX5" i="322"/>
  <c r="AW5" i="322"/>
  <c r="AV5" i="322"/>
  <c r="AJ37" i="321"/>
  <c r="AI37" i="321"/>
  <c r="BI5" i="321" s="1"/>
  <c r="AH37" i="321"/>
  <c r="BH5" i="321" s="1"/>
  <c r="AG37" i="321"/>
  <c r="BG5" i="321" s="1"/>
  <c r="AF37" i="321"/>
  <c r="BF5" i="321" s="1"/>
  <c r="AE37" i="321"/>
  <c r="BE5" i="321" s="1"/>
  <c r="AD37" i="321"/>
  <c r="BD5" i="321" s="1"/>
  <c r="AC37" i="321"/>
  <c r="BC5" i="321" s="1"/>
  <c r="AB37" i="321"/>
  <c r="BB5" i="321" s="1"/>
  <c r="AA37" i="321"/>
  <c r="BA5" i="321" s="1"/>
  <c r="Z37" i="321"/>
  <c r="AZ5" i="321" s="1"/>
  <c r="Y37" i="321"/>
  <c r="BM5" i="321" s="1"/>
  <c r="AJ35" i="321"/>
  <c r="BV5" i="321" s="1"/>
  <c r="AI35" i="321"/>
  <c r="BU5" i="321" s="1"/>
  <c r="AH35" i="321"/>
  <c r="BT5" i="321" s="1"/>
  <c r="AG35" i="321"/>
  <c r="BS5" i="321" s="1"/>
  <c r="AF35" i="321"/>
  <c r="BR5" i="321" s="1"/>
  <c r="AE35" i="321"/>
  <c r="BQ5" i="321" s="1"/>
  <c r="AD35" i="321"/>
  <c r="AC35" i="321"/>
  <c r="BO5" i="321" s="1"/>
  <c r="AQ34" i="321"/>
  <c r="AQ33" i="321"/>
  <c r="AQ32" i="321"/>
  <c r="AQ31" i="321"/>
  <c r="AQ30" i="321"/>
  <c r="AQ29" i="321"/>
  <c r="AQ28" i="321"/>
  <c r="AQ27" i="321"/>
  <c r="AQ26" i="321"/>
  <c r="AQ25" i="321"/>
  <c r="AQ24" i="321"/>
  <c r="AQ23" i="321"/>
  <c r="AQ22" i="321"/>
  <c r="AQ21" i="321"/>
  <c r="AQ20" i="321"/>
  <c r="AQ19" i="321"/>
  <c r="AQ18" i="321"/>
  <c r="AQ17" i="321"/>
  <c r="AQ16" i="321"/>
  <c r="AQ15" i="321"/>
  <c r="AQ14" i="321"/>
  <c r="AQ13" i="321"/>
  <c r="AQ12" i="321"/>
  <c r="AS11" i="321"/>
  <c r="AQ11" i="321"/>
  <c r="BP5" i="321"/>
  <c r="BK5" i="321"/>
  <c r="BJ5" i="321"/>
  <c r="AX5" i="321"/>
  <c r="AW5" i="321"/>
  <c r="AV5" i="321"/>
  <c r="AJ37" i="320"/>
  <c r="BJ5" i="320" s="1"/>
  <c r="AI37" i="320"/>
  <c r="BI5" i="320" s="1"/>
  <c r="AH37" i="320"/>
  <c r="AG37" i="320"/>
  <c r="AF37" i="320"/>
  <c r="BF5" i="320" s="1"/>
  <c r="AE37" i="320"/>
  <c r="BE5" i="320" s="1"/>
  <c r="AD37" i="320"/>
  <c r="BD5" i="320" s="1"/>
  <c r="AC37" i="320"/>
  <c r="BC5" i="320" s="1"/>
  <c r="AB37" i="320"/>
  <c r="AA37" i="320"/>
  <c r="Z37" i="320"/>
  <c r="AZ5" i="320" s="1"/>
  <c r="Y37" i="320"/>
  <c r="BM5" i="320" s="1"/>
  <c r="AJ35" i="320"/>
  <c r="BV5" i="320" s="1"/>
  <c r="AI35" i="320"/>
  <c r="BU5" i="320" s="1"/>
  <c r="AH35" i="320"/>
  <c r="AG35" i="320"/>
  <c r="AF35" i="320"/>
  <c r="BR5" i="320" s="1"/>
  <c r="AE35" i="320"/>
  <c r="BQ5" i="320" s="1"/>
  <c r="AD35" i="320"/>
  <c r="BP5" i="320" s="1"/>
  <c r="AC35" i="320"/>
  <c r="BO5" i="320" s="1"/>
  <c r="AQ34" i="320"/>
  <c r="AQ33" i="320"/>
  <c r="AQ32" i="320"/>
  <c r="AQ31" i="320"/>
  <c r="AQ30" i="320"/>
  <c r="AQ29" i="320"/>
  <c r="AQ28" i="320"/>
  <c r="AQ27" i="320"/>
  <c r="AQ26" i="320"/>
  <c r="AQ25" i="320"/>
  <c r="AQ24" i="320"/>
  <c r="AQ23" i="320"/>
  <c r="AQ22" i="320"/>
  <c r="AQ21" i="320"/>
  <c r="AQ20" i="320"/>
  <c r="AQ19" i="320"/>
  <c r="AQ18" i="320"/>
  <c r="AQ17" i="320"/>
  <c r="AQ16" i="320"/>
  <c r="AQ15" i="320"/>
  <c r="AQ14" i="320"/>
  <c r="AQ13" i="320"/>
  <c r="AQ12" i="320"/>
  <c r="AS11" i="320"/>
  <c r="AQ11" i="320"/>
  <c r="BT5" i="320"/>
  <c r="BS5" i="320"/>
  <c r="BH5" i="320"/>
  <c r="BG5" i="320"/>
  <c r="BB5" i="320"/>
  <c r="BA5" i="320"/>
  <c r="AX5" i="320"/>
  <c r="AW5" i="320"/>
  <c r="AV5" i="320"/>
  <c r="AJ37" i="319"/>
  <c r="BJ5" i="319" s="1"/>
  <c r="AI37" i="319"/>
  <c r="BI5" i="319" s="1"/>
  <c r="AH37" i="319"/>
  <c r="BH5" i="319" s="1"/>
  <c r="AG37" i="319"/>
  <c r="BG5" i="319" s="1"/>
  <c r="AF37" i="319"/>
  <c r="BF5" i="319" s="1"/>
  <c r="AE37" i="319"/>
  <c r="BE5" i="319" s="1"/>
  <c r="AD37" i="319"/>
  <c r="AC37" i="319"/>
  <c r="BC5" i="319" s="1"/>
  <c r="AB37" i="319"/>
  <c r="BB5" i="319" s="1"/>
  <c r="AA37" i="319"/>
  <c r="BA5" i="319" s="1"/>
  <c r="Z37" i="319"/>
  <c r="AZ5" i="319" s="1"/>
  <c r="Y37" i="319"/>
  <c r="BK5" i="319" s="1"/>
  <c r="AJ35" i="319"/>
  <c r="AI35" i="319"/>
  <c r="BU5" i="319" s="1"/>
  <c r="AH35" i="319"/>
  <c r="BT5" i="319" s="1"/>
  <c r="AG35" i="319"/>
  <c r="BS5" i="319" s="1"/>
  <c r="AF35" i="319"/>
  <c r="BR5" i="319" s="1"/>
  <c r="AE35" i="319"/>
  <c r="AD35" i="319"/>
  <c r="AC35" i="319"/>
  <c r="BO5" i="319" s="1"/>
  <c r="AQ34" i="319"/>
  <c r="AQ33" i="319"/>
  <c r="AQ32" i="319"/>
  <c r="AQ31" i="319"/>
  <c r="AQ30" i="319"/>
  <c r="AQ29" i="319"/>
  <c r="AQ28" i="319"/>
  <c r="AQ27" i="319"/>
  <c r="AQ26" i="319"/>
  <c r="AQ25" i="319"/>
  <c r="AQ24" i="319"/>
  <c r="AQ23" i="319"/>
  <c r="AQ22" i="319"/>
  <c r="AQ21" i="319"/>
  <c r="AQ20" i="319"/>
  <c r="AQ19" i="319"/>
  <c r="AQ18" i="319"/>
  <c r="AQ17" i="319"/>
  <c r="AQ16" i="319"/>
  <c r="AQ15" i="319"/>
  <c r="AQ14" i="319"/>
  <c r="AQ13" i="319"/>
  <c r="AQ12" i="319"/>
  <c r="AS11" i="319"/>
  <c r="AQ11" i="319"/>
  <c r="BV5" i="319"/>
  <c r="BQ5" i="319"/>
  <c r="BP5" i="319"/>
  <c r="BD5" i="319"/>
  <c r="AY5" i="319"/>
  <c r="AX5" i="319"/>
  <c r="AW5" i="319"/>
  <c r="AV5" i="319"/>
  <c r="AJ37" i="318"/>
  <c r="AI37" i="318"/>
  <c r="BI5" i="318" s="1"/>
  <c r="AH37" i="318"/>
  <c r="BH5" i="318" s="1"/>
  <c r="AG37" i="318"/>
  <c r="AF37" i="318"/>
  <c r="BF5" i="318" s="1"/>
  <c r="AE37" i="318"/>
  <c r="BE5" i="318" s="1"/>
  <c r="AD37" i="318"/>
  <c r="AC37" i="318"/>
  <c r="AB37" i="318"/>
  <c r="BB5" i="318" s="1"/>
  <c r="AA37" i="318"/>
  <c r="BA5" i="318" s="1"/>
  <c r="Z37" i="318"/>
  <c r="AZ5" i="318" s="1"/>
  <c r="Y37" i="318"/>
  <c r="BM5" i="318" s="1"/>
  <c r="AJ35" i="318"/>
  <c r="BV5" i="318" s="1"/>
  <c r="AI35" i="318"/>
  <c r="BU5" i="318" s="1"/>
  <c r="AH35" i="318"/>
  <c r="BT5" i="318" s="1"/>
  <c r="AG35" i="318"/>
  <c r="BS5" i="318" s="1"/>
  <c r="AF35" i="318"/>
  <c r="BR5" i="318" s="1"/>
  <c r="AE35" i="318"/>
  <c r="BQ5" i="318" s="1"/>
  <c r="AD35" i="318"/>
  <c r="AC35" i="318"/>
  <c r="AQ34" i="318"/>
  <c r="AQ33" i="318"/>
  <c r="AQ32" i="318"/>
  <c r="AQ31" i="318"/>
  <c r="AQ30" i="318"/>
  <c r="AQ29" i="318"/>
  <c r="AQ28" i="318"/>
  <c r="AQ27" i="318"/>
  <c r="AQ26" i="318"/>
  <c r="AQ25" i="318"/>
  <c r="AQ24" i="318"/>
  <c r="AQ23" i="318"/>
  <c r="AQ22" i="318"/>
  <c r="AQ21" i="318"/>
  <c r="AQ20" i="318"/>
  <c r="AQ19" i="318"/>
  <c r="AQ18" i="318"/>
  <c r="AQ17" i="318"/>
  <c r="AQ16" i="318"/>
  <c r="AQ15" i="318"/>
  <c r="AQ14" i="318"/>
  <c r="AQ13" i="318"/>
  <c r="AQ12" i="318"/>
  <c r="AS11" i="318"/>
  <c r="AQ11" i="318"/>
  <c r="BP5" i="318"/>
  <c r="BO5" i="318"/>
  <c r="BJ5" i="318"/>
  <c r="BG5" i="318"/>
  <c r="BD5" i="318"/>
  <c r="BC5" i="318"/>
  <c r="AX5" i="318"/>
  <c r="AW5" i="318"/>
  <c r="AV5" i="318"/>
  <c r="AJ37" i="317"/>
  <c r="BJ5" i="317" s="1"/>
  <c r="AI37" i="317"/>
  <c r="BI5" i="317" s="1"/>
  <c r="AH37" i="317"/>
  <c r="AG37" i="317"/>
  <c r="BG5" i="317" s="1"/>
  <c r="AF37" i="317"/>
  <c r="AE37" i="317"/>
  <c r="BE5" i="317" s="1"/>
  <c r="AD37" i="317"/>
  <c r="AC37" i="317"/>
  <c r="BC5" i="317" s="1"/>
  <c r="AB37" i="317"/>
  <c r="BB5" i="317" s="1"/>
  <c r="AA37" i="317"/>
  <c r="BA5" i="317" s="1"/>
  <c r="Z37" i="317"/>
  <c r="AZ5" i="317" s="1"/>
  <c r="Y37" i="317"/>
  <c r="BM5" i="317" s="1"/>
  <c r="AJ35" i="317"/>
  <c r="BV5" i="317" s="1"/>
  <c r="AI35" i="317"/>
  <c r="BU5" i="317" s="1"/>
  <c r="AH35" i="317"/>
  <c r="AG35" i="317"/>
  <c r="BS5" i="317" s="1"/>
  <c r="AF35" i="317"/>
  <c r="AE35" i="317"/>
  <c r="BQ5" i="317" s="1"/>
  <c r="AD35" i="317"/>
  <c r="AC35" i="317"/>
  <c r="BO5" i="317" s="1"/>
  <c r="AQ34" i="317"/>
  <c r="AQ33" i="317"/>
  <c r="AQ32" i="317"/>
  <c r="AQ31" i="317"/>
  <c r="AQ30" i="317"/>
  <c r="AQ29" i="317"/>
  <c r="AQ28" i="317"/>
  <c r="AQ27" i="317"/>
  <c r="AQ26" i="317"/>
  <c r="AQ25" i="317"/>
  <c r="AQ24" i="317"/>
  <c r="AQ23" i="317"/>
  <c r="AQ22" i="317"/>
  <c r="AQ21" i="317"/>
  <c r="AQ20" i="317"/>
  <c r="AQ19" i="317"/>
  <c r="AQ18" i="317"/>
  <c r="AQ17" i="317"/>
  <c r="AQ16" i="317"/>
  <c r="AQ15" i="317"/>
  <c r="AQ14" i="317"/>
  <c r="AQ13" i="317"/>
  <c r="AQ12" i="317"/>
  <c r="AS11" i="317"/>
  <c r="AQ11" i="317"/>
  <c r="BT5" i="317"/>
  <c r="BR5" i="317"/>
  <c r="BP5" i="317"/>
  <c r="BH5" i="317"/>
  <c r="BF5" i="317"/>
  <c r="BD5" i="317"/>
  <c r="AY5" i="317"/>
  <c r="AX5" i="317"/>
  <c r="AW5" i="317"/>
  <c r="AV5" i="317"/>
  <c r="AJ37" i="316"/>
  <c r="AI37" i="316"/>
  <c r="AH37" i="316"/>
  <c r="AG37" i="316"/>
  <c r="BG5" i="316" s="1"/>
  <c r="AF37" i="316"/>
  <c r="BF5" i="316" s="1"/>
  <c r="AE37" i="316"/>
  <c r="BE5" i="316" s="1"/>
  <c r="AD37" i="316"/>
  <c r="AC37" i="316"/>
  <c r="AB37" i="316"/>
  <c r="BB5" i="316" s="1"/>
  <c r="AA37" i="316"/>
  <c r="BA5" i="316" s="1"/>
  <c r="Z37" i="316"/>
  <c r="AZ5" i="316" s="1"/>
  <c r="Y37" i="316"/>
  <c r="BM5" i="316" s="1"/>
  <c r="AJ35" i="316"/>
  <c r="AI35" i="316"/>
  <c r="AH35" i="316"/>
  <c r="AG35" i="316"/>
  <c r="BS5" i="316" s="1"/>
  <c r="AF35" i="316"/>
  <c r="BR5" i="316" s="1"/>
  <c r="AE35" i="316"/>
  <c r="BQ5" i="316" s="1"/>
  <c r="AD35" i="316"/>
  <c r="AC35" i="316"/>
  <c r="AQ34" i="316"/>
  <c r="AQ33" i="316"/>
  <c r="AQ32" i="316"/>
  <c r="AQ31" i="316"/>
  <c r="AQ30" i="316"/>
  <c r="AQ29" i="316"/>
  <c r="AQ28" i="316"/>
  <c r="AQ27" i="316"/>
  <c r="AQ26" i="316"/>
  <c r="AQ25" i="316"/>
  <c r="AQ24" i="316"/>
  <c r="AQ23" i="316"/>
  <c r="AQ22" i="316"/>
  <c r="AQ21" i="316"/>
  <c r="AQ20" i="316"/>
  <c r="AQ19" i="316"/>
  <c r="AQ18" i="316"/>
  <c r="AQ17" i="316"/>
  <c r="AQ16" i="316"/>
  <c r="AQ15" i="316"/>
  <c r="AQ14" i="316"/>
  <c r="AQ13" i="316"/>
  <c r="AQ12" i="316"/>
  <c r="AS11" i="316"/>
  <c r="AQ11" i="316"/>
  <c r="BV5" i="316"/>
  <c r="BU5" i="316"/>
  <c r="BT5" i="316"/>
  <c r="BP5" i="316"/>
  <c r="BO5" i="316"/>
  <c r="BJ5" i="316"/>
  <c r="BI5" i="316"/>
  <c r="BH5" i="316"/>
  <c r="BD5" i="316"/>
  <c r="BC5" i="316"/>
  <c r="AX5" i="316"/>
  <c r="AW5" i="316"/>
  <c r="AV5" i="316"/>
  <c r="AJ37" i="315"/>
  <c r="BJ5" i="315" s="1"/>
  <c r="AI37" i="315"/>
  <c r="BI5" i="315" s="1"/>
  <c r="AH37" i="315"/>
  <c r="BH5" i="315" s="1"/>
  <c r="AG37" i="315"/>
  <c r="BG5" i="315" s="1"/>
  <c r="AF37" i="315"/>
  <c r="AE37" i="315"/>
  <c r="BE5" i="315" s="1"/>
  <c r="AD37" i="315"/>
  <c r="BD5" i="315" s="1"/>
  <c r="AC37" i="315"/>
  <c r="AB37" i="315"/>
  <c r="BB5" i="315" s="1"/>
  <c r="AA37" i="315"/>
  <c r="BA5" i="315" s="1"/>
  <c r="Z37" i="315"/>
  <c r="AZ5" i="315" s="1"/>
  <c r="Y37" i="315"/>
  <c r="BM5" i="315" s="1"/>
  <c r="AJ35" i="315"/>
  <c r="BV5" i="315" s="1"/>
  <c r="AI35" i="315"/>
  <c r="BU5" i="315" s="1"/>
  <c r="AH35" i="315"/>
  <c r="BT5" i="315" s="1"/>
  <c r="AG35" i="315"/>
  <c r="BS5" i="315" s="1"/>
  <c r="AF35" i="315"/>
  <c r="BR5" i="315" s="1"/>
  <c r="AE35" i="315"/>
  <c r="BQ5" i="315" s="1"/>
  <c r="AD35" i="315"/>
  <c r="BP5" i="315" s="1"/>
  <c r="AC35" i="315"/>
  <c r="AQ34" i="315"/>
  <c r="AQ33" i="315"/>
  <c r="AQ32" i="315"/>
  <c r="AQ31" i="315"/>
  <c r="AQ30" i="315"/>
  <c r="AQ29" i="315"/>
  <c r="AQ28" i="315"/>
  <c r="AQ27" i="315"/>
  <c r="AQ26" i="315"/>
  <c r="AQ25" i="315"/>
  <c r="AQ24" i="315"/>
  <c r="AQ23" i="315"/>
  <c r="AQ22" i="315"/>
  <c r="AQ21" i="315"/>
  <c r="AQ20" i="315"/>
  <c r="AQ19" i="315"/>
  <c r="AQ18" i="315"/>
  <c r="AQ17" i="315"/>
  <c r="AQ16" i="315"/>
  <c r="AQ15" i="315"/>
  <c r="AQ14" i="315"/>
  <c r="AQ13" i="315"/>
  <c r="AQ12" i="315"/>
  <c r="AS11" i="315"/>
  <c r="AQ11" i="315"/>
  <c r="BO5" i="315"/>
  <c r="BF5" i="315"/>
  <c r="BC5" i="315"/>
  <c r="AX5" i="315"/>
  <c r="AW5" i="315"/>
  <c r="AV5" i="315"/>
  <c r="AJ37" i="314"/>
  <c r="BJ5" i="314" s="1"/>
  <c r="AI37" i="314"/>
  <c r="BI5" i="314" s="1"/>
  <c r="AH37" i="314"/>
  <c r="AG37" i="314"/>
  <c r="AF37" i="314"/>
  <c r="BF5" i="314" s="1"/>
  <c r="AE37" i="314"/>
  <c r="BE5" i="314" s="1"/>
  <c r="AD37" i="314"/>
  <c r="BD5" i="314" s="1"/>
  <c r="AC37" i="314"/>
  <c r="BC5" i="314" s="1"/>
  <c r="AB37" i="314"/>
  <c r="BB5" i="314" s="1"/>
  <c r="AA37" i="314"/>
  <c r="BA5" i="314" s="1"/>
  <c r="Z37" i="314"/>
  <c r="AZ5" i="314" s="1"/>
  <c r="Y37" i="314"/>
  <c r="BN5" i="314" s="1"/>
  <c r="AJ35" i="314"/>
  <c r="BV5" i="314" s="1"/>
  <c r="AI35" i="314"/>
  <c r="BU5" i="314" s="1"/>
  <c r="AH35" i="314"/>
  <c r="AG35" i="314"/>
  <c r="AF35" i="314"/>
  <c r="AE35" i="314"/>
  <c r="BQ5" i="314" s="1"/>
  <c r="AD35" i="314"/>
  <c r="AC35" i="314"/>
  <c r="BO5" i="314" s="1"/>
  <c r="AQ34" i="314"/>
  <c r="AQ33" i="314"/>
  <c r="AQ32" i="314"/>
  <c r="AQ31" i="314"/>
  <c r="AQ30" i="314"/>
  <c r="AQ29" i="314"/>
  <c r="AQ28" i="314"/>
  <c r="AQ27" i="314"/>
  <c r="AQ26" i="314"/>
  <c r="AQ25" i="314"/>
  <c r="AQ24" i="314"/>
  <c r="AQ23" i="314"/>
  <c r="AQ22" i="314"/>
  <c r="AQ21" i="314"/>
  <c r="AQ20" i="314"/>
  <c r="AQ19" i="314"/>
  <c r="AQ18" i="314"/>
  <c r="AQ17" i="314"/>
  <c r="AQ16" i="314"/>
  <c r="AQ15" i="314"/>
  <c r="AQ14" i="314"/>
  <c r="AQ13" i="314"/>
  <c r="AQ12" i="314"/>
  <c r="AS11" i="314"/>
  <c r="AQ11" i="314"/>
  <c r="BT5" i="314"/>
  <c r="BS5" i="314"/>
  <c r="BR5" i="314"/>
  <c r="BP5" i="314"/>
  <c r="BH5" i="314"/>
  <c r="BG5" i="314"/>
  <c r="AX5" i="314"/>
  <c r="AW5" i="314"/>
  <c r="AV5" i="314"/>
  <c r="BM5" i="324" l="1"/>
  <c r="BM5" i="322"/>
  <c r="AY5" i="321"/>
  <c r="BM5" i="319"/>
  <c r="BK5" i="317"/>
  <c r="AY5" i="315"/>
  <c r="BK5" i="315"/>
  <c r="BM5" i="314"/>
  <c r="AY5" i="314"/>
  <c r="BK5" i="314"/>
  <c r="BL5" i="314"/>
  <c r="BM5" i="325"/>
  <c r="AY5" i="327"/>
  <c r="BK5" i="327"/>
  <c r="BN5" i="327"/>
  <c r="BL5" i="327"/>
  <c r="AY5" i="326"/>
  <c r="BK5" i="326"/>
  <c r="BL5" i="326"/>
  <c r="BN5" i="326"/>
  <c r="AY5" i="325"/>
  <c r="BK5" i="325"/>
  <c r="BN5" i="325"/>
  <c r="BL5" i="325"/>
  <c r="BN5" i="324"/>
  <c r="AY5" i="324"/>
  <c r="BK5" i="324"/>
  <c r="BL5" i="324"/>
  <c r="BN5" i="323"/>
  <c r="AY5" i="323"/>
  <c r="BK5" i="323"/>
  <c r="BL5" i="323"/>
  <c r="BN5" i="322"/>
  <c r="AY5" i="322"/>
  <c r="BK5" i="322"/>
  <c r="BL5" i="322"/>
  <c r="BN5" i="321"/>
  <c r="BL5" i="321"/>
  <c r="BN5" i="320"/>
  <c r="AY5" i="320"/>
  <c r="BK5" i="320"/>
  <c r="BL5" i="320"/>
  <c r="BN5" i="319"/>
  <c r="BL5" i="319"/>
  <c r="BN5" i="318"/>
  <c r="BL5" i="318"/>
  <c r="AY5" i="318"/>
  <c r="BK5" i="318"/>
  <c r="BN5" i="317"/>
  <c r="BL5" i="317"/>
  <c r="BN5" i="316"/>
  <c r="AY5" i="316"/>
  <c r="BK5" i="316"/>
  <c r="BL5" i="316"/>
  <c r="BN5" i="315"/>
  <c r="BL5" i="315"/>
  <c r="AJ37" i="140" l="1"/>
  <c r="AI37" i="140"/>
  <c r="AH37" i="140"/>
  <c r="AG37" i="140"/>
  <c r="BG5" i="140" s="1"/>
  <c r="AF37" i="140"/>
  <c r="BF5" i="140" s="1"/>
  <c r="AE37" i="140"/>
  <c r="BE5" i="140" s="1"/>
  <c r="AD37" i="140"/>
  <c r="AC37" i="140"/>
  <c r="BC5" i="140" s="1"/>
  <c r="AB37" i="140"/>
  <c r="BB5" i="140" s="1"/>
  <c r="AA37" i="140"/>
  <c r="BA5" i="140" s="1"/>
  <c r="Z37" i="140"/>
  <c r="AZ5" i="140" s="1"/>
  <c r="Y37" i="140"/>
  <c r="BM5" i="140" s="1"/>
  <c r="AJ35" i="140"/>
  <c r="AI35" i="140"/>
  <c r="BU5" i="140" s="1"/>
  <c r="AH35" i="140"/>
  <c r="BT5" i="140" s="1"/>
  <c r="AG35" i="140"/>
  <c r="BS5" i="140" s="1"/>
  <c r="AF35" i="140"/>
  <c r="BR5" i="140" s="1"/>
  <c r="AE35" i="140"/>
  <c r="BQ5" i="140" s="1"/>
  <c r="AD35" i="140"/>
  <c r="AC35" i="140"/>
  <c r="AQ34" i="140"/>
  <c r="AQ33" i="140"/>
  <c r="AQ32" i="140"/>
  <c r="AQ31" i="140"/>
  <c r="AQ30" i="140"/>
  <c r="AQ29" i="140"/>
  <c r="AQ28" i="140"/>
  <c r="AQ27" i="140"/>
  <c r="AQ26" i="140"/>
  <c r="AQ25" i="140"/>
  <c r="AQ24" i="140"/>
  <c r="AQ23" i="140"/>
  <c r="AQ22" i="140"/>
  <c r="AQ21" i="140"/>
  <c r="AQ20" i="140"/>
  <c r="AQ19" i="140"/>
  <c r="AQ18" i="140"/>
  <c r="AQ17" i="140"/>
  <c r="AQ16" i="140"/>
  <c r="AQ15" i="140"/>
  <c r="AQ14" i="140"/>
  <c r="AQ13" i="140"/>
  <c r="AQ12" i="140"/>
  <c r="AS11" i="140"/>
  <c r="AQ11" i="140"/>
  <c r="BV5" i="140"/>
  <c r="BP5" i="140"/>
  <c r="BO5" i="140"/>
  <c r="BJ5" i="140"/>
  <c r="BI5" i="140"/>
  <c r="BH5" i="140"/>
  <c r="BD5" i="140"/>
  <c r="AX5" i="140"/>
  <c r="AW5" i="140"/>
  <c r="AV5" i="140"/>
  <c r="BN5" i="140" l="1"/>
  <c r="BL5" i="140"/>
  <c r="AY5" i="140"/>
  <c r="BK5" i="140"/>
  <c r="AC35" i="83" l="1"/>
  <c r="Y37" i="83"/>
  <c r="Z37" i="83"/>
  <c r="AA37" i="83"/>
  <c r="AB37" i="83"/>
  <c r="AC37" i="83"/>
  <c r="AD37" i="83"/>
  <c r="AE37" i="83"/>
  <c r="AF37" i="83"/>
  <c r="AG37" i="83"/>
  <c r="AH37" i="83"/>
  <c r="AI37" i="83"/>
  <c r="AJ37" i="83"/>
  <c r="AS11" i="83" l="1"/>
  <c r="AI4" i="58" l="1"/>
  <c r="AF4" i="59"/>
  <c r="AE7" i="57" l="1"/>
  <c r="AQ30" i="83"/>
  <c r="AQ31" i="83"/>
  <c r="AQ32" i="83"/>
  <c r="AQ33" i="83"/>
  <c r="AQ34" i="83"/>
  <c r="AQ21" i="83"/>
  <c r="AQ26" i="83"/>
  <c r="AQ11" i="83"/>
  <c r="AQ12" i="83"/>
  <c r="AQ13" i="83"/>
  <c r="AQ14" i="83"/>
  <c r="AQ15" i="83"/>
  <c r="AQ16" i="83"/>
  <c r="AQ17" i="83"/>
  <c r="AQ18" i="83"/>
  <c r="AQ19" i="83"/>
  <c r="AQ20" i="83"/>
  <c r="AQ22" i="83"/>
  <c r="AQ23" i="83"/>
  <c r="AQ24" i="83"/>
  <c r="AQ25" i="83"/>
  <c r="AQ27" i="83"/>
  <c r="AQ28" i="83"/>
  <c r="AQ29" i="83"/>
  <c r="AX5" i="83"/>
  <c r="AW5" i="83"/>
  <c r="AV5" i="83"/>
  <c r="BJ5" i="83"/>
  <c r="AE35" i="83"/>
  <c r="BQ5" i="83" s="1"/>
  <c r="AF7" i="57" l="1"/>
  <c r="AY5" i="83"/>
  <c r="BK5" i="83"/>
  <c r="E4" i="58"/>
  <c r="E5" i="58"/>
  <c r="AG7" i="57" l="1"/>
  <c r="AH7" i="57" s="1"/>
  <c r="AI7" i="57" s="1"/>
  <c r="BD5" i="83"/>
  <c r="BE5" i="83"/>
  <c r="BF5" i="83"/>
  <c r="BG5" i="83"/>
  <c r="BH5" i="83"/>
  <c r="BI5" i="83"/>
  <c r="BC5" i="83"/>
  <c r="BA5" i="83" l="1"/>
  <c r="AJ35" i="83"/>
  <c r="BV5" i="83" s="1"/>
  <c r="AI35" i="83"/>
  <c r="BU5" i="83" s="1"/>
  <c r="AH35" i="83"/>
  <c r="BT5" i="83" s="1"/>
  <c r="AG35" i="83"/>
  <c r="BS5" i="83" s="1"/>
  <c r="AF35" i="83"/>
  <c r="BR5" i="83" s="1"/>
  <c r="AD35" i="83"/>
  <c r="BP5" i="83" s="1"/>
  <c r="BO5" i="83"/>
  <c r="AZ5" i="83" l="1"/>
  <c r="BL5" i="83"/>
  <c r="BM5" i="83"/>
  <c r="BN5" i="83"/>
  <c r="BB5" i="83"/>
  <c r="E5" i="59"/>
  <c r="AE8" i="57" l="1"/>
  <c r="AF8" i="57" s="1"/>
  <c r="AG8" i="57" l="1"/>
  <c r="AH8" i="57" s="1"/>
  <c r="AI8" i="57" s="1"/>
  <c r="M5" i="59" l="1"/>
  <c r="W4" i="59"/>
  <c r="M4" i="59"/>
  <c r="E4" i="59"/>
  <c r="M5" i="58"/>
  <c r="Y4" i="58"/>
  <c r="M4" i="58"/>
</calcChain>
</file>

<file path=xl/sharedStrings.xml><?xml version="1.0" encoding="utf-8"?>
<sst xmlns="http://schemas.openxmlformats.org/spreadsheetml/2006/main" count="9225" uniqueCount="940">
  <si>
    <t>名  称</t>
    <rPh sb="0" eb="4">
      <t>メイショウ</t>
    </rPh>
    <phoneticPr fontId="4"/>
  </si>
  <si>
    <t>管理者名</t>
    <rPh sb="0" eb="4">
      <t>カンリシャメイ</t>
    </rPh>
    <phoneticPr fontId="4"/>
  </si>
  <si>
    <t>変状種類</t>
    <rPh sb="0" eb="2">
      <t>ヘンジョウ</t>
    </rPh>
    <rPh sb="2" eb="4">
      <t>シュルイ</t>
    </rPh>
    <phoneticPr fontId="8"/>
  </si>
  <si>
    <t>変状の発生範囲の規模</t>
    <rPh sb="0" eb="2">
      <t>ヘンジョウ</t>
    </rPh>
    <rPh sb="3" eb="5">
      <t>ハッセイ</t>
    </rPh>
    <rPh sb="5" eb="7">
      <t>ハンイ</t>
    </rPh>
    <rPh sb="8" eb="10">
      <t>キボ</t>
    </rPh>
    <phoneticPr fontId="4"/>
  </si>
  <si>
    <t>実施状況（実施日）</t>
    <rPh sb="0" eb="2">
      <t>ジッシ</t>
    </rPh>
    <rPh sb="2" eb="4">
      <t>ジョウキョウ</t>
    </rPh>
    <rPh sb="5" eb="8">
      <t>ジッシビ</t>
    </rPh>
    <phoneticPr fontId="4"/>
  </si>
  <si>
    <t>トンネル変状・異常箇所写真位置図</t>
    <rPh sb="4" eb="6">
      <t>ヘンジョウ</t>
    </rPh>
    <rPh sb="7" eb="9">
      <t>イジョウ</t>
    </rPh>
    <rPh sb="9" eb="11">
      <t>カショ</t>
    </rPh>
    <rPh sb="11" eb="13">
      <t>シャシン</t>
    </rPh>
    <rPh sb="13" eb="16">
      <t>イチズ</t>
    </rPh>
    <phoneticPr fontId="8"/>
  </si>
  <si>
    <t>管理者名</t>
    <rPh sb="0" eb="4">
      <t>カンリシャメイ</t>
    </rPh>
    <phoneticPr fontId="8"/>
  </si>
  <si>
    <t>名　称</t>
    <rPh sb="0" eb="1">
      <t>メイ</t>
    </rPh>
    <rPh sb="2" eb="3">
      <t>ショウ</t>
    </rPh>
    <phoneticPr fontId="8"/>
  </si>
  <si>
    <t>所在地</t>
    <rPh sb="0" eb="3">
      <t>ショザイチ</t>
    </rPh>
    <phoneticPr fontId="8"/>
  </si>
  <si>
    <t>自</t>
    <rPh sb="0" eb="1">
      <t>ジ</t>
    </rPh>
    <phoneticPr fontId="8"/>
  </si>
  <si>
    <t>至</t>
    <rPh sb="0" eb="1">
      <t>イタ</t>
    </rPh>
    <phoneticPr fontId="8"/>
  </si>
  <si>
    <t>ﾄﾝﾈﾙの分類</t>
    <rPh sb="5" eb="7">
      <t>ブンルイ</t>
    </rPh>
    <phoneticPr fontId="8"/>
  </si>
  <si>
    <t>緊急輸送道路</t>
    <rPh sb="0" eb="2">
      <t>キンキュウ</t>
    </rPh>
    <rPh sb="2" eb="4">
      <t>ユソウ</t>
    </rPh>
    <rPh sb="4" eb="6">
      <t>ドウロ</t>
    </rPh>
    <phoneticPr fontId="4"/>
  </si>
  <si>
    <t>代替路の有無</t>
    <rPh sb="0" eb="2">
      <t>ダイガエ</t>
    </rPh>
    <rPh sb="2" eb="3">
      <t>ロ</t>
    </rPh>
    <rPh sb="4" eb="6">
      <t>ウム</t>
    </rPh>
    <phoneticPr fontId="4"/>
  </si>
  <si>
    <t>材質劣化</t>
    <rPh sb="0" eb="2">
      <t>ザイシツ</t>
    </rPh>
    <rPh sb="2" eb="4">
      <t>レッカ</t>
    </rPh>
    <phoneticPr fontId="8"/>
  </si>
  <si>
    <t>漏水</t>
    <rPh sb="0" eb="2">
      <t>ロウスイ</t>
    </rPh>
    <phoneticPr fontId="8"/>
  </si>
  <si>
    <t>外力</t>
    <rPh sb="0" eb="2">
      <t>ガイリョク</t>
    </rPh>
    <phoneticPr fontId="8"/>
  </si>
  <si>
    <t>フリガナ</t>
    <phoneticPr fontId="4"/>
  </si>
  <si>
    <t>路線名</t>
    <phoneticPr fontId="8"/>
  </si>
  <si>
    <t>トンネル全体変状展開図</t>
    <rPh sb="4" eb="6">
      <t>ゼンタイ</t>
    </rPh>
    <rPh sb="6" eb="7">
      <t>ヘン</t>
    </rPh>
    <rPh sb="7" eb="8">
      <t>ジョウ</t>
    </rPh>
    <rPh sb="8" eb="11">
      <t>テンカイズ</t>
    </rPh>
    <phoneticPr fontId="8"/>
  </si>
  <si>
    <t>トンネル変状展開図</t>
    <rPh sb="4" eb="5">
      <t>ヘン</t>
    </rPh>
    <rPh sb="5" eb="6">
      <t>ジョウ</t>
    </rPh>
    <rPh sb="6" eb="9">
      <t>テンカイズ</t>
    </rPh>
    <phoneticPr fontId="8"/>
  </si>
  <si>
    <t>Ⅳ</t>
    <phoneticPr fontId="8"/>
  </si>
  <si>
    <t>Ⅲ</t>
    <phoneticPr fontId="8"/>
  </si>
  <si>
    <t>Ⅱ</t>
    <phoneticPr fontId="8"/>
  </si>
  <si>
    <t>ｍ</t>
    <phoneticPr fontId="8"/>
  </si>
  <si>
    <t>L=</t>
    <phoneticPr fontId="8"/>
  </si>
  <si>
    <t>トンネル延長</t>
    <phoneticPr fontId="8"/>
  </si>
  <si>
    <t>路 線 名</t>
    <rPh sb="0" eb="1">
      <t>ミチ</t>
    </rPh>
    <rPh sb="2" eb="3">
      <t>セン</t>
    </rPh>
    <rPh sb="4" eb="5">
      <t>メイ</t>
    </rPh>
    <phoneticPr fontId="18"/>
  </si>
  <si>
    <t>名　称</t>
    <rPh sb="0" eb="1">
      <t>ナ</t>
    </rPh>
    <rPh sb="2" eb="3">
      <t>ショウ</t>
    </rPh>
    <phoneticPr fontId="8"/>
  </si>
  <si>
    <t>覆工
スパン
番号</t>
    <rPh sb="0" eb="2">
      <t>フッコウ</t>
    </rPh>
    <rPh sb="7" eb="9">
      <t>バンゴウ</t>
    </rPh>
    <phoneticPr fontId="4"/>
  </si>
  <si>
    <t>変状
部位</t>
    <rPh sb="0" eb="2">
      <t>ヘンジョウ</t>
    </rPh>
    <rPh sb="3" eb="5">
      <t>ブイ</t>
    </rPh>
    <phoneticPr fontId="4"/>
  </si>
  <si>
    <t>変状種類</t>
    <rPh sb="0" eb="2">
      <t>ヘンジョウ</t>
    </rPh>
    <rPh sb="2" eb="4">
      <t>シュルイ</t>
    </rPh>
    <phoneticPr fontId="4"/>
  </si>
  <si>
    <t>写真
番号</t>
    <phoneticPr fontId="4"/>
  </si>
  <si>
    <t>管理者名</t>
    <phoneticPr fontId="18"/>
  </si>
  <si>
    <t>フリガナ</t>
    <phoneticPr fontId="18"/>
  </si>
  <si>
    <t>計</t>
    <rPh sb="0" eb="1">
      <t>ケイ</t>
    </rPh>
    <phoneticPr fontId="19"/>
  </si>
  <si>
    <t>Ⅲ</t>
    <phoneticPr fontId="19"/>
  </si>
  <si>
    <t>Ⅳ</t>
    <phoneticPr fontId="19"/>
  </si>
  <si>
    <t>Ⅱb</t>
    <phoneticPr fontId="19"/>
  </si>
  <si>
    <t>Ⅱa</t>
    <phoneticPr fontId="19"/>
  </si>
  <si>
    <t>漏水</t>
    <rPh sb="0" eb="2">
      <t>ロウスイ</t>
    </rPh>
    <phoneticPr fontId="19"/>
  </si>
  <si>
    <t>材質劣化</t>
    <rPh sb="0" eb="2">
      <t>ザイシツ</t>
    </rPh>
    <rPh sb="2" eb="4">
      <t>レッカ</t>
    </rPh>
    <phoneticPr fontId="19"/>
  </si>
  <si>
    <t xml:space="preserve">外力 </t>
    <rPh sb="0" eb="2">
      <t>ガイリョク</t>
    </rPh>
    <phoneticPr fontId="19"/>
  </si>
  <si>
    <t>変状の発生範囲の規模（㎡）</t>
    <rPh sb="0" eb="2">
      <t>ヘンジョウ</t>
    </rPh>
    <rPh sb="3" eb="5">
      <t>ハッセイ</t>
    </rPh>
    <rPh sb="5" eb="7">
      <t>ハンイ</t>
    </rPh>
    <rPh sb="8" eb="10">
      <t>キボ</t>
    </rPh>
    <phoneticPr fontId="19"/>
  </si>
  <si>
    <t>覆工スパン長（ｍ）</t>
    <rPh sb="0" eb="2">
      <t>フッコウ</t>
    </rPh>
    <rPh sb="5" eb="6">
      <t>ナガ</t>
    </rPh>
    <phoneticPr fontId="19"/>
  </si>
  <si>
    <t>変    状    規    模</t>
    <rPh sb="0" eb="1">
      <t>ヘン</t>
    </rPh>
    <rPh sb="5" eb="6">
      <t>ジョウ</t>
    </rPh>
    <rPh sb="10" eb="11">
      <t>キ</t>
    </rPh>
    <rPh sb="15" eb="16">
      <t>ボ</t>
    </rPh>
    <phoneticPr fontId="19"/>
  </si>
  <si>
    <t>変    状    数</t>
    <rPh sb="0" eb="1">
      <t>ヘン</t>
    </rPh>
    <rPh sb="5" eb="6">
      <t>ジョウ</t>
    </rPh>
    <rPh sb="10" eb="11">
      <t>スウ</t>
    </rPh>
    <phoneticPr fontId="19"/>
  </si>
  <si>
    <t>管理者名</t>
    <rPh sb="0" eb="3">
      <t>カンリシャ</t>
    </rPh>
    <rPh sb="3" eb="4">
      <t>メイ</t>
    </rPh>
    <phoneticPr fontId="19"/>
  </si>
  <si>
    <t>名  称</t>
    <rPh sb="0" eb="1">
      <t>ナ</t>
    </rPh>
    <rPh sb="3" eb="4">
      <t>ショウ</t>
    </rPh>
    <phoneticPr fontId="19"/>
  </si>
  <si>
    <t xml:space="preserve"> </t>
    <phoneticPr fontId="19"/>
  </si>
  <si>
    <t>路線名</t>
    <rPh sb="0" eb="2">
      <t>ロセン</t>
    </rPh>
    <rPh sb="2" eb="3">
      <t>メイ</t>
    </rPh>
    <phoneticPr fontId="19"/>
  </si>
  <si>
    <t>フリガナ</t>
    <phoneticPr fontId="19"/>
  </si>
  <si>
    <t>方向転換所</t>
    <rPh sb="0" eb="2">
      <t>ホウコウ</t>
    </rPh>
    <rPh sb="2" eb="4">
      <t>テンカン</t>
    </rPh>
    <rPh sb="4" eb="5">
      <t>ショ</t>
    </rPh>
    <phoneticPr fontId="4"/>
  </si>
  <si>
    <t>トンネル工法</t>
    <rPh sb="4" eb="6">
      <t>コウホウ</t>
    </rPh>
    <phoneticPr fontId="4"/>
  </si>
  <si>
    <t>非常駐車帯</t>
    <rPh sb="0" eb="2">
      <t>ヒジョウ</t>
    </rPh>
    <rPh sb="2" eb="4">
      <t>チュウシャ</t>
    </rPh>
    <rPh sb="4" eb="5">
      <t>タイ</t>
    </rPh>
    <phoneticPr fontId="4"/>
  </si>
  <si>
    <t>その他</t>
    <rPh sb="2" eb="3">
      <t>タ</t>
    </rPh>
    <phoneticPr fontId="8"/>
  </si>
  <si>
    <t>終点側ｸﾛｿｲﾄﾞ</t>
    <rPh sb="0" eb="2">
      <t>シュウテン</t>
    </rPh>
    <rPh sb="2" eb="3">
      <t>ガワ</t>
    </rPh>
    <phoneticPr fontId="4"/>
  </si>
  <si>
    <t>曲線半径</t>
    <rPh sb="0" eb="2">
      <t>キョクセン</t>
    </rPh>
    <rPh sb="2" eb="4">
      <t>ハンケイ</t>
    </rPh>
    <phoneticPr fontId="4"/>
  </si>
  <si>
    <t>起点側ｸﾛｿｲﾄﾞ</t>
    <rPh sb="0" eb="2">
      <t>キテン</t>
    </rPh>
    <rPh sb="2" eb="3">
      <t>ガワ</t>
    </rPh>
    <phoneticPr fontId="4"/>
  </si>
  <si>
    <t>区間長</t>
    <rPh sb="0" eb="3">
      <t>クカンチョウ</t>
    </rPh>
    <phoneticPr fontId="4"/>
  </si>
  <si>
    <t>曲線区間</t>
    <rPh sb="0" eb="2">
      <t>キョクセン</t>
    </rPh>
    <rPh sb="2" eb="4">
      <t>クカン</t>
    </rPh>
    <phoneticPr fontId="4"/>
  </si>
  <si>
    <t>更新年次</t>
    <rPh sb="0" eb="2">
      <t>コウシン</t>
    </rPh>
    <rPh sb="2" eb="4">
      <t>ネンジ</t>
    </rPh>
    <phoneticPr fontId="4"/>
  </si>
  <si>
    <t>管理者名</t>
    <rPh sb="0" eb="2">
      <t>カンリ</t>
    </rPh>
    <rPh sb="2" eb="3">
      <t>シャ</t>
    </rPh>
    <rPh sb="3" eb="4">
      <t>メイ</t>
    </rPh>
    <phoneticPr fontId="4"/>
  </si>
  <si>
    <t>寸　法</t>
    <rPh sb="0" eb="1">
      <t>スン</t>
    </rPh>
    <rPh sb="2" eb="3">
      <t>ホウ</t>
    </rPh>
    <phoneticPr fontId="4"/>
  </si>
  <si>
    <t>種　類</t>
    <rPh sb="0" eb="1">
      <t>タネ</t>
    </rPh>
    <rPh sb="2" eb="3">
      <t>タグイ</t>
    </rPh>
    <phoneticPr fontId="4"/>
  </si>
  <si>
    <t>占用物件</t>
    <rPh sb="0" eb="2">
      <t>センヨウ</t>
    </rPh>
    <rPh sb="2" eb="4">
      <t>ブッケン</t>
    </rPh>
    <phoneticPr fontId="4"/>
  </si>
  <si>
    <t>直線区間長</t>
    <rPh sb="0" eb="2">
      <t>チョクセン</t>
    </rPh>
    <rPh sb="2" eb="4">
      <t>クカン</t>
    </rPh>
    <rPh sb="4" eb="5">
      <t>チョウ</t>
    </rPh>
    <phoneticPr fontId="4"/>
  </si>
  <si>
    <t>線　形</t>
    <rPh sb="0" eb="1">
      <t>セン</t>
    </rPh>
    <rPh sb="2" eb="3">
      <t>カタチ</t>
    </rPh>
    <phoneticPr fontId="4"/>
  </si>
  <si>
    <t>水噴霧設備</t>
    <rPh sb="0" eb="1">
      <t>ミズ</t>
    </rPh>
    <rPh sb="1" eb="3">
      <t>フンム</t>
    </rPh>
    <rPh sb="3" eb="5">
      <t>セツビ</t>
    </rPh>
    <phoneticPr fontId="4"/>
  </si>
  <si>
    <t>cm</t>
    <phoneticPr fontId="4" type="Hiragana"/>
  </si>
  <si>
    <t>インバート</t>
    <phoneticPr fontId="4"/>
  </si>
  <si>
    <t>縦断勾配</t>
    <rPh sb="0" eb="2">
      <t>ジュウダン</t>
    </rPh>
    <rPh sb="2" eb="4">
      <t>コウバイ</t>
    </rPh>
    <phoneticPr fontId="4"/>
  </si>
  <si>
    <t>無線通信補助設備</t>
    <rPh sb="0" eb="2">
      <t>ムセン</t>
    </rPh>
    <rPh sb="2" eb="4">
      <t>ツウシン</t>
    </rPh>
    <rPh sb="4" eb="6">
      <t>ホジョ</t>
    </rPh>
    <rPh sb="6" eb="8">
      <t>セツビ</t>
    </rPh>
    <phoneticPr fontId="4"/>
  </si>
  <si>
    <t>側　壁</t>
    <rPh sb="0" eb="1">
      <t>ガワ</t>
    </rPh>
    <rPh sb="2" eb="3">
      <t>カベ</t>
    </rPh>
    <phoneticPr fontId="4"/>
  </si>
  <si>
    <t>m</t>
  </si>
  <si>
    <t>有効高</t>
    <rPh sb="0" eb="1">
      <t>ユウ</t>
    </rPh>
    <rPh sb="1" eb="2">
      <t>コウ</t>
    </rPh>
    <rPh sb="2" eb="3">
      <t>タカ</t>
    </rPh>
    <phoneticPr fontId="4"/>
  </si>
  <si>
    <t>その他の設備</t>
    <rPh sb="2" eb="3">
      <t>タ</t>
    </rPh>
    <rPh sb="4" eb="5">
      <t>セツ</t>
    </rPh>
    <rPh sb="5" eb="6">
      <t>ビ</t>
    </rPh>
    <phoneticPr fontId="4"/>
  </si>
  <si>
    <t>アーチ</t>
    <phoneticPr fontId="4"/>
  </si>
  <si>
    <t>半径</t>
    <rPh sb="0" eb="2">
      <t>ハンケイ</t>
    </rPh>
    <phoneticPr fontId="4"/>
  </si>
  <si>
    <t>中央高</t>
    <rPh sb="0" eb="1">
      <t>ナカ</t>
    </rPh>
    <rPh sb="1" eb="2">
      <t>ヒサシ</t>
    </rPh>
    <rPh sb="2" eb="3">
      <t>ダカ</t>
    </rPh>
    <phoneticPr fontId="4"/>
  </si>
  <si>
    <t>排煙設備</t>
    <rPh sb="0" eb="2">
      <t>ハイエン</t>
    </rPh>
    <rPh sb="2" eb="4">
      <t>セツビ</t>
    </rPh>
    <phoneticPr fontId="9"/>
  </si>
  <si>
    <t>建築限界高</t>
    <rPh sb="0" eb="2">
      <t>ケンチク</t>
    </rPh>
    <rPh sb="2" eb="4">
      <t>ゲンカイ</t>
    </rPh>
    <rPh sb="4" eb="5">
      <t>タカ</t>
    </rPh>
    <phoneticPr fontId="4"/>
  </si>
  <si>
    <t>高さ</t>
    <rPh sb="0" eb="1">
      <t>タカ</t>
    </rPh>
    <phoneticPr fontId="4"/>
  </si>
  <si>
    <t>避難通路</t>
    <rPh sb="0" eb="2">
      <t>ヒナン</t>
    </rPh>
    <rPh sb="2" eb="4">
      <t>ツウロ</t>
    </rPh>
    <phoneticPr fontId="4"/>
  </si>
  <si>
    <t>吸音板</t>
    <rPh sb="0" eb="3">
      <t>キュウオンバン</t>
    </rPh>
    <phoneticPr fontId="4"/>
  </si>
  <si>
    <t>歩道等幅</t>
    <rPh sb="0" eb="1">
      <t>ホ</t>
    </rPh>
    <rPh sb="1" eb="2">
      <t>ミチ</t>
    </rPh>
    <rPh sb="2" eb="3">
      <t>トウ</t>
    </rPh>
    <rPh sb="3" eb="4">
      <t>ハバ</t>
    </rPh>
    <phoneticPr fontId="4"/>
  </si>
  <si>
    <t>避難情報提供設備</t>
    <rPh sb="0" eb="4">
      <t>ヒナンジョウホウ</t>
    </rPh>
    <rPh sb="4" eb="6">
      <t>テイキョウ</t>
    </rPh>
    <rPh sb="6" eb="8">
      <t>セツビ</t>
    </rPh>
    <phoneticPr fontId="4"/>
  </si>
  <si>
    <t>警報表示板</t>
    <rPh sb="0" eb="2">
      <t>ケイホウ</t>
    </rPh>
    <rPh sb="2" eb="5">
      <t>ヒョウジバン</t>
    </rPh>
    <phoneticPr fontId="4"/>
  </si>
  <si>
    <t>避難誘導設備</t>
    <rPh sb="0" eb="2">
      <t>ヒナン</t>
    </rPh>
    <rPh sb="2" eb="4">
      <t>ユウドウ</t>
    </rPh>
    <rPh sb="4" eb="5">
      <t>セツ</t>
    </rPh>
    <rPh sb="5" eb="6">
      <t>ビ</t>
    </rPh>
    <phoneticPr fontId="4"/>
  </si>
  <si>
    <t>標識</t>
    <rPh sb="0" eb="2">
      <t>ヒョウシキ</t>
    </rPh>
    <phoneticPr fontId="4"/>
  </si>
  <si>
    <t>竣工巻厚</t>
    <rPh sb="0" eb="2">
      <t>シュンコウ</t>
    </rPh>
    <rPh sb="2" eb="3">
      <t>マ</t>
    </rPh>
    <rPh sb="3" eb="4">
      <t>アツ</t>
    </rPh>
    <phoneticPr fontId="4"/>
  </si>
  <si>
    <t>車 道 幅</t>
    <rPh sb="0" eb="1">
      <t>クルマ</t>
    </rPh>
    <rPh sb="2" eb="3">
      <t>ミチ</t>
    </rPh>
    <rPh sb="4" eb="5">
      <t>ハバ</t>
    </rPh>
    <phoneticPr fontId="4"/>
  </si>
  <si>
    <t>幅　員</t>
    <rPh sb="0" eb="1">
      <t>ハバ</t>
    </rPh>
    <rPh sb="2" eb="3">
      <t>イン</t>
    </rPh>
    <phoneticPr fontId="4"/>
  </si>
  <si>
    <t>換気</t>
    <rPh sb="0" eb="2">
      <t>カンキ</t>
    </rPh>
    <phoneticPr fontId="4"/>
  </si>
  <si>
    <t>m</t>
    <phoneticPr fontId="4" type="Hiragana"/>
  </si>
  <si>
    <t>延長</t>
    <rPh sb="0" eb="2">
      <t>エンチョウ</t>
    </rPh>
    <phoneticPr fontId="4"/>
  </si>
  <si>
    <t>道 路 幅</t>
    <rPh sb="0" eb="1">
      <t>ミチ</t>
    </rPh>
    <rPh sb="2" eb="3">
      <t>ミチ</t>
    </rPh>
    <rPh sb="4" eb="5">
      <t>ハバ</t>
    </rPh>
    <phoneticPr fontId="4"/>
  </si>
  <si>
    <t>消 火 器</t>
    <rPh sb="0" eb="1">
      <t>ケ</t>
    </rPh>
    <rPh sb="2" eb="3">
      <t>ヒ</t>
    </rPh>
    <rPh sb="4" eb="5">
      <t>ウツワ</t>
    </rPh>
    <phoneticPr fontId="4"/>
  </si>
  <si>
    <t>消火設備</t>
    <rPh sb="0" eb="2">
      <t>ショウカ</t>
    </rPh>
    <rPh sb="2" eb="4">
      <t>セツビ</t>
    </rPh>
    <phoneticPr fontId="4"/>
  </si>
  <si>
    <t>照明</t>
    <rPh sb="0" eb="2">
      <t>ショウメイ</t>
    </rPh>
    <phoneticPr fontId="4"/>
  </si>
  <si>
    <t>道路附属物等</t>
    <rPh sb="0" eb="2">
      <t>ドウロ</t>
    </rPh>
    <rPh sb="2" eb="4">
      <t>フゾク</t>
    </rPh>
    <rPh sb="4" eb="5">
      <t>ブツ</t>
    </rPh>
    <rPh sb="5" eb="6">
      <t>トウ</t>
    </rPh>
    <phoneticPr fontId="4"/>
  </si>
  <si>
    <t>形式</t>
    <rPh sb="0" eb="2">
      <t>ケイシキ</t>
    </rPh>
    <phoneticPr fontId="4"/>
  </si>
  <si>
    <t>終点</t>
    <rPh sb="0" eb="2">
      <t>シュウテン</t>
    </rPh>
    <phoneticPr fontId="4"/>
  </si>
  <si>
    <t>台/日</t>
  </si>
  <si>
    <t>交 通 量</t>
    <rPh sb="0" eb="1">
      <t>コウ</t>
    </rPh>
    <rPh sb="2" eb="3">
      <t>ツウ</t>
    </rPh>
    <rPh sb="4" eb="5">
      <t>リョウ</t>
    </rPh>
    <phoneticPr fontId="4"/>
  </si>
  <si>
    <t>個数</t>
    <rPh sb="0" eb="2">
      <t>コスウ</t>
    </rPh>
    <phoneticPr fontId="4"/>
  </si>
  <si>
    <t>種別・方式</t>
    <rPh sb="0" eb="2">
      <t>シュベツ</t>
    </rPh>
    <rPh sb="3" eb="5">
      <t>ホウシキ</t>
    </rPh>
    <phoneticPr fontId="4"/>
  </si>
  <si>
    <t>施設</t>
    <rPh sb="0" eb="2">
      <t>シセツ</t>
    </rPh>
    <phoneticPr fontId="4"/>
  </si>
  <si>
    <t>内空断面積</t>
    <rPh sb="0" eb="1">
      <t>ナイ</t>
    </rPh>
    <rPh sb="1" eb="2">
      <t>クウ</t>
    </rPh>
    <rPh sb="2" eb="5">
      <t>ダンメンセキ</t>
    </rPh>
    <phoneticPr fontId="4"/>
  </si>
  <si>
    <t>起点</t>
    <rPh sb="0" eb="2">
      <t>キテン</t>
    </rPh>
    <phoneticPr fontId="4"/>
  </si>
  <si>
    <t>坑門</t>
    <rPh sb="0" eb="2">
      <t>コウモン</t>
    </rPh>
    <phoneticPr fontId="4"/>
  </si>
  <si>
    <t>土かぶり</t>
    <rPh sb="0" eb="1">
      <t>ツチ</t>
    </rPh>
    <phoneticPr fontId="4"/>
  </si>
  <si>
    <t>非常警報設備</t>
    <rPh sb="0" eb="2">
      <t>ヒジョウ</t>
    </rPh>
    <rPh sb="2" eb="4">
      <t>ケイホウ</t>
    </rPh>
    <rPh sb="4" eb="6">
      <t>セツビ</t>
    </rPh>
    <phoneticPr fontId="4"/>
  </si>
  <si>
    <t>警報設備</t>
    <rPh sb="0" eb="2">
      <t>ケイホウ</t>
    </rPh>
    <rPh sb="2" eb="4">
      <t>セツビ</t>
    </rPh>
    <phoneticPr fontId="4"/>
  </si>
  <si>
    <t>種　別</t>
    <rPh sb="0" eb="1">
      <t>タネ</t>
    </rPh>
    <rPh sb="2" eb="3">
      <t>ベツ</t>
    </rPh>
    <phoneticPr fontId="4"/>
  </si>
  <si>
    <t>排水</t>
    <rPh sb="0" eb="2">
      <t>ハイスイ</t>
    </rPh>
    <phoneticPr fontId="4"/>
  </si>
  <si>
    <t>天井板種類</t>
    <rPh sb="0" eb="2">
      <t>テンジョウ</t>
    </rPh>
    <rPh sb="2" eb="3">
      <t>バン</t>
    </rPh>
    <rPh sb="3" eb="5">
      <t>シュルイ</t>
    </rPh>
    <phoneticPr fontId="4"/>
  </si>
  <si>
    <t>一般有料区分</t>
    <rPh sb="0" eb="2">
      <t>イッパン</t>
    </rPh>
    <rPh sb="2" eb="4">
      <t>ユウリョウ</t>
    </rPh>
    <rPh sb="4" eb="6">
      <t>クブン</t>
    </rPh>
    <phoneticPr fontId="4"/>
  </si>
  <si>
    <t>自動通報設備</t>
    <rPh sb="0" eb="2">
      <t>ジドウ</t>
    </rPh>
    <rPh sb="2" eb="4">
      <t>ツウホウ</t>
    </rPh>
    <rPh sb="4" eb="6">
      <t>セツビ</t>
    </rPh>
    <phoneticPr fontId="4"/>
  </si>
  <si>
    <t>内装種類</t>
    <rPh sb="0" eb="2">
      <t>ナイソウ</t>
    </rPh>
    <rPh sb="2" eb="4">
      <t>シュルイ</t>
    </rPh>
    <phoneticPr fontId="4"/>
  </si>
  <si>
    <t>経度</t>
    <rPh sb="0" eb="2">
      <t>けいど</t>
    </rPh>
    <phoneticPr fontId="4" type="Hiragana"/>
  </si>
  <si>
    <t>操作型通報設備</t>
    <rPh sb="0" eb="2">
      <t>ソウサ</t>
    </rPh>
    <rPh sb="2" eb="3">
      <t>ガタ</t>
    </rPh>
    <rPh sb="3" eb="5">
      <t>ツウホウ</t>
    </rPh>
    <rPh sb="5" eb="7">
      <t>セツビ</t>
    </rPh>
    <phoneticPr fontId="4"/>
  </si>
  <si>
    <t>面　積</t>
    <rPh sb="0" eb="1">
      <t>メン</t>
    </rPh>
    <rPh sb="2" eb="3">
      <t>セキ</t>
    </rPh>
    <phoneticPr fontId="4"/>
  </si>
  <si>
    <t>緯度</t>
    <rPh sb="0" eb="2">
      <t>いど</t>
    </rPh>
    <phoneticPr fontId="4" type="Hiragana"/>
  </si>
  <si>
    <t>通報設備</t>
    <rPh sb="0" eb="2">
      <t>ツウホウ</t>
    </rPh>
    <rPh sb="2" eb="4">
      <t>セツビ</t>
    </rPh>
    <phoneticPr fontId="4"/>
  </si>
  <si>
    <t>厚　さ</t>
    <rPh sb="0" eb="1">
      <t>アツ</t>
    </rPh>
    <phoneticPr fontId="4"/>
  </si>
  <si>
    <t>供用年月日</t>
    <rPh sb="0" eb="2">
      <t>キョウヨウ</t>
    </rPh>
    <rPh sb="2" eb="5">
      <t>ネンガッピ</t>
    </rPh>
    <phoneticPr fontId="8"/>
  </si>
  <si>
    <t>更新年度</t>
    <rPh sb="0" eb="2">
      <t>こうしん</t>
    </rPh>
    <rPh sb="2" eb="4">
      <t>ねんど</t>
    </rPh>
    <phoneticPr fontId="4" type="Hiragana"/>
  </si>
  <si>
    <t>型式</t>
    <rPh sb="0" eb="2">
      <t>ケイシキ</t>
    </rPh>
    <phoneticPr fontId="4"/>
  </si>
  <si>
    <t>施設の内訳</t>
    <rPh sb="0" eb="2">
      <t>シセツ</t>
    </rPh>
    <rPh sb="3" eb="5">
      <t>ウチワケ</t>
    </rPh>
    <phoneticPr fontId="4"/>
  </si>
  <si>
    <t>トンネル非常用施設</t>
    <rPh sb="4" eb="7">
      <t>ヒジョウヨウ</t>
    </rPh>
    <rPh sb="7" eb="9">
      <t>シセツ</t>
    </rPh>
    <phoneticPr fontId="4"/>
  </si>
  <si>
    <t>舗装</t>
    <rPh sb="0" eb="2">
      <t>ホソウ</t>
    </rPh>
    <phoneticPr fontId="4"/>
  </si>
  <si>
    <t>完成年月日</t>
    <rPh sb="0" eb="2">
      <t>カンセイ</t>
    </rPh>
    <rPh sb="2" eb="5">
      <t>ネンガッピ</t>
    </rPh>
    <phoneticPr fontId="8"/>
  </si>
  <si>
    <t>作成年月日</t>
    <rPh sb="0" eb="2">
      <t>サクセイ</t>
    </rPh>
    <rPh sb="2" eb="5">
      <t>ネンガッピ</t>
    </rPh>
    <phoneticPr fontId="8"/>
  </si>
  <si>
    <t>作成者</t>
    <rPh sb="0" eb="3">
      <t>サクセイシャ</t>
    </rPh>
    <phoneticPr fontId="8"/>
  </si>
  <si>
    <t>代替路の有無</t>
  </si>
  <si>
    <t>緊急輸送道路</t>
  </si>
  <si>
    <t>(m)</t>
    <phoneticPr fontId="4"/>
  </si>
  <si>
    <t>(m)</t>
    <phoneticPr fontId="4"/>
  </si>
  <si>
    <t>(m)</t>
    <phoneticPr fontId="4"/>
  </si>
  <si>
    <t>特記事項</t>
    <rPh sb="0" eb="2">
      <t>トッキ</t>
    </rPh>
    <rPh sb="2" eb="4">
      <t>ジコウ</t>
    </rPh>
    <phoneticPr fontId="8"/>
  </si>
  <si>
    <t>風向
風速計</t>
    <rPh sb="0" eb="2">
      <t>フウコウ</t>
    </rPh>
    <rPh sb="3" eb="5">
      <t>フウソク</t>
    </rPh>
    <rPh sb="5" eb="6">
      <t>ケイ</t>
    </rPh>
    <phoneticPr fontId="8"/>
  </si>
  <si>
    <t>CO計</t>
    <rPh sb="2" eb="3">
      <t>ケイ</t>
    </rPh>
    <phoneticPr fontId="8"/>
  </si>
  <si>
    <t>VI計</t>
    <rPh sb="2" eb="3">
      <t>ケイ</t>
    </rPh>
    <phoneticPr fontId="8"/>
  </si>
  <si>
    <t>JF</t>
    <phoneticPr fontId="8"/>
  </si>
  <si>
    <t>入口出口照明</t>
    <rPh sb="0" eb="1">
      <t>イ</t>
    </rPh>
    <rPh sb="1" eb="2">
      <t>グチ</t>
    </rPh>
    <rPh sb="2" eb="3">
      <t>デ</t>
    </rPh>
    <rPh sb="3" eb="4">
      <t>グチ</t>
    </rPh>
    <rPh sb="4" eb="6">
      <t>ショウメイ</t>
    </rPh>
    <phoneticPr fontId="8"/>
  </si>
  <si>
    <t>基本照明</t>
    <rPh sb="0" eb="2">
      <t>キホン</t>
    </rPh>
    <rPh sb="2" eb="4">
      <t>ショウメイ</t>
    </rPh>
    <phoneticPr fontId="8"/>
  </si>
  <si>
    <t>天井板</t>
    <rPh sb="0" eb="2">
      <t>テンジョウ</t>
    </rPh>
    <rPh sb="2" eb="3">
      <t>イタ</t>
    </rPh>
    <phoneticPr fontId="8"/>
  </si>
  <si>
    <t>内装板</t>
    <rPh sb="0" eb="3">
      <t>ナイソウバン</t>
    </rPh>
    <phoneticPr fontId="8"/>
  </si>
  <si>
    <t>特記事項</t>
    <rPh sb="0" eb="2">
      <t>トッキ</t>
    </rPh>
    <rPh sb="2" eb="4">
      <t>ジコウ</t>
    </rPh>
    <phoneticPr fontId="4"/>
  </si>
  <si>
    <t>終点側</t>
    <rPh sb="0" eb="2">
      <t>シュウテン</t>
    </rPh>
    <rPh sb="2" eb="3">
      <t>ガワ</t>
    </rPh>
    <phoneticPr fontId="4"/>
  </si>
  <si>
    <t>起点側</t>
    <rPh sb="0" eb="2">
      <t>キテン</t>
    </rPh>
    <rPh sb="2" eb="3">
      <t>ガワ</t>
    </rPh>
    <phoneticPr fontId="4"/>
  </si>
  <si>
    <t>その他附属物等</t>
    <rPh sb="2" eb="3">
      <t>タ</t>
    </rPh>
    <rPh sb="3" eb="6">
      <t>フゾクブツ</t>
    </rPh>
    <rPh sb="6" eb="7">
      <t>トウ</t>
    </rPh>
    <phoneticPr fontId="8"/>
  </si>
  <si>
    <t>換気施設</t>
    <rPh sb="0" eb="2">
      <t>カンキ</t>
    </rPh>
    <rPh sb="2" eb="4">
      <t>シセツ</t>
    </rPh>
    <phoneticPr fontId="4"/>
  </si>
  <si>
    <t>非常用施設</t>
    <rPh sb="0" eb="3">
      <t>ヒジョウヨウ</t>
    </rPh>
    <rPh sb="3" eb="5">
      <t>シセツ</t>
    </rPh>
    <phoneticPr fontId="4"/>
  </si>
  <si>
    <t>照明施設</t>
    <rPh sb="0" eb="2">
      <t>ショウメイ</t>
    </rPh>
    <rPh sb="2" eb="4">
      <t>シセツ</t>
    </rPh>
    <phoneticPr fontId="4"/>
  </si>
  <si>
    <t>トンネル本体工</t>
    <rPh sb="4" eb="7">
      <t>ホンタイコウ</t>
    </rPh>
    <phoneticPr fontId="4"/>
  </si>
  <si>
    <t>追加距離</t>
    <rPh sb="0" eb="1">
      <t>ツイカ</t>
    </rPh>
    <rPh sb="1" eb="3">
      <t>キョリ</t>
    </rPh>
    <phoneticPr fontId="4"/>
  </si>
  <si>
    <t>ｽﾊﾟﾝ長</t>
    <rPh sb="4" eb="5">
      <t>チョウ</t>
    </rPh>
    <phoneticPr fontId="4"/>
  </si>
  <si>
    <t>覆工
ｽﾊﾟﾝ
番号</t>
    <rPh sb="0" eb="2">
      <t>フッコウ</t>
    </rPh>
    <rPh sb="8" eb="10">
      <t>バンゴウ</t>
    </rPh>
    <phoneticPr fontId="4"/>
  </si>
  <si>
    <t>路線名</t>
    <phoneticPr fontId="8"/>
  </si>
  <si>
    <t>フリガナ</t>
    <phoneticPr fontId="4"/>
  </si>
  <si>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8"/>
  </si>
  <si>
    <t>作成年月日</t>
    <rPh sb="0" eb="2">
      <t>サクセイ</t>
    </rPh>
    <rPh sb="2" eb="5">
      <t>ネンガッピ</t>
    </rPh>
    <phoneticPr fontId="4"/>
  </si>
  <si>
    <t>実施</t>
    <rPh sb="0" eb="2">
      <t>ジッシ</t>
    </rPh>
    <phoneticPr fontId="4"/>
  </si>
  <si>
    <t>変状区分</t>
    <rPh sb="0" eb="2">
      <t>ヘンジョウ</t>
    </rPh>
    <rPh sb="2" eb="4">
      <t>クブン</t>
    </rPh>
    <phoneticPr fontId="4"/>
  </si>
  <si>
    <t>部位区分</t>
    <rPh sb="0" eb="2">
      <t>ブイ</t>
    </rPh>
    <rPh sb="2" eb="4">
      <t>クブン</t>
    </rPh>
    <phoneticPr fontId="8"/>
  </si>
  <si>
    <t>対象箇所</t>
    <rPh sb="0" eb="2">
      <t>タイショウ</t>
    </rPh>
    <rPh sb="2" eb="4">
      <t>カショ</t>
    </rPh>
    <phoneticPr fontId="8"/>
  </si>
  <si>
    <t>対応方針
・
特記事項</t>
    <rPh sb="0" eb="2">
      <t>タイオウ</t>
    </rPh>
    <rPh sb="2" eb="4">
      <t>ホウシン</t>
    </rPh>
    <rPh sb="7" eb="9">
      <t>トッキ</t>
    </rPh>
    <rPh sb="9" eb="11">
      <t>ジコウ</t>
    </rPh>
    <phoneticPr fontId="4"/>
  </si>
  <si>
    <t>措置履歴</t>
    <rPh sb="0" eb="2">
      <t>ソチ</t>
    </rPh>
    <rPh sb="2" eb="4">
      <t>リレキ</t>
    </rPh>
    <phoneticPr fontId="4"/>
  </si>
  <si>
    <t>変  状  の  内  容</t>
    <rPh sb="0" eb="1">
      <t>ヘン</t>
    </rPh>
    <rPh sb="3" eb="4">
      <t>ジョウ</t>
    </rPh>
    <rPh sb="9" eb="10">
      <t>ウチ</t>
    </rPh>
    <rPh sb="12" eb="13">
      <t>カタチ</t>
    </rPh>
    <phoneticPr fontId="4"/>
  </si>
  <si>
    <t>変状部位</t>
    <rPh sb="0" eb="2">
      <t>ヘンジョウ</t>
    </rPh>
    <rPh sb="2" eb="4">
      <t>ブイ</t>
    </rPh>
    <phoneticPr fontId="4"/>
  </si>
  <si>
    <t>距離
（m）</t>
    <rPh sb="0" eb="2">
      <t>キョリ</t>
    </rPh>
    <phoneticPr fontId="4"/>
  </si>
  <si>
    <t>変状
番号</t>
    <rPh sb="0" eb="2">
      <t>ヘンジョウ</t>
    </rPh>
    <rPh sb="3" eb="5">
      <t>バンゴウ</t>
    </rPh>
    <phoneticPr fontId="4"/>
  </si>
  <si>
    <t>異常の発生範囲の規模</t>
    <rPh sb="0" eb="2">
      <t>イジョウ</t>
    </rPh>
    <rPh sb="3" eb="5">
      <t>ハッセイ</t>
    </rPh>
    <rPh sb="5" eb="7">
      <t>ハンイ</t>
    </rPh>
    <rPh sb="8" eb="10">
      <t>キボ</t>
    </rPh>
    <phoneticPr fontId="4"/>
  </si>
  <si>
    <t>異常種類</t>
    <rPh sb="0" eb="2">
      <t>イジョウ</t>
    </rPh>
    <rPh sb="2" eb="4">
      <t>シュルイ</t>
    </rPh>
    <phoneticPr fontId="4"/>
  </si>
  <si>
    <t>異　常  の  内　容</t>
    <rPh sb="0" eb="1">
      <t>イ</t>
    </rPh>
    <rPh sb="2" eb="3">
      <t>ツネ</t>
    </rPh>
    <rPh sb="8" eb="9">
      <t>ナイ</t>
    </rPh>
    <rPh sb="10" eb="11">
      <t>カタチ</t>
    </rPh>
    <phoneticPr fontId="4"/>
  </si>
  <si>
    <t>異常部位</t>
    <rPh sb="0" eb="2">
      <t>イジョウ</t>
    </rPh>
    <rPh sb="2" eb="4">
      <t>ブイ</t>
    </rPh>
    <phoneticPr fontId="4"/>
  </si>
  <si>
    <t>異常
番号</t>
    <rPh sb="0" eb="2">
      <t>イジョウ</t>
    </rPh>
    <rPh sb="3" eb="5">
      <t>バンゴウ</t>
    </rPh>
    <phoneticPr fontId="4"/>
  </si>
  <si>
    <t>路線名</t>
    <phoneticPr fontId="8"/>
  </si>
  <si>
    <t>フリガナ</t>
    <phoneticPr fontId="4"/>
  </si>
  <si>
    <t>変状の発生規模合計(㎡)</t>
    <rPh sb="0" eb="2">
      <t>ヘンジョウ</t>
    </rPh>
    <rPh sb="3" eb="5">
      <t>ハッセイ</t>
    </rPh>
    <rPh sb="5" eb="7">
      <t>キボ</t>
    </rPh>
    <rPh sb="7" eb="9">
      <t>ゴウケイ</t>
    </rPh>
    <phoneticPr fontId="8"/>
  </si>
  <si>
    <t>対策区分毎の
変状の有無</t>
    <rPh sb="0" eb="2">
      <t>タイサク</t>
    </rPh>
    <rPh sb="2" eb="4">
      <t>クブン</t>
    </rPh>
    <rPh sb="4" eb="5">
      <t>ゴト</t>
    </rPh>
    <rPh sb="7" eb="9">
      <t>ヘンジョウ</t>
    </rPh>
    <rPh sb="10" eb="12">
      <t>ウム</t>
    </rPh>
    <phoneticPr fontId="8"/>
  </si>
  <si>
    <t>スパン番号</t>
    <rPh sb="3" eb="5">
      <t>バンゴウ</t>
    </rPh>
    <phoneticPr fontId="8"/>
  </si>
  <si>
    <t>スパン別変状展開図</t>
    <rPh sb="3" eb="4">
      <t>ベツ</t>
    </rPh>
    <rPh sb="4" eb="5">
      <t>ヘン</t>
    </rPh>
    <rPh sb="5" eb="6">
      <t>ジョウ</t>
    </rPh>
    <rPh sb="6" eb="9">
      <t>テンカイズ</t>
    </rPh>
    <phoneticPr fontId="8"/>
  </si>
  <si>
    <t>定期点検年月日</t>
    <rPh sb="4" eb="7">
      <t>ネンガッピ</t>
    </rPh>
    <phoneticPr fontId="4"/>
  </si>
  <si>
    <t>対策区分の
判定</t>
    <rPh sb="0" eb="2">
      <t>タイサク</t>
    </rPh>
    <rPh sb="2" eb="4">
      <t>クブン</t>
    </rPh>
    <rPh sb="6" eb="8">
      <t>ハンテイ</t>
    </rPh>
    <phoneticPr fontId="8"/>
  </si>
  <si>
    <t>覆工スパン
番号</t>
    <rPh sb="0" eb="2">
      <t>フッコウ</t>
    </rPh>
    <rPh sb="6" eb="8">
      <t>バンゴウ</t>
    </rPh>
    <phoneticPr fontId="8"/>
  </si>
  <si>
    <t>対応策</t>
    <rPh sb="0" eb="3">
      <t>タイオウサク</t>
    </rPh>
    <phoneticPr fontId="4"/>
  </si>
  <si>
    <t>対象箇所</t>
    <rPh sb="0" eb="2">
      <t>タイショウ</t>
    </rPh>
    <rPh sb="2" eb="4">
      <t>カショ</t>
    </rPh>
    <phoneticPr fontId="4"/>
  </si>
  <si>
    <t>覆工スパン
番号</t>
    <rPh sb="0" eb="2">
      <t>フッコウ</t>
    </rPh>
    <rPh sb="6" eb="8">
      <t>バンゴウ</t>
    </rPh>
    <phoneticPr fontId="4"/>
  </si>
  <si>
    <t>名　称</t>
    <rPh sb="0" eb="1">
      <t>ナ</t>
    </rPh>
    <rPh sb="2" eb="3">
      <t>ショウ</t>
    </rPh>
    <phoneticPr fontId="4"/>
  </si>
  <si>
    <t>路 線 名</t>
    <rPh sb="0" eb="1">
      <t>ミチ</t>
    </rPh>
    <rPh sb="2" eb="3">
      <t>セン</t>
    </rPh>
    <rPh sb="4" eb="5">
      <t>メイ</t>
    </rPh>
    <phoneticPr fontId="4"/>
  </si>
  <si>
    <t>メモ</t>
    <phoneticPr fontId="19"/>
  </si>
  <si>
    <t>異常の種類</t>
    <rPh sb="0" eb="2">
      <t>イジョウ</t>
    </rPh>
    <rPh sb="3" eb="5">
      <t>シュルイ</t>
    </rPh>
    <phoneticPr fontId="19"/>
  </si>
  <si>
    <t>部位区分</t>
    <rPh sb="0" eb="2">
      <t>ブイ</t>
    </rPh>
    <rPh sb="2" eb="4">
      <t>クブン</t>
    </rPh>
    <phoneticPr fontId="19"/>
  </si>
  <si>
    <t>対象箇所</t>
    <rPh sb="0" eb="2">
      <t>タイショウ</t>
    </rPh>
    <rPh sb="2" eb="4">
      <t>カショ</t>
    </rPh>
    <phoneticPr fontId="19"/>
  </si>
  <si>
    <t>異常番号</t>
    <rPh sb="0" eb="2">
      <t>イジョウ</t>
    </rPh>
    <rPh sb="2" eb="4">
      <t>バンゴウ</t>
    </rPh>
    <phoneticPr fontId="19"/>
  </si>
  <si>
    <t>覆工スパン番号</t>
    <rPh sb="0" eb="2">
      <t>フッコウ</t>
    </rPh>
    <rPh sb="5" eb="7">
      <t>バンゴウ</t>
    </rPh>
    <phoneticPr fontId="19"/>
  </si>
  <si>
    <t>通話型通報設備</t>
    <rPh sb="0" eb="2">
      <t>ツウワ</t>
    </rPh>
    <rPh sb="2" eb="3">
      <t>ガタ</t>
    </rPh>
    <rPh sb="3" eb="5">
      <t>ツウホウ</t>
    </rPh>
    <rPh sb="5" eb="7">
      <t>セツビ</t>
    </rPh>
    <phoneticPr fontId="4"/>
  </si>
  <si>
    <t>消火栓設備</t>
    <rPh sb="0" eb="1">
      <t>ケ</t>
    </rPh>
    <rPh sb="1" eb="2">
      <t>ヒ</t>
    </rPh>
    <rPh sb="2" eb="3">
      <t>セン</t>
    </rPh>
    <rPh sb="3" eb="5">
      <t>セツビ</t>
    </rPh>
    <phoneticPr fontId="4"/>
  </si>
  <si>
    <t>誘導表示設備</t>
    <rPh sb="0" eb="2">
      <t>ユウドウ</t>
    </rPh>
    <rPh sb="2" eb="4">
      <t>ヒョウジ</t>
    </rPh>
    <rPh sb="4" eb="6">
      <t>セツビ</t>
    </rPh>
    <phoneticPr fontId="4"/>
  </si>
  <si>
    <t>給水栓設備</t>
    <rPh sb="0" eb="1">
      <t>キュウ</t>
    </rPh>
    <rPh sb="1" eb="2">
      <t>ミズ</t>
    </rPh>
    <rPh sb="2" eb="3">
      <t>セン</t>
    </rPh>
    <rPh sb="3" eb="5">
      <t>セツビ</t>
    </rPh>
    <phoneticPr fontId="4"/>
  </si>
  <si>
    <t>監視設備</t>
    <rPh sb="0" eb="2">
      <t>カンシ</t>
    </rPh>
    <rPh sb="2" eb="4">
      <t>セツビ</t>
    </rPh>
    <phoneticPr fontId="4"/>
  </si>
  <si>
    <t>定期点検結果</t>
    <rPh sb="4" eb="6">
      <t>ケッカ</t>
    </rPh>
    <phoneticPr fontId="4"/>
  </si>
  <si>
    <t>異常判定区分</t>
    <rPh sb="0" eb="2">
      <t>イジョウ</t>
    </rPh>
    <rPh sb="2" eb="4">
      <t>ハンテイ</t>
    </rPh>
    <rPh sb="4" eb="6">
      <t>クブン</t>
    </rPh>
    <phoneticPr fontId="19"/>
  </si>
  <si>
    <t>予備発電設備</t>
    <rPh sb="0" eb="2">
      <t>ヨビ</t>
    </rPh>
    <rPh sb="2" eb="4">
      <t>ハツデン</t>
    </rPh>
    <rPh sb="4" eb="6">
      <t>セツビ</t>
    </rPh>
    <phoneticPr fontId="9"/>
  </si>
  <si>
    <t>非常用施設
関連設備</t>
    <rPh sb="0" eb="3">
      <t>ヒジョウヨウ</t>
    </rPh>
    <rPh sb="3" eb="5">
      <t>シセツ</t>
    </rPh>
    <rPh sb="6" eb="8">
      <t>カンレン</t>
    </rPh>
    <rPh sb="8" eb="10">
      <t>セツビ</t>
    </rPh>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</si>
  <si>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4"/>
  </si>
  <si>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4"/>
  </si>
  <si>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4"/>
  </si>
  <si>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4"/>
  </si>
  <si>
    <t>※　応急措置を実施した場合は、その実施状況が分かる写真を添付すること。</t>
    <rPh sb="4" eb="6">
      <t>ソチ</t>
    </rPh>
    <phoneticPr fontId="9"/>
  </si>
  <si>
    <t>定期点検年月日</t>
    <rPh sb="4" eb="7">
      <t>ネンガッピ</t>
    </rPh>
    <phoneticPr fontId="18"/>
  </si>
  <si>
    <t>応急措置の内容</t>
    <rPh sb="0" eb="2">
      <t>オウキュウ</t>
    </rPh>
    <rPh sb="2" eb="4">
      <t>ソチ</t>
    </rPh>
    <rPh sb="5" eb="7">
      <t>ナイヨウ</t>
    </rPh>
    <phoneticPr fontId="4"/>
  </si>
  <si>
    <t>応急措置の
実施状況</t>
    <rPh sb="0" eb="2">
      <t>オウキュウ</t>
    </rPh>
    <rPh sb="2" eb="4">
      <t>ソチ</t>
    </rPh>
    <rPh sb="6" eb="8">
      <t>ジッシ</t>
    </rPh>
    <rPh sb="8" eb="10">
      <t>ジョウキョウ</t>
    </rPh>
    <phoneticPr fontId="4"/>
  </si>
  <si>
    <t>今回定期点検結果</t>
    <rPh sb="0" eb="2">
      <t>コンカイ</t>
    </rPh>
    <rPh sb="6" eb="8">
      <t>ケッカ</t>
    </rPh>
    <phoneticPr fontId="4"/>
  </si>
  <si>
    <t>措置の実施状況</t>
    <rPh sb="0" eb="2">
      <t>ソチ</t>
    </rPh>
    <rPh sb="3" eb="5">
      <t>ジッシ</t>
    </rPh>
    <rPh sb="5" eb="7">
      <t>ジョウキョウ</t>
    </rPh>
    <phoneticPr fontId="4"/>
  </si>
  <si>
    <t>応急措置前</t>
    <rPh sb="0" eb="2">
      <t>オウキュウ</t>
    </rPh>
    <rPh sb="2" eb="4">
      <t>ソチ</t>
    </rPh>
    <rPh sb="4" eb="5">
      <t>マエ</t>
    </rPh>
    <phoneticPr fontId="4"/>
  </si>
  <si>
    <t>対策
区分</t>
    <rPh sb="0" eb="2">
      <t>タイサク</t>
    </rPh>
    <rPh sb="3" eb="5">
      <t>クブン</t>
    </rPh>
    <phoneticPr fontId="4"/>
  </si>
  <si>
    <t>応急措置後</t>
    <rPh sb="0" eb="2">
      <t>オウキュウ</t>
    </rPh>
    <rPh sb="2" eb="4">
      <t>ソチ</t>
    </rPh>
    <rPh sb="4" eb="5">
      <t>ゴ</t>
    </rPh>
    <phoneticPr fontId="4"/>
  </si>
  <si>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8"/>
  </si>
  <si>
    <t>調査の
要否</t>
    <rPh sb="0" eb="2">
      <t>チョウサ</t>
    </rPh>
    <rPh sb="4" eb="6">
      <t>ヨウヒ</t>
    </rPh>
    <phoneticPr fontId="4"/>
  </si>
  <si>
    <t>措置の
要否</t>
    <rPh sb="0" eb="2">
      <t>ソチ</t>
    </rPh>
    <rPh sb="4" eb="6">
      <t>ヨウヒ</t>
    </rPh>
    <phoneticPr fontId="4"/>
  </si>
  <si>
    <t>対策区分</t>
    <phoneticPr fontId="9"/>
  </si>
  <si>
    <t>※　応急措置を実施しないで判定した変状の対策区分は、対策区分の応急措置後の欄に記入すること。</t>
    <rPh sb="37" eb="38">
      <t>ラン</t>
    </rPh>
    <rPh sb="39" eb="41">
      <t>キニュウ</t>
    </rPh>
    <phoneticPr fontId="9"/>
  </si>
  <si>
    <t>異常判定区分</t>
    <rPh sb="0" eb="2">
      <t>イジョウ</t>
    </rPh>
    <rPh sb="2" eb="4">
      <t>ハンテイ</t>
    </rPh>
    <rPh sb="4" eb="6">
      <t>クブン</t>
    </rPh>
    <phoneticPr fontId="4"/>
  </si>
  <si>
    <t>結果</t>
    <rPh sb="0" eb="2">
      <t>ケッカ</t>
    </rPh>
    <phoneticPr fontId="8"/>
  </si>
  <si>
    <t>内容</t>
    <rPh sb="0" eb="2">
      <t>ナイヨウ</t>
    </rPh>
    <phoneticPr fontId="8"/>
  </si>
  <si>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9"/>
  </si>
  <si>
    <t>状態の把握の内容</t>
    <rPh sb="0" eb="2">
      <t>ジョウタイ</t>
    </rPh>
    <rPh sb="3" eb="5">
      <t>ハアク</t>
    </rPh>
    <rPh sb="6" eb="8">
      <t>ナイヨウ</t>
    </rPh>
    <phoneticPr fontId="8"/>
  </si>
  <si>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8"/>
  </si>
  <si>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9"/>
  </si>
  <si>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19"/>
  </si>
  <si>
    <t>対策履歴</t>
    <rPh sb="0" eb="2">
      <t>タイサク</t>
    </rPh>
    <rPh sb="2" eb="4">
      <t>リレキ</t>
    </rPh>
    <phoneticPr fontId="4"/>
  </si>
  <si>
    <r>
      <t xml:space="preserve">外力 </t>
    </r>
    <r>
      <rPr>
        <vertAlign val="superscript"/>
        <sz val="9"/>
        <rFont val="HGSｺﾞｼｯｸM"/>
        <family val="3"/>
        <charset val="128"/>
      </rPr>
      <t>注2</t>
    </r>
    <rPh sb="0" eb="2">
      <t>ガイリョク</t>
    </rPh>
    <rPh sb="3" eb="4">
      <t>チュウ</t>
    </rPh>
    <phoneticPr fontId="19"/>
  </si>
  <si>
    <t>年月日</t>
    <rPh sb="0" eb="2">
      <t>ネンゲツ</t>
    </rPh>
    <rPh sb="2" eb="3">
      <t>ニチ</t>
    </rPh>
    <phoneticPr fontId="8"/>
  </si>
  <si>
    <t>管理者名</t>
    <rPh sb="0" eb="3">
      <t>カンリシャ</t>
    </rPh>
    <rPh sb="3" eb="4">
      <t>メイ</t>
    </rPh>
    <phoneticPr fontId="4"/>
  </si>
  <si>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4"/>
  </si>
  <si>
    <t>■トンネル台帳  トンネル諸元、非常用施設諸元　【様式A-1】</t>
    <rPh sb="5" eb="7">
      <t>ダイチョウ</t>
    </rPh>
    <rPh sb="25" eb="27">
      <t>ヨウシキ</t>
    </rPh>
    <phoneticPr fontId="4"/>
  </si>
  <si>
    <t>■トンネル台帳 　トンネル情報一覧表　【様式A-2】</t>
    <rPh sb="5" eb="7">
      <t>ダイチョウ</t>
    </rPh>
    <rPh sb="13" eb="15">
      <t>ジョウホウ</t>
    </rPh>
    <rPh sb="15" eb="17">
      <t>イチラン</t>
    </rPh>
    <rPh sb="17" eb="18">
      <t>ヒョウ</t>
    </rPh>
    <rPh sb="20" eb="22">
      <t>ヨウシキ</t>
    </rPh>
    <phoneticPr fontId="4"/>
  </si>
  <si>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4"/>
  </si>
  <si>
    <t>■定期点検記録様式　定期点検結果総括表（トンネル内附属物等の取付状態）　【様式C-1-2】</t>
    <rPh sb="14" eb="15">
      <t>ムスビ</t>
    </rPh>
    <rPh sb="15" eb="16">
      <t>ハタシ</t>
    </rPh>
    <rPh sb="28" eb="29">
      <t>トウ</t>
    </rPh>
    <rPh sb="37" eb="39">
      <t>ヨウシキ</t>
    </rPh>
    <phoneticPr fontId="4"/>
  </si>
  <si>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4"/>
  </si>
  <si>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18"/>
  </si>
  <si>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4"/>
  </si>
  <si>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4"/>
  </si>
  <si>
    <t>対象箇所</t>
    <rPh sb="0" eb="2">
      <t>タイショウ</t>
    </rPh>
    <rPh sb="2" eb="4">
      <t>カショ</t>
    </rPh>
    <phoneticPr fontId="9"/>
  </si>
  <si>
    <t>内装板</t>
    <rPh sb="0" eb="2">
      <t>ナイソウ</t>
    </rPh>
    <rPh sb="2" eb="3">
      <t>イタ</t>
    </rPh>
    <phoneticPr fontId="9"/>
  </si>
  <si>
    <t>天井板</t>
    <rPh sb="0" eb="2">
      <t>テンジョウ</t>
    </rPh>
    <rPh sb="2" eb="3">
      <t>バン</t>
    </rPh>
    <phoneticPr fontId="9"/>
  </si>
  <si>
    <t>路面</t>
    <rPh sb="0" eb="2">
      <t>ロメン</t>
    </rPh>
    <phoneticPr fontId="9"/>
  </si>
  <si>
    <t>材質劣化</t>
    <rPh sb="0" eb="4">
      <t>ザイシツレッカ</t>
    </rPh>
    <phoneticPr fontId="9"/>
  </si>
  <si>
    <t>漏水</t>
    <rPh sb="0" eb="2">
      <t>ロウスイ</t>
    </rPh>
    <phoneticPr fontId="9"/>
  </si>
  <si>
    <t>有</t>
    <rPh sb="0" eb="1">
      <t>アリ</t>
    </rPh>
    <phoneticPr fontId="9"/>
  </si>
  <si>
    <t>その他</t>
    <rPh sb="2" eb="3">
      <t>タ</t>
    </rPh>
    <phoneticPr fontId="9"/>
  </si>
  <si>
    <t>外力</t>
    <rPh sb="0" eb="2">
      <t>ガイリョク</t>
    </rPh>
    <phoneticPr fontId="9"/>
  </si>
  <si>
    <t>Ⅰ</t>
    <phoneticPr fontId="9"/>
  </si>
  <si>
    <t>Ⅱa</t>
    <phoneticPr fontId="9"/>
  </si>
  <si>
    <t>Ⅱb</t>
    <phoneticPr fontId="9"/>
  </si>
  <si>
    <t>Ⅲ</t>
    <phoneticPr fontId="9"/>
  </si>
  <si>
    <t>Ⅳ</t>
    <phoneticPr fontId="9"/>
  </si>
  <si>
    <t>Ⅱ</t>
    <phoneticPr fontId="9"/>
  </si>
  <si>
    <t>側壁</t>
    <rPh sb="0" eb="2">
      <t>ソクヘキ</t>
    </rPh>
    <phoneticPr fontId="9"/>
  </si>
  <si>
    <t>車道側</t>
    <rPh sb="0" eb="2">
      <t>シャドウ</t>
    </rPh>
    <rPh sb="2" eb="3">
      <t>ガワ</t>
    </rPh>
    <phoneticPr fontId="9"/>
  </si>
  <si>
    <t>ダクト側</t>
    <rPh sb="3" eb="4">
      <t>ガワ</t>
    </rPh>
    <phoneticPr fontId="9"/>
  </si>
  <si>
    <t>車道</t>
    <rPh sb="0" eb="2">
      <t>シャドウ</t>
    </rPh>
    <phoneticPr fontId="9"/>
  </si>
  <si>
    <t>歩道</t>
    <rPh sb="0" eb="2">
      <t>ホドウ</t>
    </rPh>
    <phoneticPr fontId="9"/>
  </si>
  <si>
    <t>監査歩路</t>
    <rPh sb="0" eb="2">
      <t>カンサ</t>
    </rPh>
    <rPh sb="2" eb="3">
      <t>ホ</t>
    </rPh>
    <rPh sb="3" eb="4">
      <t>ロ</t>
    </rPh>
    <phoneticPr fontId="9"/>
  </si>
  <si>
    <t>側溝</t>
    <rPh sb="0" eb="2">
      <t>ソッコウ</t>
    </rPh>
    <phoneticPr fontId="9"/>
  </si>
  <si>
    <t>要</t>
    <rPh sb="0" eb="1">
      <t>ヨウ</t>
    </rPh>
    <phoneticPr fontId="9"/>
  </si>
  <si>
    <t>否</t>
    <rPh sb="0" eb="1">
      <t>ヒ</t>
    </rPh>
    <phoneticPr fontId="9"/>
  </si>
  <si>
    <t>済</t>
    <rPh sb="0" eb="1">
      <t>スミ</t>
    </rPh>
    <phoneticPr fontId="9"/>
  </si>
  <si>
    <t>未</t>
    <rPh sb="0" eb="1">
      <t>ミ</t>
    </rPh>
    <phoneticPr fontId="9"/>
  </si>
  <si>
    <t>継続</t>
    <rPh sb="0" eb="2">
      <t>ケイゾク</t>
    </rPh>
    <phoneticPr fontId="9"/>
  </si>
  <si>
    <t>要監視</t>
    <rPh sb="0" eb="1">
      <t>ヨウ</t>
    </rPh>
    <rPh sb="1" eb="3">
      <t>カンシ</t>
    </rPh>
    <phoneticPr fontId="9"/>
  </si>
  <si>
    <t>要対策</t>
    <rPh sb="0" eb="1">
      <t>ヨウ</t>
    </rPh>
    <rPh sb="1" eb="3">
      <t>タイサク</t>
    </rPh>
    <phoneticPr fontId="9"/>
  </si>
  <si>
    <t>施設の内訳</t>
    <rPh sb="0" eb="2">
      <t>シセツ</t>
    </rPh>
    <rPh sb="3" eb="5">
      <t>ウチワケ</t>
    </rPh>
    <phoneticPr fontId="9"/>
  </si>
  <si>
    <t>部位区分</t>
    <rPh sb="0" eb="2">
      <t>ブイ</t>
    </rPh>
    <rPh sb="2" eb="4">
      <t>クブン</t>
    </rPh>
    <phoneticPr fontId="9"/>
  </si>
  <si>
    <t>異常の種類</t>
    <rPh sb="0" eb="2">
      <t>イジョウ</t>
    </rPh>
    <rPh sb="3" eb="5">
      <t>シュルイ</t>
    </rPh>
    <phoneticPr fontId="9"/>
  </si>
  <si>
    <t>照明施設</t>
    <rPh sb="0" eb="2">
      <t>ショウメイ</t>
    </rPh>
    <rPh sb="2" eb="4">
      <t>シセツ</t>
    </rPh>
    <phoneticPr fontId="9"/>
  </si>
  <si>
    <t>換気施設</t>
    <rPh sb="0" eb="2">
      <t>カンキ</t>
    </rPh>
    <rPh sb="2" eb="4">
      <t>シセツ</t>
    </rPh>
    <phoneticPr fontId="9"/>
  </si>
  <si>
    <t>灯具</t>
    <rPh sb="0" eb="2">
      <t>トウグ</t>
    </rPh>
    <phoneticPr fontId="9"/>
  </si>
  <si>
    <t>ジェットファン</t>
    <phoneticPr fontId="9"/>
  </si>
  <si>
    <t>VI計</t>
    <rPh sb="2" eb="3">
      <t>ケイ</t>
    </rPh>
    <phoneticPr fontId="9"/>
  </si>
  <si>
    <t>CO計</t>
    <rPh sb="2" eb="3">
      <t>ケイ</t>
    </rPh>
    <phoneticPr fontId="9"/>
  </si>
  <si>
    <t>風向風速計</t>
    <rPh sb="0" eb="2">
      <t>フウコウ</t>
    </rPh>
    <rPh sb="2" eb="5">
      <t>フウソクケイ</t>
    </rPh>
    <phoneticPr fontId="9"/>
  </si>
  <si>
    <t>附属物本体</t>
    <rPh sb="0" eb="2">
      <t>フゾク</t>
    </rPh>
    <rPh sb="2" eb="3">
      <t>ブツ</t>
    </rPh>
    <rPh sb="3" eb="5">
      <t>ホンタイ</t>
    </rPh>
    <phoneticPr fontId="9"/>
  </si>
  <si>
    <t xml:space="preserve">異常判定区分 </t>
    <rPh sb="0" eb="2">
      <t>イジョウ</t>
    </rPh>
    <rPh sb="2" eb="4">
      <t>ハンテイ</t>
    </rPh>
    <rPh sb="4" eb="6">
      <t>クブン</t>
    </rPh>
    <phoneticPr fontId="9"/>
  </si>
  <si>
    <t>○</t>
    <phoneticPr fontId="9"/>
  </si>
  <si>
    <t>×</t>
    <phoneticPr fontId="9"/>
  </si>
  <si>
    <t>実施有無</t>
    <rPh sb="0" eb="2">
      <t>ジッシ</t>
    </rPh>
    <rPh sb="2" eb="4">
      <t>ウム</t>
    </rPh>
    <phoneticPr fontId="9"/>
  </si>
  <si>
    <t>未</t>
    <rPh sb="0" eb="1">
      <t>ミ</t>
    </rPh>
    <phoneticPr fontId="9"/>
  </si>
  <si>
    <t>済</t>
    <rPh sb="0" eb="1">
      <t>スミ</t>
    </rPh>
    <phoneticPr fontId="9"/>
  </si>
  <si>
    <t>継続</t>
    <rPh sb="0" eb="2">
      <t>ケイゾク</t>
    </rPh>
    <phoneticPr fontId="9"/>
  </si>
  <si>
    <t>点検様式作成フロ-</t>
    <rPh sb="0" eb="2">
      <t>テンケン</t>
    </rPh>
    <rPh sb="2" eb="4">
      <t>ヨウシキ</t>
    </rPh>
    <rPh sb="4" eb="6">
      <t>サクセイ</t>
    </rPh>
    <phoneticPr fontId="9"/>
  </si>
  <si>
    <t>変状面積算出方法</t>
    <rPh sb="0" eb="2">
      <t>ヘンジョウ</t>
    </rPh>
    <rPh sb="2" eb="4">
      <t>メンセキ</t>
    </rPh>
    <rPh sb="4" eb="6">
      <t>サンシュツ</t>
    </rPh>
    <rPh sb="6" eb="8">
      <t>ホウホウ</t>
    </rPh>
    <phoneticPr fontId="9"/>
  </si>
  <si>
    <t>作成フロー図</t>
    <rPh sb="0" eb="2">
      <t>サクセイ</t>
    </rPh>
    <rPh sb="5" eb="6">
      <t>ズ</t>
    </rPh>
    <phoneticPr fontId="9"/>
  </si>
  <si>
    <t>点検調書作成手順</t>
    <rPh sb="0" eb="2">
      <t>テンケン</t>
    </rPh>
    <rPh sb="2" eb="4">
      <t>チョウショ</t>
    </rPh>
    <rPh sb="4" eb="6">
      <t>サクセイ</t>
    </rPh>
    <rPh sb="6" eb="8">
      <t>テジュン</t>
    </rPh>
    <phoneticPr fontId="9"/>
  </si>
  <si>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</si>
  <si>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9"/>
  </si>
  <si>
    <t>③様式D-1-1、様式D-1-2</t>
    <rPh sb="1" eb="3">
      <t>ヨウシキ</t>
    </rPh>
    <rPh sb="9" eb="11">
      <t>ヨウシキ</t>
    </rPh>
    <phoneticPr fontId="9"/>
  </si>
  <si>
    <t>④様式B</t>
    <rPh sb="1" eb="3">
      <t>ヨウシキ</t>
    </rPh>
    <phoneticPr fontId="9"/>
  </si>
  <si>
    <t>⑤様式D-3</t>
    <rPh sb="1" eb="3">
      <t>ヨウシキ</t>
    </rPh>
    <phoneticPr fontId="9"/>
  </si>
  <si>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9"/>
  </si>
  <si>
    <t>注2）材料劣化による：打音異常</t>
    <rPh sb="0" eb="1">
      <t>チュウ</t>
    </rPh>
    <rPh sb="3" eb="7">
      <t>ザイリョウレッカ</t>
    </rPh>
    <rPh sb="11" eb="13">
      <t>ダオン</t>
    </rPh>
    <rPh sb="13" eb="15">
      <t>イジョウ</t>
    </rPh>
    <phoneticPr fontId="9"/>
  </si>
  <si>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9"/>
  </si>
  <si>
    <t>　　　例）ひび割れ：長さ（L）×最大ひび割れ幅（t）を記録する。　　
　　　　　変形，移動，沈下：数値的な記載が可能な場合のみ記載する。</t>
    <rPh sb="3" eb="4">
      <t>レイ</t>
    </rPh>
    <phoneticPr fontId="9"/>
  </si>
  <si>
    <t>部位区分</t>
  </si>
  <si>
    <t>変状区分</t>
  </si>
  <si>
    <t>変状種類</t>
  </si>
  <si>
    <t>対策区分</t>
  </si>
  <si>
    <t>健全性</t>
  </si>
  <si>
    <t>調査の要否</t>
  </si>
  <si>
    <t>措置の要否</t>
  </si>
  <si>
    <t>実施有無</t>
  </si>
  <si>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4"/>
  </si>
  <si>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4"/>
  </si>
  <si>
    <t>【健全性判定集計表】</t>
    <phoneticPr fontId="8"/>
  </si>
  <si>
    <t>スパン長</t>
    <rPh sb="3" eb="4">
      <t>ナガ</t>
    </rPh>
    <phoneticPr fontId="8"/>
  </si>
  <si>
    <t>応急措置前の判定</t>
    <rPh sb="0" eb="2">
      <t>オウキュウ</t>
    </rPh>
    <rPh sb="2" eb="4">
      <t>ソチ</t>
    </rPh>
    <rPh sb="4" eb="5">
      <t>マエ</t>
    </rPh>
    <rPh sb="6" eb="8">
      <t>ハンテイ</t>
    </rPh>
    <phoneticPr fontId="8"/>
  </si>
  <si>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8"/>
  </si>
  <si>
    <r>
      <t>備考</t>
    </r>
    <r>
      <rPr>
        <vertAlign val="superscript"/>
        <sz val="9"/>
        <rFont val="HGSｺﾞｼｯｸM"/>
        <family val="3"/>
        <charset val="128"/>
      </rPr>
      <t>注2</t>
    </r>
    <rPh sb="0" eb="2">
      <t>ビコウ</t>
    </rPh>
    <rPh sb="2" eb="3">
      <t>チュウ</t>
    </rPh>
    <phoneticPr fontId="8"/>
  </si>
  <si>
    <t>変状番号</t>
    <rPh sb="0" eb="2">
      <t>ヘンジョウ</t>
    </rPh>
    <rPh sb="2" eb="4">
      <t>バンゴウ</t>
    </rPh>
    <phoneticPr fontId="8"/>
  </si>
  <si>
    <t>変状区分</t>
    <rPh sb="0" eb="2">
      <t>ヘンジョウ</t>
    </rPh>
    <rPh sb="2" eb="4">
      <t>クブン</t>
    </rPh>
    <phoneticPr fontId="8"/>
  </si>
  <si>
    <r>
      <t>外力</t>
    </r>
    <r>
      <rPr>
        <vertAlign val="superscript"/>
        <sz val="9"/>
        <rFont val="HGSｺﾞｼｯｸM"/>
        <family val="3"/>
        <charset val="128"/>
      </rPr>
      <t>注1</t>
    </r>
    <rPh sb="0" eb="2">
      <t>ガイリョク</t>
    </rPh>
    <rPh sb="2" eb="3">
      <t>チュウ</t>
    </rPh>
    <phoneticPr fontId="8"/>
  </si>
  <si>
    <r>
      <t>材質劣化</t>
    </r>
    <r>
      <rPr>
        <vertAlign val="superscript"/>
        <sz val="9"/>
        <rFont val="HGSｺﾞｼｯｸM"/>
        <family val="3"/>
        <charset val="128"/>
      </rPr>
      <t>注1</t>
    </r>
    <rPh sb="0" eb="2">
      <t>ザイシツ</t>
    </rPh>
    <rPh sb="2" eb="4">
      <t>レッカ</t>
    </rPh>
    <rPh sb="4" eb="5">
      <t>チュウ</t>
    </rPh>
    <phoneticPr fontId="8"/>
  </si>
  <si>
    <r>
      <t>漏水</t>
    </r>
    <r>
      <rPr>
        <vertAlign val="superscript"/>
        <sz val="9"/>
        <rFont val="HGSｺﾞｼｯｸM"/>
        <family val="3"/>
        <charset val="128"/>
      </rPr>
      <t>注1</t>
    </r>
    <rPh sb="0" eb="2">
      <t>ロウスイ</t>
    </rPh>
    <rPh sb="2" eb="3">
      <t>チュウ</t>
    </rPh>
    <phoneticPr fontId="8"/>
  </si>
  <si>
    <t>Ⅱa</t>
    <phoneticPr fontId="8"/>
  </si>
  <si>
    <t>Ⅱb</t>
    <phoneticPr fontId="8"/>
  </si>
  <si>
    <t>－</t>
    <phoneticPr fontId="8"/>
  </si>
  <si>
    <t>対策区分の
判定結果</t>
    <rPh sb="0" eb="2">
      <t>タイサク</t>
    </rPh>
    <rPh sb="2" eb="4">
      <t>クブン</t>
    </rPh>
    <rPh sb="6" eb="8">
      <t>ハンテイ</t>
    </rPh>
    <rPh sb="8" eb="10">
      <t>ケッカ</t>
    </rPh>
    <phoneticPr fontId="8"/>
  </si>
  <si>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8"/>
  </si>
  <si>
    <t>※4：本様式は覆工スパン毎に作成すること。</t>
    <rPh sb="3" eb="4">
      <t>ホン</t>
    </rPh>
    <rPh sb="4" eb="6">
      <t>ヨウシキ</t>
    </rPh>
    <rPh sb="7" eb="9">
      <t>フッコウ</t>
    </rPh>
    <rPh sb="12" eb="13">
      <t>ゴト</t>
    </rPh>
    <rPh sb="14" eb="16">
      <t>サクセイ</t>
    </rPh>
    <phoneticPr fontId="8"/>
  </si>
  <si>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8"/>
  </si>
  <si>
    <t>非常用施設</t>
    <rPh sb="0" eb="3">
      <t>ヒジョウヨウ</t>
    </rPh>
    <rPh sb="3" eb="5">
      <t>シセツ</t>
    </rPh>
    <phoneticPr fontId="9"/>
  </si>
  <si>
    <t>取付部材</t>
    <rPh sb="0" eb="1">
      <t>ト</t>
    </rPh>
    <rPh sb="1" eb="2">
      <t>ツ</t>
    </rPh>
    <rPh sb="2" eb="4">
      <t>ブザイ</t>
    </rPh>
    <phoneticPr fontId="9"/>
  </si>
  <si>
    <t>側壁（右側）</t>
    <rPh sb="0" eb="2">
      <t>ソクヘキ</t>
    </rPh>
    <rPh sb="3" eb="5">
      <t>ミギガワ</t>
    </rPh>
    <phoneticPr fontId="9"/>
  </si>
  <si>
    <t>側壁（左側）</t>
    <rPh sb="0" eb="2">
      <t>ソクヘキ</t>
    </rPh>
    <rPh sb="3" eb="5">
      <t>ヒダリガワ</t>
    </rPh>
    <phoneticPr fontId="9"/>
  </si>
  <si>
    <t>アーチ（右側）</t>
    <rPh sb="4" eb="6">
      <t>ミギガワ</t>
    </rPh>
    <phoneticPr fontId="9"/>
  </si>
  <si>
    <t>アーチ（左側）</t>
    <rPh sb="4" eb="5">
      <t>ヒダリ</t>
    </rPh>
    <rPh sb="5" eb="6">
      <t>ガワ</t>
    </rPh>
    <phoneticPr fontId="9"/>
  </si>
  <si>
    <t>アーチ（天端）</t>
    <rPh sb="4" eb="5">
      <t>テン</t>
    </rPh>
    <rPh sb="5" eb="6">
      <t>タン</t>
    </rPh>
    <phoneticPr fontId="9"/>
  </si>
  <si>
    <t>アーチ（全周）</t>
    <rPh sb="4" eb="6">
      <t>ゼンシュウ</t>
    </rPh>
    <phoneticPr fontId="9"/>
  </si>
  <si>
    <t>横断目地（右側）</t>
    <rPh sb="0" eb="2">
      <t>オウダン</t>
    </rPh>
    <rPh sb="2" eb="4">
      <t>メジ</t>
    </rPh>
    <rPh sb="5" eb="7">
      <t>ミギガワ</t>
    </rPh>
    <phoneticPr fontId="9"/>
  </si>
  <si>
    <t>横断目地（左側）</t>
    <rPh sb="0" eb="2">
      <t>オウダン</t>
    </rPh>
    <rPh sb="2" eb="4">
      <t>メジ</t>
    </rPh>
    <rPh sb="5" eb="7">
      <t>ヒダリガワ</t>
    </rPh>
    <phoneticPr fontId="9"/>
  </si>
  <si>
    <t>横断目地（天端）</t>
    <rPh sb="0" eb="2">
      <t>オウダン</t>
    </rPh>
    <rPh sb="2" eb="4">
      <t>メジ</t>
    </rPh>
    <rPh sb="5" eb="6">
      <t>テン</t>
    </rPh>
    <rPh sb="6" eb="7">
      <t>タン</t>
    </rPh>
    <phoneticPr fontId="9"/>
  </si>
  <si>
    <t>横断目地（全周）</t>
    <rPh sb="0" eb="2">
      <t>オウダン</t>
    </rPh>
    <rPh sb="2" eb="4">
      <t>メジ</t>
    </rPh>
    <rPh sb="5" eb="7">
      <t>ゼンシュウ</t>
    </rPh>
    <phoneticPr fontId="9"/>
  </si>
  <si>
    <t>水平打ち継ぎ目（右側）</t>
    <rPh sb="0" eb="2">
      <t>スイヘイ</t>
    </rPh>
    <rPh sb="2" eb="3">
      <t>ウ</t>
    </rPh>
    <rPh sb="4" eb="5">
      <t>ツ</t>
    </rPh>
    <rPh sb="6" eb="7">
      <t>メ</t>
    </rPh>
    <rPh sb="8" eb="10">
      <t>ミギガワ</t>
    </rPh>
    <phoneticPr fontId="9"/>
  </si>
  <si>
    <t>水平打ち継ぎ目（左側）</t>
    <rPh sb="0" eb="2">
      <t>スイヘイ</t>
    </rPh>
    <rPh sb="2" eb="3">
      <t>ウ</t>
    </rPh>
    <rPh sb="4" eb="5">
      <t>ツ</t>
    </rPh>
    <rPh sb="6" eb="7">
      <t>メ</t>
    </rPh>
    <rPh sb="8" eb="10">
      <t>ヒダリガワ</t>
    </rPh>
    <phoneticPr fontId="9"/>
  </si>
  <si>
    <t>面壁・妻壁等</t>
    <rPh sb="0" eb="2">
      <t>メンペキ</t>
    </rPh>
    <rPh sb="3" eb="4">
      <t>ツマ</t>
    </rPh>
    <rPh sb="4" eb="5">
      <t>カベ</t>
    </rPh>
    <rPh sb="5" eb="6">
      <t>トウ</t>
    </rPh>
    <phoneticPr fontId="9"/>
  </si>
  <si>
    <t>トンネルの分類</t>
    <rPh sb="5" eb="7">
      <t>ブンルイ</t>
    </rPh>
    <phoneticPr fontId="9"/>
  </si>
  <si>
    <t>陸上トンネル（掘進工法）</t>
    <rPh sb="0" eb="2">
      <t>リクジョウ</t>
    </rPh>
    <rPh sb="7" eb="9">
      <t>クッシン</t>
    </rPh>
    <rPh sb="9" eb="11">
      <t>コウホウ</t>
    </rPh>
    <phoneticPr fontId="9"/>
  </si>
  <si>
    <t>陸上トンネル（開削工法）</t>
    <rPh sb="0" eb="2">
      <t>リクジョウ</t>
    </rPh>
    <rPh sb="7" eb="9">
      <t>カイサク</t>
    </rPh>
    <rPh sb="9" eb="11">
      <t>コウホウ</t>
    </rPh>
    <phoneticPr fontId="9"/>
  </si>
  <si>
    <t>陸上トンネル（その他）</t>
    <rPh sb="0" eb="2">
      <t>リクジョウ</t>
    </rPh>
    <rPh sb="9" eb="10">
      <t>タ</t>
    </rPh>
    <phoneticPr fontId="9"/>
  </si>
  <si>
    <t>水底トンネル（掘進工法）</t>
    <rPh sb="0" eb="2">
      <t>スイテイ</t>
    </rPh>
    <rPh sb="7" eb="9">
      <t>クッシン</t>
    </rPh>
    <rPh sb="9" eb="11">
      <t>コウホウ</t>
    </rPh>
    <phoneticPr fontId="9"/>
  </si>
  <si>
    <t>水底トンネル（開削工法）</t>
    <rPh sb="0" eb="2">
      <t>スイテイ</t>
    </rPh>
    <rPh sb="7" eb="9">
      <t>カイサク</t>
    </rPh>
    <rPh sb="9" eb="11">
      <t>コウホウ</t>
    </rPh>
    <phoneticPr fontId="9"/>
  </si>
  <si>
    <t>水底トンネル（沈埋工法）</t>
    <rPh sb="0" eb="2">
      <t>スイテイ</t>
    </rPh>
    <rPh sb="7" eb="9">
      <t>チンマイ</t>
    </rPh>
    <rPh sb="9" eb="11">
      <t>コウホウ</t>
    </rPh>
    <phoneticPr fontId="9"/>
  </si>
  <si>
    <t>水底トンネル（その他）</t>
    <rPh sb="0" eb="2">
      <t>スイテイ</t>
    </rPh>
    <rPh sb="9" eb="10">
      <t>タ</t>
    </rPh>
    <phoneticPr fontId="9"/>
  </si>
  <si>
    <t>山岳トンネル工法（NATM）</t>
    <rPh sb="0" eb="2">
      <t>サンガク</t>
    </rPh>
    <rPh sb="6" eb="8">
      <t>コウホウ</t>
    </rPh>
    <phoneticPr fontId="9"/>
  </si>
  <si>
    <t>矢板工法</t>
    <rPh sb="0" eb="2">
      <t>ヤイタ</t>
    </rPh>
    <rPh sb="2" eb="4">
      <t>コウホウ</t>
    </rPh>
    <phoneticPr fontId="9"/>
  </si>
  <si>
    <t>開削工法</t>
    <rPh sb="0" eb="2">
      <t>カイサク</t>
    </rPh>
    <rPh sb="2" eb="4">
      <t>コウホウ</t>
    </rPh>
    <phoneticPr fontId="9"/>
  </si>
  <si>
    <t>シールド工法</t>
    <rPh sb="4" eb="6">
      <t>コウホウ</t>
    </rPh>
    <phoneticPr fontId="9"/>
  </si>
  <si>
    <t>無</t>
    <rPh sb="0" eb="1">
      <t>ナシ</t>
    </rPh>
    <phoneticPr fontId="9"/>
  </si>
  <si>
    <t>様式A～B</t>
    <rPh sb="0" eb="2">
      <t>ヨウシキ</t>
    </rPh>
    <phoneticPr fontId="9"/>
  </si>
  <si>
    <t>－</t>
    <phoneticPr fontId="9"/>
  </si>
  <si>
    <t>その他施設</t>
    <rPh sb="2" eb="3">
      <t>タ</t>
    </rPh>
    <rPh sb="3" eb="5">
      <t>シセツ</t>
    </rPh>
    <phoneticPr fontId="9"/>
  </si>
  <si>
    <t>様式C-1-1(本体工)、C-2、D-1-1、D-3</t>
    <rPh sb="0" eb="2">
      <t>ヨウシキ</t>
    </rPh>
    <rPh sb="8" eb="11">
      <t>ホンタイコウ</t>
    </rPh>
    <phoneticPr fontId="9"/>
  </si>
  <si>
    <t>ファイル作成にあたって</t>
    <rPh sb="4" eb="6">
      <t>サクセイ</t>
    </rPh>
    <phoneticPr fontId="9"/>
  </si>
  <si>
    <t>様式C-1-2（附属物）、D-1-2</t>
    <rPh sb="0" eb="2">
      <t>ヨウシキ</t>
    </rPh>
    <rPh sb="8" eb="10">
      <t>フゾク</t>
    </rPh>
    <rPh sb="10" eb="11">
      <t>ブツ</t>
    </rPh>
    <phoneticPr fontId="9"/>
  </si>
  <si>
    <t>前回定期点検時の状態</t>
    <rPh sb="0" eb="2">
      <t>ゼンカイ</t>
    </rPh>
    <rPh sb="6" eb="7">
      <t>ジ</t>
    </rPh>
    <rPh sb="8" eb="10">
      <t>ジョウタイ</t>
    </rPh>
    <phoneticPr fontId="4"/>
  </si>
  <si>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9"/>
  </si>
  <si>
    <t>※　数が多い場合は、適時、表の行を増やすこと。</t>
    <phoneticPr fontId="9"/>
  </si>
  <si>
    <t>※　行が不足する場合は、適時、表の行を増やすこと。</t>
    <rPh sb="2" eb="3">
      <t>ギョウ</t>
    </rPh>
    <rPh sb="4" eb="6">
      <t>フソク</t>
    </rPh>
    <rPh sb="8" eb="10">
      <t>バアイ</t>
    </rPh>
    <phoneticPr fontId="9"/>
  </si>
  <si>
    <r>
      <t>②様式</t>
    </r>
    <r>
      <rPr>
        <sz val="11"/>
        <color theme="1"/>
        <rFont val="ＭＳ Ｐゴシック"/>
        <family val="3"/>
        <charset val="128"/>
        <scheme val="minor"/>
      </rPr>
      <t>D-2-1、様式D-2-1´</t>
    </r>
    <rPh sb="1" eb="3">
      <t>ヨウシキ</t>
    </rPh>
    <rPh sb="9" eb="11">
      <t>ヨウシキ</t>
    </rPh>
    <phoneticPr fontId="9"/>
  </si>
  <si>
    <t>①ファイルの分割について</t>
    <rPh sb="6" eb="8">
      <t>ブンカツ</t>
    </rPh>
    <phoneticPr fontId="9"/>
  </si>
  <si>
    <t>幅員</t>
    <rPh sb="0" eb="2">
      <t>フクイン</t>
    </rPh>
    <phoneticPr fontId="8"/>
  </si>
  <si>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9"/>
  </si>
  <si>
    <t>集計
判定
診断</t>
    <rPh sb="0" eb="2">
      <t>シュウケイ</t>
    </rPh>
    <rPh sb="3" eb="5">
      <t>ハンテイ</t>
    </rPh>
    <rPh sb="6" eb="8">
      <t>シンダン</t>
    </rPh>
    <phoneticPr fontId="8"/>
  </si>
  <si>
    <t>m2</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</si>
  <si>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</si>
  <si>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</si>
  <si>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</si>
  <si>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</si>
  <si>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</si>
  <si>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</si>
  <si>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</si>
  <si>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</si>
  <si>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</si>
  <si>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</si>
  <si>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</si>
  <si>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</si>
  <si>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</si>
  <si>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</si>
  <si>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通報設備</t>
  </si>
  <si>
    <t>警報設備</t>
  </si>
  <si>
    <t>消火設備</t>
  </si>
  <si>
    <t>避難誘導設備</t>
  </si>
  <si>
    <t>その他の設備</t>
  </si>
  <si>
    <t>変状区分</t>
    <rPh sb="0" eb="2">
      <t>ヘンジョウ</t>
    </rPh>
    <rPh sb="2" eb="4">
      <t>クブン</t>
    </rPh>
    <phoneticPr fontId="9"/>
  </si>
  <si>
    <t>変状の発生範囲及び規模</t>
    <rPh sb="0" eb="2">
      <t>ヘンジョウ</t>
    </rPh>
    <rPh sb="3" eb="5">
      <t>ハッセイ</t>
    </rPh>
    <rPh sb="5" eb="7">
      <t>ハンイ</t>
    </rPh>
    <rPh sb="7" eb="8">
      <t>オヨ</t>
    </rPh>
    <rPh sb="9" eb="11">
      <t>キボ</t>
    </rPh>
    <phoneticPr fontId="9"/>
  </si>
  <si>
    <t>メモ</t>
    <phoneticPr fontId="9"/>
  </si>
  <si>
    <t>延長
（ｍ）</t>
    <rPh sb="0" eb="2">
      <t>エンチョウ</t>
    </rPh>
    <phoneticPr fontId="9"/>
  </si>
  <si>
    <t>番号</t>
    <rPh sb="0" eb="2">
      <t>バンゴウ</t>
    </rPh>
    <phoneticPr fontId="9"/>
  </si>
  <si>
    <t>覆工スパン</t>
    <rPh sb="0" eb="2">
      <t>フッコウ</t>
    </rPh>
    <phoneticPr fontId="19"/>
  </si>
  <si>
    <t>定期点検
年月日</t>
    <phoneticPr fontId="9"/>
  </si>
  <si>
    <t>（以下、印刷不要）</t>
    <rPh sb="1" eb="3">
      <t>イカ</t>
    </rPh>
    <rPh sb="4" eb="6">
      <t>インサツ</t>
    </rPh>
    <rPh sb="6" eb="8">
      <t>フヨウ</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</si>
  <si>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8"/>
  </si>
  <si>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9"/>
  </si>
  <si>
    <t>※　変状数に準じてシートを追加すること。</t>
    <rPh sb="2" eb="4">
      <t>ヘンジョウ</t>
    </rPh>
    <rPh sb="4" eb="5">
      <t>スウ</t>
    </rPh>
    <rPh sb="6" eb="7">
      <t>ジュン</t>
    </rPh>
    <rPh sb="13" eb="15">
      <t>ツイカ</t>
    </rPh>
    <phoneticPr fontId="8"/>
  </si>
  <si>
    <t>対策区分</t>
    <rPh sb="0" eb="2">
      <t>タイサク</t>
    </rPh>
    <rPh sb="2" eb="4">
      <t>クブン</t>
    </rPh>
    <phoneticPr fontId="4"/>
  </si>
  <si>
    <t>【覆工スパン毎の変状数,  変状規模】</t>
    <phoneticPr fontId="19"/>
  </si>
  <si>
    <t>✕</t>
    <phoneticPr fontId="19"/>
  </si>
  <si>
    <t>定期点検年月日</t>
    <phoneticPr fontId="19"/>
  </si>
  <si>
    <t>施設ID</t>
    <rPh sb="0" eb="2">
      <t>シセツ</t>
    </rPh>
    <phoneticPr fontId="4"/>
  </si>
  <si>
    <t>路線名</t>
    <phoneticPr fontId="19"/>
  </si>
  <si>
    <t>管理者名</t>
    <phoneticPr fontId="19"/>
  </si>
  <si>
    <t>定期点検実施者</t>
    <phoneticPr fontId="19"/>
  </si>
  <si>
    <t>起点</t>
    <rPh sb="0" eb="2">
      <t>キテン</t>
    </rPh>
    <phoneticPr fontId="19"/>
  </si>
  <si>
    <t>緯度</t>
    <rPh sb="0" eb="2">
      <t>イド</t>
    </rPh>
    <phoneticPr fontId="19"/>
  </si>
  <si>
    <t>経度</t>
    <rPh sb="0" eb="2">
      <t>ケイド</t>
    </rPh>
    <phoneticPr fontId="19"/>
  </si>
  <si>
    <t>終点</t>
    <rPh sb="0" eb="2">
      <t>シュウテン</t>
    </rPh>
    <phoneticPr fontId="19"/>
  </si>
  <si>
    <t>建設年度</t>
    <rPh sb="0" eb="2">
      <t>ケンセツ</t>
    </rPh>
    <rPh sb="2" eb="4">
      <t>ネンド</t>
    </rPh>
    <phoneticPr fontId="8"/>
  </si>
  <si>
    <t>変状・異常
箇所数合計</t>
    <phoneticPr fontId="19"/>
  </si>
  <si>
    <t>トンネル本体工</t>
    <phoneticPr fontId="19"/>
  </si>
  <si>
    <t>◯
（応急措置後)</t>
    <phoneticPr fontId="19"/>
  </si>
  <si>
    <t>注１：本位置図は、見下げた状態で記載すること。
注２：覆工スパン番号は横断目地毎(矢板工法の場合は上半アーチの
　　　横断目地毎)に設定すること。</t>
    <phoneticPr fontId="19"/>
  </si>
  <si>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19"/>
  </si>
  <si>
    <t>※1　トンネル本体工の変状数は、材質劣化、漏水に起因するものは変状単位で、外力に起因するものはスパン単位で計上すること。</t>
    <rPh sb="7" eb="10">
      <t>ホンタイコウ</t>
    </rPh>
    <phoneticPr fontId="8"/>
  </si>
  <si>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8"/>
  </si>
  <si>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8"/>
  </si>
  <si>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4"/>
  </si>
  <si>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4"/>
  </si>
  <si>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8"/>
  </si>
  <si>
    <t>施設ID</t>
    <rPh sb="0" eb="2">
      <t>シセツ</t>
    </rPh>
    <phoneticPr fontId="9"/>
  </si>
  <si>
    <t>自専道
or
一般道</t>
    <rPh sb="0" eb="1">
      <t>ジ</t>
    </rPh>
    <rPh sb="1" eb="2">
      <t>セン</t>
    </rPh>
    <rPh sb="2" eb="3">
      <t>ドウ</t>
    </rPh>
    <rPh sb="7" eb="10">
      <t>イッパンドウ</t>
    </rPh>
    <phoneticPr fontId="4"/>
  </si>
  <si>
    <t>前回変状の発生範囲及び規模</t>
    <rPh sb="0" eb="2">
      <t>ゼンカイ</t>
    </rPh>
    <rPh sb="2" eb="4">
      <t>ヘンジョウ</t>
    </rPh>
    <rPh sb="5" eb="9">
      <t>ハッセイハンイ</t>
    </rPh>
    <rPh sb="9" eb="10">
      <t>オヨ</t>
    </rPh>
    <rPh sb="11" eb="13">
      <t>キボ</t>
    </rPh>
    <phoneticPr fontId="9"/>
  </si>
  <si>
    <t>道路トンネルの健全性の診断の区分の所見</t>
    <rPh sb="0" eb="2">
      <t>ドウロ</t>
    </rPh>
    <rPh sb="7" eb="10">
      <t>ケンゼンセイ</t>
    </rPh>
    <rPh sb="11" eb="13">
      <t>シンダン</t>
    </rPh>
    <rPh sb="14" eb="16">
      <t>クブン</t>
    </rPh>
    <rPh sb="17" eb="19">
      <t>ショケン</t>
    </rPh>
    <phoneticPr fontId="9"/>
  </si>
  <si>
    <t>前回定期点検時の判定</t>
    <rPh sb="0" eb="2">
      <t>ゼンカイ</t>
    </rPh>
    <rPh sb="6" eb="7">
      <t>ジ</t>
    </rPh>
    <rPh sb="8" eb="10">
      <t>ハンテイ</t>
    </rPh>
    <phoneticPr fontId="8"/>
  </si>
  <si>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8"/>
  </si>
  <si>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8"/>
  </si>
  <si>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8"/>
  </si>
  <si>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8"/>
  </si>
  <si>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8"/>
  </si>
  <si>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8"/>
  </si>
  <si>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4"/>
  </si>
  <si>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4"/>
  </si>
  <si>
    <t>定期点検実施者</t>
    <rPh sb="0" eb="2">
      <t>テイキ</t>
    </rPh>
    <rPh sb="2" eb="4">
      <t>テンケン</t>
    </rPh>
    <rPh sb="4" eb="7">
      <t>ジッシシャ</t>
    </rPh>
    <phoneticPr fontId="4"/>
  </si>
  <si>
    <t>定期点検実施者</t>
    <rPh sb="4" eb="6">
      <t>ジッシ</t>
    </rPh>
    <rPh sb="6" eb="7">
      <t>シャ</t>
    </rPh>
    <phoneticPr fontId="4"/>
  </si>
  <si>
    <t>定期点検実施者</t>
    <rPh sb="4" eb="7">
      <t>ジッシシャ</t>
    </rPh>
    <phoneticPr fontId="4"/>
  </si>
  <si>
    <t>定期点検実施者</t>
    <rPh sb="4" eb="6">
      <t>ジッシ</t>
    </rPh>
    <phoneticPr fontId="9"/>
  </si>
  <si>
    <t>健全性の診断の
区分</t>
    <rPh sb="4" eb="6">
      <t>シンダン</t>
    </rPh>
    <rPh sb="8" eb="10">
      <t>クブン</t>
    </rPh>
    <phoneticPr fontId="9"/>
  </si>
  <si>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4"/>
  </si>
  <si>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19"/>
  </si>
  <si>
    <t>※１：本様式は様式D‐3の集計結果を掲載すること。</t>
    <rPh sb="3" eb="4">
      <t>ホン</t>
    </rPh>
    <rPh sb="4" eb="6">
      <t>ヨウシキ</t>
    </rPh>
    <rPh sb="7" eb="9">
      <t>ヨウシキ</t>
    </rPh>
    <rPh sb="13" eb="15">
      <t>シュウケイ</t>
    </rPh>
    <rPh sb="15" eb="17">
      <t>ケッカ</t>
    </rPh>
    <rPh sb="18" eb="20">
      <t>ケイサイ</t>
    </rPh>
    <phoneticPr fontId="19"/>
  </si>
  <si>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19"/>
  </si>
  <si>
    <t>トンネル区分</t>
    <rPh sb="4" eb="6">
      <t>クブン</t>
    </rPh>
    <phoneticPr fontId="4"/>
  </si>
  <si>
    <t>不明</t>
    <rPh sb="0" eb="2">
      <t>フメイ</t>
    </rPh>
    <phoneticPr fontId="9"/>
  </si>
  <si>
    <t>一次</t>
    <rPh sb="0" eb="2">
      <t>イチジ</t>
    </rPh>
    <phoneticPr fontId="9"/>
  </si>
  <si>
    <t>二次</t>
    <rPh sb="0" eb="2">
      <t>ニジ</t>
    </rPh>
    <phoneticPr fontId="9"/>
  </si>
  <si>
    <t>三次</t>
    <rPh sb="0" eb="2">
      <t>サンジ</t>
    </rPh>
    <phoneticPr fontId="9"/>
  </si>
  <si>
    <t>市町村指定</t>
    <rPh sb="0" eb="5">
      <t>シチョウソンシテイ</t>
    </rPh>
    <phoneticPr fontId="9"/>
  </si>
  <si>
    <t>指定なし</t>
    <rPh sb="0" eb="2">
      <t>シテイ</t>
    </rPh>
    <phoneticPr fontId="9"/>
  </si>
  <si>
    <t>自専道</t>
    <phoneticPr fontId="9"/>
  </si>
  <si>
    <t>一般道</t>
    <phoneticPr fontId="9"/>
  </si>
  <si>
    <t>坑門</t>
    <rPh sb="0" eb="2">
      <t>コウモン</t>
    </rPh>
    <phoneticPr fontId="9"/>
  </si>
  <si>
    <t>覆工</t>
    <rPh sb="0" eb="2">
      <t>フッコウ</t>
    </rPh>
    <phoneticPr fontId="9"/>
  </si>
  <si>
    <t>圧ざ、ひび割れ</t>
  </si>
  <si>
    <t>うき・はく離</t>
  </si>
  <si>
    <t>鋼材腐食</t>
  </si>
  <si>
    <t>変形・移動</t>
  </si>
  <si>
    <t>沈下</t>
  </si>
  <si>
    <t>隆起</t>
  </si>
  <si>
    <t>巻厚の不足または減少、背面空洞</t>
  </si>
  <si>
    <t>補修・補強材の破損</t>
  </si>
  <si>
    <t>漏水</t>
  </si>
  <si>
    <t>滞水</t>
  </si>
  <si>
    <t>土砂流出</t>
  </si>
  <si>
    <t>その他</t>
  </si>
  <si>
    <t>音信号発生器</t>
  </si>
  <si>
    <t>誘導表示施設</t>
  </si>
  <si>
    <t>標識</t>
  </si>
  <si>
    <t>天井板取付部材</t>
  </si>
  <si>
    <t>内装板取付部材</t>
  </si>
  <si>
    <t>吸音板取付部材</t>
  </si>
  <si>
    <t>破断</t>
  </si>
  <si>
    <t>緩み、脱落</t>
  </si>
  <si>
    <t>亀裂</t>
  </si>
  <si>
    <t>腐食</t>
  </si>
  <si>
    <t>変形，欠損</t>
  </si>
  <si>
    <t>がたつき</t>
  </si>
  <si>
    <t>ボルト・ナット，アンカー類</t>
    <phoneticPr fontId="9"/>
  </si>
  <si>
    <t>点 滅 灯</t>
    <phoneticPr fontId="9"/>
  </si>
  <si>
    <t>トンネル工法</t>
  </si>
  <si>
    <t>自専道or一般道</t>
  </si>
  <si>
    <t>緊急輸送路</t>
  </si>
  <si>
    <t>代替路</t>
  </si>
  <si>
    <t>様式F用→</t>
    <rPh sb="0" eb="2">
      <t>ヨウシキ</t>
    </rPh>
    <rPh sb="3" eb="4">
      <t>ヨウ</t>
    </rPh>
    <phoneticPr fontId="8"/>
  </si>
  <si>
    <t>対策区分の判定</t>
    <rPh sb="0" eb="2">
      <t>タイサク</t>
    </rPh>
    <rPh sb="2" eb="4">
      <t>クブン</t>
    </rPh>
    <rPh sb="5" eb="7">
      <t>ハンテイ</t>
    </rPh>
    <phoneticPr fontId="19"/>
  </si>
  <si>
    <t>注2：応急措置を実施した場合は、その詳細を備考に記載すること。</t>
    <phoneticPr fontId="9"/>
  </si>
  <si>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9"/>
  </si>
  <si>
    <t>ケーブル本体</t>
    <rPh sb="4" eb="6">
      <t>ホンタイ</t>
    </rPh>
    <phoneticPr fontId="9"/>
  </si>
  <si>
    <t>ケーブル本体以外</t>
    <rPh sb="4" eb="6">
      <t>ホンタイ</t>
    </rPh>
    <rPh sb="6" eb="8">
      <t>イガイ</t>
    </rPh>
    <phoneticPr fontId="9"/>
  </si>
  <si>
    <t>覆工スパン単位の
健全性の
診断の区分</t>
    <rPh sb="9" eb="12">
      <t>ケンゼンセイ</t>
    </rPh>
    <rPh sb="14" eb="16">
      <t>シンダン</t>
    </rPh>
    <phoneticPr fontId="9"/>
  </si>
  <si>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8"/>
  </si>
  <si>
    <t>所見</t>
    <rPh sb="0" eb="2">
      <t>ショケン</t>
    </rPh>
    <phoneticPr fontId="8"/>
  </si>
  <si>
    <t>トンネル工法</t>
    <rPh sb="4" eb="6">
      <t>コウホウ</t>
    </rPh>
    <phoneticPr fontId="19"/>
  </si>
  <si>
    <t>トンネル毎
の健全性の
診断の区分</t>
    <rPh sb="12" eb="14">
      <t>シンダン</t>
    </rPh>
    <rPh sb="15" eb="17">
      <t>クブン</t>
    </rPh>
    <phoneticPr fontId="19"/>
  </si>
  <si>
    <t>附属物等
の取付状態</t>
    <phoneticPr fontId="19"/>
  </si>
  <si>
    <t>前回定期点検時の変状の発生範囲及び規模</t>
    <rPh sb="2" eb="4">
      <t>テイキ</t>
    </rPh>
    <rPh sb="4" eb="6">
      <t>テンケン</t>
    </rPh>
    <rPh sb="6" eb="7">
      <t>ジ</t>
    </rPh>
    <phoneticPr fontId="9"/>
  </si>
  <si>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18"/>
  </si>
  <si>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4"/>
  </si>
  <si>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4"/>
  </si>
  <si>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19"/>
  </si>
  <si>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19"/>
  </si>
  <si>
    <r>
      <t>対策区分の判定</t>
    </r>
    <r>
      <rPr>
        <vertAlign val="superscript"/>
        <sz val="9"/>
        <rFont val="HGSｺﾞｼｯｸM"/>
        <family val="3"/>
        <charset val="128"/>
      </rPr>
      <t>注1</t>
    </r>
    <rPh sb="0" eb="2">
      <t>タイサク</t>
    </rPh>
    <rPh sb="2" eb="4">
      <t>クブン</t>
    </rPh>
    <rPh sb="5" eb="7">
      <t>ハンテイ</t>
    </rPh>
    <rPh sb="7" eb="8">
      <t>チュウ</t>
    </rPh>
    <phoneticPr fontId="19"/>
  </si>
  <si>
    <t>⑥様式E</t>
    <rPh sb="1" eb="3">
      <t>ヨウシキ</t>
    </rPh>
    <phoneticPr fontId="9"/>
  </si>
  <si>
    <t>⑧様式C-1-1、様式C-1-2</t>
    <rPh sb="1" eb="3">
      <t>ヨウシキ</t>
    </rPh>
    <rPh sb="9" eb="11">
      <t>ヨウシキ</t>
    </rPh>
    <phoneticPr fontId="9"/>
  </si>
  <si>
    <t>⑨様式C-2</t>
    <rPh sb="1" eb="3">
      <t>ヨウシキ</t>
    </rPh>
    <phoneticPr fontId="9"/>
  </si>
  <si>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9"/>
  </si>
  <si>
    <r>
      <t>⑦様式F、</t>
    </r>
    <r>
      <rPr>
        <sz val="11"/>
        <color theme="1"/>
        <rFont val="ＭＳ Ｐゴシック"/>
        <family val="3"/>
        <charset val="128"/>
        <scheme val="minor"/>
      </rPr>
      <t>様式G</t>
    </r>
    <rPh sb="1" eb="3">
      <t>ヨウシキ</t>
    </rPh>
    <rPh sb="5" eb="7">
      <t>ヨウシキ</t>
    </rPh>
    <phoneticPr fontId="9"/>
  </si>
  <si>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8"/>
  </si>
  <si>
    <t>不可能な理由</t>
    <rPh sb="0" eb="3">
      <t>フカノウ</t>
    </rPh>
    <rPh sb="4" eb="6">
      <t>リユウ</t>
    </rPh>
    <phoneticPr fontId="4"/>
  </si>
  <si>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8"/>
  </si>
  <si>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4"/>
  </si>
  <si>
    <t>変状展開図ならびに写真台帳をもとに覆工スパンごとの変状展開図を作成し，変状発生状況をとりまとめる。</t>
    <phoneticPr fontId="9"/>
  </si>
  <si>
    <t>写真台帳の作成と同時に，トンネルの構造を展開した位置図に変状写真位置を記録する。</t>
    <phoneticPr fontId="9"/>
  </si>
  <si>
    <t>変状展開図や撮影した写真等をもとに，対象トンネルの対策区分を決定し，対策区分がⅡ～Ⅳの変状および異常判定区分「×」を抽出し，写真台帳を作成する。</t>
    <rPh sb="30" eb="32">
      <t>ケッテイ</t>
    </rPh>
    <phoneticPr fontId="9"/>
  </si>
  <si>
    <t>写真台帳をもとに，対策区分がⅡ～Ⅳの変状（対策実施後のⅠを含む），異常判定区分「×」（対策実施後の「○」を含む）の概要を記録する。</t>
    <phoneticPr fontId="9"/>
  </si>
  <si>
    <t>調査，措置を実施した場合，その履歴を記録する。</t>
    <phoneticPr fontId="9"/>
  </si>
  <si>
    <t>現場点検作業を実施し，近接目視点検で確認した変状状況や補修履歴を忠実に変状展開図に転記する。</t>
    <phoneticPr fontId="9"/>
  </si>
  <si>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9"/>
  </si>
  <si>
    <t>ファイルは以下の分割規則に従う。
※各ファイルとも　（参考）リスト　のシートを付けて保存すること。
・様式A-1～A-3は同一ファイルとする。
・様式B、D-1-1、D-1-2、D-2-1（もしくはD-2-1'）は別ファイルとする。
・様式C-1-1、C-1-2、C-2は同一ファイルとする。
・様式D-3、E、F、Gは同一ファイルとする。</t>
    <rPh sb="18" eb="19">
      <t>カク</t>
    </rPh>
    <rPh sb="27" eb="29">
      <t>サンコウ</t>
    </rPh>
    <rPh sb="39" eb="40">
      <t>ツ</t>
    </rPh>
    <rPh sb="42" eb="44">
      <t>ホゾン</t>
    </rPh>
    <phoneticPr fontId="9"/>
  </si>
  <si>
    <t>株式会社エイト日本技術開発</t>
    <phoneticPr fontId="9"/>
  </si>
  <si>
    <t>岡根 三千夫</t>
    <phoneticPr fontId="9"/>
  </si>
  <si>
    <t>Ⅰ</t>
  </si>
  <si>
    <t>Ⅱb</t>
  </si>
  <si>
    <t>株式会社エイト日本技術開発</t>
    <phoneticPr fontId="4"/>
  </si>
  <si>
    <t>岡根 三千夫</t>
    <phoneticPr fontId="4"/>
  </si>
  <si>
    <t>岩国土木建築事務所</t>
    <phoneticPr fontId="9"/>
  </si>
  <si>
    <t>株式会社エイト日本技術開発
岡根 三千夫</t>
    <rPh sb="0" eb="2">
      <t>カブシキ</t>
    </rPh>
    <rPh sb="2" eb="4">
      <t>カイシャ</t>
    </rPh>
    <rPh sb="7" eb="9">
      <t>ニホン</t>
    </rPh>
    <rPh sb="9" eb="11">
      <t>ギジュツ</t>
    </rPh>
    <rPh sb="11" eb="13">
      <t>カイハツ</t>
    </rPh>
    <phoneticPr fontId="9"/>
  </si>
  <si>
    <t>-</t>
    <phoneticPr fontId="9"/>
  </si>
  <si>
    <t>PS</t>
    <phoneticPr fontId="9"/>
  </si>
  <si>
    <t>PE</t>
  </si>
  <si>
    <t>一般道</t>
  </si>
  <si>
    <t>PS</t>
  </si>
  <si>
    <t>PE</t>
    <phoneticPr fontId="9"/>
  </si>
  <si>
    <t>Ⅱ</t>
  </si>
  <si>
    <t>-</t>
  </si>
  <si>
    <t>0.5m×0.1m</t>
  </si>
  <si>
    <t>0.2m×0.1m</t>
  </si>
  <si>
    <t>Ⅱa</t>
  </si>
  <si>
    <t>否</t>
  </si>
  <si>
    <t>要監視</t>
  </si>
  <si>
    <t>継続</t>
  </si>
  <si>
    <t>未</t>
  </si>
  <si>
    <t>監視(日常)</t>
  </si>
  <si>
    <t>寸法変更</t>
  </si>
  <si>
    <t>寸法変更、判定見直し</t>
  </si>
  <si>
    <t>判定見直し</t>
  </si>
  <si>
    <t>0.3m×0.1m</t>
  </si>
  <si>
    <t>－</t>
  </si>
  <si>
    <t>0.2m×0.1m</t>
    <phoneticPr fontId="9"/>
  </si>
  <si>
    <t>ヒエバラダイニズイドウ</t>
    <phoneticPr fontId="9"/>
  </si>
  <si>
    <t>稗原第2隧道</t>
    <phoneticPr fontId="9"/>
  </si>
  <si>
    <t>山口県岩国市錦町</t>
    <rPh sb="0" eb="3">
      <t>ヤマグチケン</t>
    </rPh>
    <rPh sb="3" eb="6">
      <t>イワクニシ</t>
    </rPh>
    <rPh sb="6" eb="8">
      <t>ニシキチョウ</t>
    </rPh>
    <phoneticPr fontId="4"/>
  </si>
  <si>
    <t>無料</t>
    <rPh sb="0" eb="2">
      <t>ムリョウ</t>
    </rPh>
    <phoneticPr fontId="4"/>
  </si>
  <si>
    <t>昭和42年3月</t>
    <rPh sb="0" eb="2">
      <t>ショウワ</t>
    </rPh>
    <rPh sb="4" eb="5">
      <t>ネン</t>
    </rPh>
    <rPh sb="6" eb="7">
      <t>ガツ</t>
    </rPh>
    <phoneticPr fontId="4"/>
  </si>
  <si>
    <t>D等級</t>
    <rPh sb="1" eb="2">
      <t>トウ</t>
    </rPh>
    <rPh sb="2" eb="3">
      <t>キュウ</t>
    </rPh>
    <phoneticPr fontId="4"/>
  </si>
  <si>
    <t>覆工（内装なし）</t>
    <rPh sb="0" eb="1">
      <t>オオ</t>
    </rPh>
    <rPh sb="1" eb="2">
      <t>コウ</t>
    </rPh>
    <rPh sb="3" eb="5">
      <t>ナイソウ</t>
    </rPh>
    <phoneticPr fontId="4"/>
  </si>
  <si>
    <t>覆工</t>
    <rPh sb="0" eb="1">
      <t>オオ</t>
    </rPh>
    <rPh sb="1" eb="2">
      <t>コウ</t>
    </rPh>
    <phoneticPr fontId="4"/>
  </si>
  <si>
    <t>セメント系</t>
    <rPh sb="4" eb="5">
      <t>ケイ</t>
    </rPh>
    <phoneticPr fontId="7"/>
  </si>
  <si>
    <t>0.15m</t>
  </si>
  <si>
    <t>U型側溝</t>
    <rPh sb="1" eb="2">
      <t>ガタ</t>
    </rPh>
    <rPh sb="2" eb="4">
      <t>ソッコウ</t>
    </rPh>
    <phoneticPr fontId="4"/>
  </si>
  <si>
    <t>自然換気</t>
    <rPh sb="0" eb="4">
      <t>シゼンカンキ</t>
    </rPh>
    <phoneticPr fontId="7"/>
  </si>
  <si>
    <t>国道187号</t>
    <phoneticPr fontId="9"/>
  </si>
  <si>
    <t>坑門(面壁型)</t>
    <rPh sb="0" eb="2">
      <t>コウモン</t>
    </rPh>
    <rPh sb="3" eb="6">
      <t>メンペキガタ</t>
    </rPh>
    <phoneticPr fontId="7"/>
  </si>
  <si>
    <t>山口県岩国市錦町</t>
  </si>
  <si>
    <t>1967年</t>
    <rPh sb="4" eb="5">
      <t>ネン</t>
    </rPh>
    <phoneticPr fontId="9"/>
  </si>
  <si>
    <t>Ⅲ</t>
  </si>
  <si>
    <t>材質劣化</t>
  </si>
  <si>
    <t>2.4m×0.3m</t>
  </si>
  <si>
    <t>W=0.3mm×L=2.8m</t>
  </si>
  <si>
    <t>0.4m×0.6m</t>
  </si>
  <si>
    <t>1.1m×1.2m</t>
  </si>
  <si>
    <t>0.9m×1.6m</t>
  </si>
  <si>
    <t>0.4m×0.2m</t>
  </si>
  <si>
    <t>0.6m×0.6m</t>
  </si>
  <si>
    <t>W=1.0mm×L=4.1m</t>
  </si>
  <si>
    <t>7.2m×0.1m</t>
  </si>
  <si>
    <t>0.9m×2.4m</t>
  </si>
  <si>
    <t>0.9m×3.3m</t>
  </si>
  <si>
    <t>0.3m×1.0m</t>
  </si>
  <si>
    <t>1.5m×0.5m</t>
  </si>
  <si>
    <t>0.9m×4.2m</t>
  </si>
  <si>
    <t>3.5m×0.1m</t>
  </si>
  <si>
    <t>0.9m×3.2m</t>
  </si>
  <si>
    <t>0.3m×0.2m</t>
  </si>
  <si>
    <t>0.2m×0.3m</t>
  </si>
  <si>
    <t>1.9m×1.2m</t>
  </si>
  <si>
    <t>2.7m×0.6m</t>
  </si>
  <si>
    <t>0.4m×1.8m</t>
  </si>
  <si>
    <t>2.8m×0.5m</t>
  </si>
  <si>
    <t>1.0m×0.1m</t>
  </si>
  <si>
    <t>0.8m×0.1m</t>
  </si>
  <si>
    <t>W=1.0mm×L=4.5m</t>
  </si>
  <si>
    <t>3.0m×0.5m</t>
  </si>
  <si>
    <t>0.3m×1.4m</t>
  </si>
  <si>
    <t>0.2m×0.5m</t>
  </si>
  <si>
    <t>0.4m×4.3m</t>
  </si>
  <si>
    <t>3.0m×2.0m</t>
  </si>
  <si>
    <t>2.9m×0.15m</t>
  </si>
  <si>
    <t>1.1m×0.1m</t>
  </si>
  <si>
    <t>0.3m×4.4m</t>
  </si>
  <si>
    <t>2.7m×0.5m</t>
  </si>
  <si>
    <t>0.4m×0.1m</t>
  </si>
  <si>
    <t>0.3m×2.5m</t>
  </si>
  <si>
    <t>0.2m×0.2m</t>
  </si>
  <si>
    <t>0.7m×0.1m</t>
  </si>
  <si>
    <t>0.5m×2.7m</t>
  </si>
  <si>
    <t>0.4m×6.0m</t>
  </si>
  <si>
    <t>W=0.9mm×L=6.1m</t>
  </si>
  <si>
    <t>2.8m×0.1m</t>
  </si>
  <si>
    <t>1.6m×0.1m</t>
  </si>
  <si>
    <t>5.3m×1.1m</t>
  </si>
  <si>
    <t>W=1.0mm×L=4.7m</t>
  </si>
  <si>
    <t>2.7m×1.4m</t>
  </si>
  <si>
    <t>0.4m×1.4m</t>
  </si>
  <si>
    <t>2.3m×0.7m</t>
  </si>
  <si>
    <t>5.7m×1.1m</t>
  </si>
  <si>
    <t>0.9m×3.4m</t>
  </si>
  <si>
    <t>0.9m×3.1m</t>
  </si>
  <si>
    <t>2.8m×2.0m</t>
  </si>
  <si>
    <t>1.0m×4.2m</t>
  </si>
  <si>
    <t>0.2m×1.0m</t>
  </si>
  <si>
    <t>1.0m×0.9m</t>
  </si>
  <si>
    <t>2.5m×0.1m</t>
  </si>
  <si>
    <t>4.6m×0.1m</t>
  </si>
  <si>
    <t>6.0m×2.4m</t>
  </si>
  <si>
    <t>5.0m×1.0m</t>
  </si>
  <si>
    <t>2.1m×0.5m</t>
  </si>
  <si>
    <t>2.8m×2.2m</t>
  </si>
  <si>
    <t>0.3m×1.1m</t>
  </si>
  <si>
    <t>0.4m×1.7m</t>
  </si>
  <si>
    <t>2.6m×0.1m</t>
  </si>
  <si>
    <t>7.5m×1.4m</t>
  </si>
  <si>
    <t>W=0.4mm×L=1.8m</t>
  </si>
  <si>
    <t>6.5m×0.6m</t>
  </si>
  <si>
    <t>0.3m×0.6m</t>
  </si>
  <si>
    <t>0.3m×6.3m</t>
  </si>
  <si>
    <t>0.2m×1.3m</t>
  </si>
  <si>
    <t>1.5m×6.1m</t>
  </si>
  <si>
    <t>0.15m×1.0m</t>
  </si>
  <si>
    <t>W=1.2mm×L=2.0m</t>
  </si>
  <si>
    <t>0.9m×0.2m</t>
  </si>
  <si>
    <t>0.9m×4.4m</t>
  </si>
  <si>
    <t>W=0.5mm×L=0.8m</t>
  </si>
  <si>
    <t>0.15m×0.5m</t>
  </si>
  <si>
    <t>0.9m×1.4m</t>
  </si>
  <si>
    <t>3.5m×1.0m</t>
  </si>
  <si>
    <t>W=4.0mm×L=0.7m</t>
  </si>
  <si>
    <t>W=0.8mm×L=0.1m</t>
  </si>
  <si>
    <t>0.45m×0.15m</t>
  </si>
  <si>
    <t>Ⅳ</t>
  </si>
  <si>
    <t>否</t>
    <rPh sb="0" eb="1">
      <t>ヒ</t>
    </rPh>
    <phoneticPr fontId="7"/>
  </si>
  <si>
    <t>未</t>
    <rPh sb="0" eb="1">
      <t>ミ</t>
    </rPh>
    <phoneticPr fontId="7"/>
  </si>
  <si>
    <t>監視(重点)</t>
  </si>
  <si>
    <t>監視(日常)</t>
    <rPh sb="3" eb="5">
      <t>ニチジョウ</t>
    </rPh>
    <phoneticPr fontId="7"/>
  </si>
  <si>
    <t>叩き落とし</t>
  </si>
  <si>
    <t>要</t>
    <rPh sb="0" eb="1">
      <t>ヨウ</t>
    </rPh>
    <phoneticPr fontId="7"/>
  </si>
  <si>
    <t>要対策</t>
    <rPh sb="0" eb="1">
      <t>ヨウ</t>
    </rPh>
    <rPh sb="1" eb="3">
      <t>タイサク</t>
    </rPh>
    <phoneticPr fontId="7"/>
  </si>
  <si>
    <t>継続</t>
    <rPh sb="0" eb="2">
      <t>ケイゾク</t>
    </rPh>
    <phoneticPr fontId="7"/>
  </si>
  <si>
    <t>FRPﾈｯﾄ</t>
  </si>
  <si>
    <t>一部撤去</t>
  </si>
  <si>
    <t>ヒエバラダイニズイドウ</t>
    <phoneticPr fontId="4"/>
  </si>
  <si>
    <t>稗原第2隧道</t>
    <phoneticPr fontId="4"/>
  </si>
  <si>
    <t>国道187号</t>
    <phoneticPr fontId="4"/>
  </si>
  <si>
    <t>2.4m×0.3m 0.72㎡</t>
    <phoneticPr fontId="9"/>
  </si>
  <si>
    <t>面壁の遊離石灰 前回写真番号PS-2</t>
    <phoneticPr fontId="9"/>
  </si>
  <si>
    <t>W=0.3mm×L=2.8m 0.00084㎡</t>
    <phoneticPr fontId="9"/>
  </si>
  <si>
    <t>W=0.3mm×L=2.8m</t>
    <phoneticPr fontId="9"/>
  </si>
  <si>
    <t>アーチのひび割れ 前回写真番号PS-14 経過観察が望まれる</t>
    <phoneticPr fontId="9"/>
  </si>
  <si>
    <t>0.4m×0.6m 0.24㎡</t>
    <phoneticPr fontId="9"/>
  </si>
  <si>
    <t>0.4m×0.6m</t>
    <phoneticPr fontId="9"/>
  </si>
  <si>
    <t>アーチのうき 前回写真番号PS-12 計画的な対策が望まれる</t>
    <phoneticPr fontId="9"/>
  </si>
  <si>
    <t>側壁のにじみ 経過観察が望まれる</t>
    <phoneticPr fontId="9"/>
  </si>
  <si>
    <t>1.1m×1.2m 1.32㎡</t>
    <phoneticPr fontId="9"/>
  </si>
  <si>
    <t>0.9m×1.6m 1.44㎡</t>
    <phoneticPr fontId="9"/>
  </si>
  <si>
    <t>車道の土砂堆積 t=50㎜ 前回写真番号PS-28 経過観察が望まれる</t>
    <phoneticPr fontId="9"/>
  </si>
  <si>
    <t>0.4m×0.2m 0.8㎡</t>
    <phoneticPr fontId="9"/>
  </si>
  <si>
    <t>0.4m×0.2m</t>
    <phoneticPr fontId="9"/>
  </si>
  <si>
    <t>車道のうき 前回写真番号PS-26 　路面のため判定未実施</t>
    <phoneticPr fontId="9"/>
  </si>
  <si>
    <t>0.6m×0.6m 0.36㎡</t>
    <phoneticPr fontId="9"/>
  </si>
  <si>
    <t>0.6m×0.6m</t>
    <phoneticPr fontId="9"/>
  </si>
  <si>
    <t>車道のうき 前回写真番号PS-27　路面のため判定未実施</t>
    <phoneticPr fontId="9"/>
  </si>
  <si>
    <t>W=1.0mm×L=4.1m 0.0041㎡</t>
    <phoneticPr fontId="9"/>
  </si>
  <si>
    <t>W=0.7mm×L=4.1m</t>
    <phoneticPr fontId="9"/>
  </si>
  <si>
    <t>アーチのひび割れ 前回写真番号S1-2 経過観察が望まれる</t>
    <phoneticPr fontId="9"/>
  </si>
  <si>
    <t>7.2m×0.1m 0.72㎡</t>
    <phoneticPr fontId="9"/>
  </si>
  <si>
    <t>5.3m×0.15m</t>
    <phoneticPr fontId="9"/>
  </si>
  <si>
    <t>横断目地の線導水工劣化 前回写真番号S1-4 漏水なし、材質劣化として評価見直し（Ⅱa→Ⅱbに変更）</t>
    <phoneticPr fontId="9"/>
  </si>
  <si>
    <t xml:space="preserve"> ㎡</t>
    <phoneticPr fontId="9"/>
  </si>
  <si>
    <t>1.0m×0.6m</t>
    <phoneticPr fontId="9"/>
  </si>
  <si>
    <t>うきが見られなかった 前回写真番号S1-6</t>
    <phoneticPr fontId="9"/>
  </si>
  <si>
    <t>0.9m×2.4m 2.16㎡</t>
    <phoneticPr fontId="9"/>
  </si>
  <si>
    <t>車道の土砂堆積 t=30㎜ 前回写真番号S1-8 経過観察が望まれる</t>
    <phoneticPr fontId="9"/>
  </si>
  <si>
    <t>2.8m×0.6m 1.68㎡</t>
    <phoneticPr fontId="9"/>
  </si>
  <si>
    <t>漏水自体はⅡb判定だが漏水が路面に滞水し、車道に及ぶ為、Ⅱa判定とする</t>
    <phoneticPr fontId="9"/>
  </si>
  <si>
    <t>0.9m×3.3m 2.97㎡</t>
    <phoneticPr fontId="9"/>
  </si>
  <si>
    <t>漏水自体はⅡb判定だが漏水が路面に滞水し、車道に及ぶ為、Ⅱa判定とする 前回写真番号S2-16</t>
    <phoneticPr fontId="9"/>
  </si>
  <si>
    <t>0.3m×1.0m 0.3㎡</t>
    <phoneticPr fontId="9"/>
  </si>
  <si>
    <t>0.3m×0.4m</t>
    <phoneticPr fontId="9"/>
  </si>
  <si>
    <t>側壁のうき 前回写真番号S2-11 経過観察が望まれる</t>
    <phoneticPr fontId="9"/>
  </si>
  <si>
    <t>1.5m×0.5m 0.75㎡</t>
    <phoneticPr fontId="9"/>
  </si>
  <si>
    <t>3.0m×0.9m 2.7㎡</t>
    <phoneticPr fontId="9"/>
  </si>
  <si>
    <t>0.9m×4.2m 3.78㎡</t>
    <phoneticPr fontId="9"/>
  </si>
  <si>
    <t>漏水自体はⅡb判定だが漏水が路面に滞水し、車道に及ぶ為、Ⅱa判定とする 前回写真番号S3-9</t>
    <phoneticPr fontId="9"/>
  </si>
  <si>
    <t>3.5m×0.1m 0.35㎡</t>
    <phoneticPr fontId="9"/>
  </si>
  <si>
    <t>1.6m×0.15m　1.9m×0.15m</t>
    <phoneticPr fontId="9"/>
  </si>
  <si>
    <t>横断目地の線導水工劣化 　前回写真番号S3-1、S3-2 漏水なし、材質劣化として評価見直し（Ⅱa→Ⅱbに変更）</t>
    <phoneticPr fontId="9"/>
  </si>
  <si>
    <t>3.6m×1.0m 3.6㎡</t>
    <phoneticPr fontId="9"/>
  </si>
  <si>
    <t>0.9m×3.2m 2.88㎡</t>
    <phoneticPr fontId="9"/>
  </si>
  <si>
    <t>水自体はⅡb判定だが漏水が路面に滞水し、車道に及ぶ為、Ⅱa判定とする</t>
    <phoneticPr fontId="9"/>
  </si>
  <si>
    <t>1.0m×0.3m</t>
    <phoneticPr fontId="9"/>
  </si>
  <si>
    <t>うきが見られなかった 前回写真番号S3-7</t>
    <phoneticPr fontId="9"/>
  </si>
  <si>
    <t>0.3m×0.2m 0.6㎡</t>
    <phoneticPr fontId="9"/>
  </si>
  <si>
    <t>車道のはく落 前回写真番号S3-8　路面のため判定未実施</t>
    <phoneticPr fontId="9"/>
  </si>
  <si>
    <t>0.2m×0.3m 0.06㎡</t>
    <phoneticPr fontId="9"/>
  </si>
  <si>
    <t>0.2m×0.3m</t>
    <phoneticPr fontId="9"/>
  </si>
  <si>
    <t>アーチのうき 前回写真番号S4-6 計画的な対策が望まれる</t>
    <phoneticPr fontId="9"/>
  </si>
  <si>
    <t>0.4m×0.15m</t>
    <phoneticPr fontId="9"/>
  </si>
  <si>
    <t>うきが見られなかった 前回写真番号S4-5</t>
    <phoneticPr fontId="9"/>
  </si>
  <si>
    <t>アーチの遊離石灰 前回写真番号S4-7</t>
    <phoneticPr fontId="9"/>
  </si>
  <si>
    <t>1.9m×1.2m 2.28㎡</t>
    <phoneticPr fontId="9"/>
  </si>
  <si>
    <t>アーチの濁音 計画的な対策が望まれる</t>
    <phoneticPr fontId="9"/>
  </si>
  <si>
    <t>0.6m×0.4m</t>
    <phoneticPr fontId="9"/>
  </si>
  <si>
    <t>うきが見られなかった 前回写真番号S4-8</t>
    <phoneticPr fontId="9"/>
  </si>
  <si>
    <t>0.7m×0.4m</t>
    <phoneticPr fontId="9"/>
  </si>
  <si>
    <t>うきが見られなかった 前回写真番号S4-9</t>
    <phoneticPr fontId="9"/>
  </si>
  <si>
    <t>2.7m×0.6m 1.62㎡</t>
    <phoneticPr fontId="9"/>
  </si>
  <si>
    <t>水平打ち継ぎ目のにじみ 経過観察が望まれる</t>
    <phoneticPr fontId="9"/>
  </si>
  <si>
    <t>0.2m×0.1m 0.2㎡</t>
    <phoneticPr fontId="9"/>
  </si>
  <si>
    <t>車道のうき 前回写真番号S4-10　路面のため判定未実施</t>
    <phoneticPr fontId="9"/>
  </si>
  <si>
    <t>0.4m×1.8m 0.72㎡</t>
    <phoneticPr fontId="9"/>
  </si>
  <si>
    <t>側溝の土砂堆積 t=30㎜ 経過観察が望まれる</t>
    <phoneticPr fontId="9"/>
  </si>
  <si>
    <t>2.8m×0.5m 1.4㎡</t>
    <phoneticPr fontId="9"/>
  </si>
  <si>
    <t>1.3m×0.2m</t>
    <phoneticPr fontId="9"/>
  </si>
  <si>
    <t>うきが見られなかった 前回写真番号S5-9</t>
    <phoneticPr fontId="9"/>
  </si>
  <si>
    <t>0.4m×1.5m</t>
    <phoneticPr fontId="9"/>
  </si>
  <si>
    <t>うきが見られなかった 前回写真番号S5-10</t>
    <phoneticPr fontId="9"/>
  </si>
  <si>
    <t>1.0m×0.1m 0.1㎡</t>
    <phoneticPr fontId="9"/>
  </si>
  <si>
    <t>0.6m×0.15m　はく落　0.35m×0.1m</t>
    <phoneticPr fontId="9"/>
  </si>
  <si>
    <t>横断目地の線導水工劣化 前回写真番号S5-4、S6-2 漏水なし、材質劣化として評価見直し（Ⅱa→Ⅱbに変更）</t>
    <phoneticPr fontId="9"/>
  </si>
  <si>
    <t>0.8m×0.1m 0.08㎡</t>
    <phoneticPr fontId="9"/>
  </si>
  <si>
    <t>0.8m×0.15m　はく落　0.7m×0.1m</t>
    <phoneticPr fontId="9"/>
  </si>
  <si>
    <t>横断目地の線導水工劣化 前回写真番号S5-3、S6-1 漏水なし、材質劣化として評価見直し（Ⅱa→Ⅱbに変更）</t>
    <phoneticPr fontId="9"/>
  </si>
  <si>
    <t>W=1.0mm×L=4.5m 0.0045㎡</t>
    <phoneticPr fontId="9"/>
  </si>
  <si>
    <t>W=0.3mm×L=1.9m</t>
    <phoneticPr fontId="9"/>
  </si>
  <si>
    <t>アーチのひび割れ 前回写真番号S5-6 経過観察が望まれる</t>
    <phoneticPr fontId="9"/>
  </si>
  <si>
    <t>3.4m×0.2m</t>
    <phoneticPr fontId="9"/>
  </si>
  <si>
    <t>うきが見られなかった 前回写真番号S5-13</t>
    <phoneticPr fontId="9"/>
  </si>
  <si>
    <t>3.0m×0.5m 1.5㎡</t>
    <phoneticPr fontId="9"/>
  </si>
  <si>
    <t>横断目地のにじみ 経過観察が望まれる</t>
    <phoneticPr fontId="9"/>
  </si>
  <si>
    <t>0.3m×1.4m 0.42㎡</t>
    <phoneticPr fontId="9"/>
  </si>
  <si>
    <t>側溝の土砂堆積 t=30㎜ 前回写真番号S5-14 経過観察が望まれる</t>
    <phoneticPr fontId="9"/>
  </si>
  <si>
    <t>0.2m×0.5m 0.1㎡</t>
    <phoneticPr fontId="9"/>
  </si>
  <si>
    <t>叩き落とし</t>
    <phoneticPr fontId="9"/>
  </si>
  <si>
    <t>側壁のはく落 前回写真番号S6-4 撤去済</t>
    <phoneticPr fontId="9"/>
  </si>
  <si>
    <t>0.3m×0.1m 0.03㎡</t>
    <phoneticPr fontId="9"/>
  </si>
  <si>
    <t>横断目地のうき 計画的な対策が望まれる</t>
    <phoneticPr fontId="9"/>
  </si>
  <si>
    <t>0.45m×0.15m</t>
    <phoneticPr fontId="9"/>
  </si>
  <si>
    <t>うきが見られなかった 前回写真番号S6-3</t>
    <phoneticPr fontId="9"/>
  </si>
  <si>
    <t>0.4m×0.7m</t>
    <phoneticPr fontId="9"/>
  </si>
  <si>
    <t>うきが見られなかった 前回写真番号S6-7</t>
    <phoneticPr fontId="9"/>
  </si>
  <si>
    <t>1.6m×0.2m</t>
    <phoneticPr fontId="9"/>
  </si>
  <si>
    <t>うきが見られなかった 前回写真番号S6-8</t>
    <phoneticPr fontId="9"/>
  </si>
  <si>
    <t>0.4m×4.3m 1.72㎡</t>
    <phoneticPr fontId="9"/>
  </si>
  <si>
    <t>側溝の土砂堆積 t=50㎜ 前回写真番号S6-11 経過観察が望まれる</t>
    <phoneticPr fontId="9"/>
  </si>
  <si>
    <t>3.0m×2.0m 6㎡</t>
    <phoneticPr fontId="9"/>
  </si>
  <si>
    <t>2.9m×0.15m 0.435㎡</t>
    <phoneticPr fontId="9"/>
  </si>
  <si>
    <t>2.9m×0.15m</t>
    <phoneticPr fontId="9"/>
  </si>
  <si>
    <t>横断目地の線導水工劣化 前回写真番号S7-3 漏水なし、材質劣化として評価見直し（Ⅱa→Ⅱbに変更）</t>
    <phoneticPr fontId="9"/>
  </si>
  <si>
    <t>0.5m×0.1m 0.5㎡</t>
    <phoneticPr fontId="9"/>
  </si>
  <si>
    <t>0.4m×0.1m</t>
    <phoneticPr fontId="9"/>
  </si>
  <si>
    <t>横断目地のうき 前回写真番号S7-1 計画的な対策が望まれる</t>
    <phoneticPr fontId="9"/>
  </si>
  <si>
    <t>1.1m×0.1m 0.11㎡</t>
    <phoneticPr fontId="9"/>
  </si>
  <si>
    <t>横断目地の線導水工劣化 経過観察が望まれる</t>
    <phoneticPr fontId="9"/>
  </si>
  <si>
    <t>0.3m×4.4m 1.32㎡</t>
    <phoneticPr fontId="9"/>
  </si>
  <si>
    <t>水平打ち継ぎ目のうき 経過観察が望まれる</t>
    <phoneticPr fontId="9"/>
  </si>
  <si>
    <t>2.7m×0.5m 1.35㎡</t>
    <phoneticPr fontId="9"/>
  </si>
  <si>
    <t>0.4m×0.1m 0.4㎡</t>
    <phoneticPr fontId="9"/>
  </si>
  <si>
    <t>2.1m×0.2m</t>
    <phoneticPr fontId="9"/>
  </si>
  <si>
    <t>側壁の線導水工劣化 前回写真番号S7-8 経過観察が望まれる</t>
    <phoneticPr fontId="9"/>
  </si>
  <si>
    <t>0.3m×2.5m 0.75㎡</t>
    <phoneticPr fontId="9"/>
  </si>
  <si>
    <t>側溝の土砂堆積 t=10㎜ 前回写真番号S7-9 経過観察が望まれる</t>
    <phoneticPr fontId="9"/>
  </si>
  <si>
    <t>0.2m×0.2m 0.4㎡</t>
    <phoneticPr fontId="9"/>
  </si>
  <si>
    <t>0.8m×0.4m</t>
    <phoneticPr fontId="9"/>
  </si>
  <si>
    <t>側壁のうき 前回写真番号S8-3 経過観察が望まれる</t>
    <phoneticPr fontId="9"/>
  </si>
  <si>
    <t>側壁のはく落 前回写真番号S8-6 うきが見られなかった</t>
    <phoneticPr fontId="9"/>
  </si>
  <si>
    <t>0.7m×0.1m 0.7㎡</t>
    <phoneticPr fontId="9"/>
  </si>
  <si>
    <t>1.7m×0.15m</t>
    <phoneticPr fontId="9"/>
  </si>
  <si>
    <t>横断目地の線導水工劣化 前回写真番号S8-2 漏水なし、材質劣化として評価見直し（Ⅱa→Ⅱbに変更）</t>
    <phoneticPr fontId="9"/>
  </si>
  <si>
    <t>0.1m×4.5m</t>
    <phoneticPr fontId="9"/>
  </si>
  <si>
    <t>うきが見られなかった 前回写真番号S8-7</t>
    <phoneticPr fontId="9"/>
  </si>
  <si>
    <t>0.5m×2.7m 1.35㎡</t>
    <phoneticPr fontId="9"/>
  </si>
  <si>
    <t>側溝の土砂堆積 t=30㎜ 前回写真番号S8-9 経過観察が望まれる</t>
    <phoneticPr fontId="9"/>
  </si>
  <si>
    <t>0.4m×6.0m 2.4㎡</t>
    <phoneticPr fontId="9"/>
  </si>
  <si>
    <t>0.6m×0.5m</t>
    <phoneticPr fontId="9"/>
  </si>
  <si>
    <t>うきが見られなかった 前回写真番号S9-10</t>
    <phoneticPr fontId="9"/>
  </si>
  <si>
    <t>0.7m×0.15m</t>
    <phoneticPr fontId="9"/>
  </si>
  <si>
    <t>うきが見られなかった 前回写真番号S9-1</t>
    <phoneticPr fontId="9"/>
  </si>
  <si>
    <t>W=0.9mm×L=6.1m 0.00549㎡</t>
    <phoneticPr fontId="9"/>
  </si>
  <si>
    <t>W=0.9mm×L=6.0m</t>
    <phoneticPr fontId="9"/>
  </si>
  <si>
    <t>アーチのひび割れ 前回写真番号S9-2 経過観察が望まれる</t>
    <phoneticPr fontId="9"/>
  </si>
  <si>
    <t>2.8m×0.1m 0.28㎡</t>
    <phoneticPr fontId="9"/>
  </si>
  <si>
    <t>1.9m×0.1m</t>
    <phoneticPr fontId="9"/>
  </si>
  <si>
    <t>横断目地の線導水工劣化 前回写真番号S10-1 漏水なし、材質劣化として評価見直し（Ⅱa→Ⅱbに変更）</t>
    <phoneticPr fontId="9"/>
  </si>
  <si>
    <t>1.6m×0.1m 0.16㎡</t>
    <phoneticPr fontId="9"/>
  </si>
  <si>
    <t>2.0m×0.15m</t>
    <phoneticPr fontId="9"/>
  </si>
  <si>
    <t>横断目地の線導水工劣化 前回写真番号S9-6 漏水なし、材質劣化として評価見直し（Ⅱa→Ⅱbに変更）</t>
    <phoneticPr fontId="9"/>
  </si>
  <si>
    <t>5.3m×1.1m 5.83㎡</t>
    <phoneticPr fontId="9"/>
  </si>
  <si>
    <t>漏水、滞水ともにⅡb判定である</t>
    <phoneticPr fontId="9"/>
  </si>
  <si>
    <t>0.6m×3.3m 1.98㎡</t>
    <phoneticPr fontId="9"/>
  </si>
  <si>
    <t>W=1.0mm×L=4.7m 0.0047㎡</t>
    <phoneticPr fontId="9"/>
  </si>
  <si>
    <t>W=0.6mm×L=4.5m</t>
    <phoneticPr fontId="9"/>
  </si>
  <si>
    <t>アーチのひび割れ 前回写真番号S9-9 経過観察が望まれる</t>
    <phoneticPr fontId="9"/>
  </si>
  <si>
    <t>2.7m×1.4m 3.78㎡</t>
    <phoneticPr fontId="9"/>
  </si>
  <si>
    <t>0.3m×2.0m 0.6㎡</t>
    <phoneticPr fontId="9"/>
  </si>
  <si>
    <t>0.4m×1.4m 0.56㎡</t>
    <phoneticPr fontId="9"/>
  </si>
  <si>
    <t>車道の土砂堆積 t=30㎜ 前回写真番号S9-17 経過観察が望まれる</t>
    <phoneticPr fontId="9"/>
  </si>
  <si>
    <t>2.3m×0.7m 1.61㎡</t>
    <phoneticPr fontId="9"/>
  </si>
  <si>
    <t>0.3m×0.7m 0.21㎡</t>
    <phoneticPr fontId="9"/>
  </si>
  <si>
    <t>漏水、滞水ともにⅡb判定である 前回写真番号S10-13</t>
    <phoneticPr fontId="9"/>
  </si>
  <si>
    <t>5.7m×1.1m 6.27㎡</t>
    <phoneticPr fontId="9"/>
  </si>
  <si>
    <t>1.6m×0.15m</t>
    <phoneticPr fontId="9"/>
  </si>
  <si>
    <t>うきが見られなかった 前回写真番号S10-6</t>
    <phoneticPr fontId="9"/>
  </si>
  <si>
    <t>横断目地の線導水工劣化 前回写真番号S10-6 漏水なし、材質劣化として評価見直し（Ⅱa→Ⅱbに変更）</t>
    <phoneticPr fontId="9"/>
  </si>
  <si>
    <t>1.2m×0.2m</t>
    <phoneticPr fontId="9"/>
  </si>
  <si>
    <t>側壁の線導水工劣化 前回写真番号S9-16 漏水なし、材質劣化として評価見直し（Ⅱa→Ⅱbに変更）</t>
    <phoneticPr fontId="9"/>
  </si>
  <si>
    <t>車道の土砂堆積 t=60㎜ 前回写真番号S10-13 経過観察が望まれる</t>
    <phoneticPr fontId="9"/>
  </si>
  <si>
    <t>にじみが見られなかった 前回写真番号S11-4</t>
    <phoneticPr fontId="9"/>
  </si>
  <si>
    <t>0.3m×0.1m</t>
    <phoneticPr fontId="9"/>
  </si>
  <si>
    <t>横断目地のジャンカ 前回写真番号S11-1 計画的な対策が望まれる</t>
    <phoneticPr fontId="9"/>
  </si>
  <si>
    <t>うきが見られなかった 前回写真番号S11-3</t>
    <phoneticPr fontId="9"/>
  </si>
  <si>
    <t>0.9m×3.1m 2.79㎡</t>
    <phoneticPr fontId="9"/>
  </si>
  <si>
    <t>側壁の遊離石灰 前回写真番号S11-10</t>
    <phoneticPr fontId="9"/>
  </si>
  <si>
    <t>0.6m×0.2m</t>
    <phoneticPr fontId="9"/>
  </si>
  <si>
    <t>うきが見られなかった 前回写真番号S11-9</t>
    <phoneticPr fontId="9"/>
  </si>
  <si>
    <t>2.8m×2.0m 5.6㎡</t>
    <phoneticPr fontId="9"/>
  </si>
  <si>
    <t>滴水(20ml/min)、滞水ともにⅡa判定である</t>
    <phoneticPr fontId="9"/>
  </si>
  <si>
    <t>0.9m×3.5m 3.15㎡</t>
    <phoneticPr fontId="9"/>
  </si>
  <si>
    <t>滴水(20ml/min)、滞水ともにⅡa判定である 前回写真番号S11-14</t>
    <phoneticPr fontId="9"/>
  </si>
  <si>
    <t>2.8m×0.8m 2.24㎡</t>
    <phoneticPr fontId="9"/>
  </si>
  <si>
    <t>1.0m×4.2m 4.2㎡</t>
    <phoneticPr fontId="9"/>
  </si>
  <si>
    <t>漏水自体はⅡb判定だが漏水が路面に滞水し、車道に及ぶ為、Ⅱa判定とする 前回写真番号S12-16</t>
    <phoneticPr fontId="9"/>
  </si>
  <si>
    <t>0.2m×1.0m 0.2㎡</t>
    <phoneticPr fontId="9"/>
  </si>
  <si>
    <t>0.2m×1.0m</t>
    <phoneticPr fontId="9"/>
  </si>
  <si>
    <t>側壁のうき 前回写真番号S12-9 経過観察が望まれる</t>
    <phoneticPr fontId="9"/>
  </si>
  <si>
    <t>うきが見られなかった 前回写真番号S12-11</t>
    <phoneticPr fontId="9"/>
  </si>
  <si>
    <t>1.0m×0.9m 0.9㎡</t>
    <phoneticPr fontId="9"/>
  </si>
  <si>
    <t>1.0m×0.9m</t>
    <phoneticPr fontId="9"/>
  </si>
  <si>
    <t>アーチのジャンカ 前回写真番号S12-1 計画的な対策が望まれる</t>
    <phoneticPr fontId="9"/>
  </si>
  <si>
    <t>2.5m×0.1m 0.25㎡</t>
    <phoneticPr fontId="9"/>
  </si>
  <si>
    <t>4.1m×0.15m</t>
    <phoneticPr fontId="9"/>
  </si>
  <si>
    <t>横断目地の線導水工劣化 前回写真番号S12-5 漏水なし、材質劣化として評価見直し（Ⅱa→Ⅱbに変更）</t>
    <phoneticPr fontId="9"/>
  </si>
  <si>
    <t>4.6m×0.1m 0.46㎡</t>
    <phoneticPr fontId="9"/>
  </si>
  <si>
    <t>0.9m×0.15m</t>
    <phoneticPr fontId="9"/>
  </si>
  <si>
    <t>横断目地の線導水工劣化 前回写真番号S12-6 漏水別途計上　材質劣化として評価見直し（Ⅱa→Ⅱbに変更）</t>
    <phoneticPr fontId="9"/>
  </si>
  <si>
    <t>6.0m×2.4m 14.4㎡</t>
    <phoneticPr fontId="9"/>
  </si>
  <si>
    <t>滴水(50ml/min)、滞水ともにⅡa判定である</t>
    <phoneticPr fontId="9"/>
  </si>
  <si>
    <t>1.5m×2.2m 3.3㎡</t>
    <phoneticPr fontId="9"/>
  </si>
  <si>
    <t>5.0m×1.0m 5㎡</t>
    <phoneticPr fontId="9"/>
  </si>
  <si>
    <t>0.45m×0.1m</t>
    <phoneticPr fontId="9"/>
  </si>
  <si>
    <t>FRPネット</t>
    <phoneticPr fontId="9"/>
  </si>
  <si>
    <t>横断目地の背面空洞及び骨材流出 前回写真番号S13-1 FRPネットにより応急対策済</t>
    <phoneticPr fontId="9"/>
  </si>
  <si>
    <t>車道のうき 前回写真番号S12-15　路面のため判定未実施</t>
    <phoneticPr fontId="9"/>
  </si>
  <si>
    <t>2.1m×0.5m 1.05㎡</t>
    <phoneticPr fontId="9"/>
  </si>
  <si>
    <t>2.8m×2.2m 6.16㎡</t>
    <phoneticPr fontId="9"/>
  </si>
  <si>
    <t>滴水(80ml/min)、滞水ともにⅡa判定である</t>
    <phoneticPr fontId="9"/>
  </si>
  <si>
    <t>1.4m×0.2m</t>
    <phoneticPr fontId="9"/>
  </si>
  <si>
    <t>0.2m×0.2m</t>
    <phoneticPr fontId="9"/>
  </si>
  <si>
    <t>3.0m×0.15m</t>
  </si>
  <si>
    <t>W=0.4mm×L=1.6m</t>
    <phoneticPr fontId="9"/>
  </si>
  <si>
    <t>0.4m×0.8m</t>
    <phoneticPr fontId="9"/>
  </si>
  <si>
    <t>0.2m×6.0m</t>
    <phoneticPr fontId="9"/>
  </si>
  <si>
    <t>0.1m×3.0m</t>
    <phoneticPr fontId="9"/>
  </si>
  <si>
    <t>W=1.2mm×L=1.9m</t>
    <phoneticPr fontId="9"/>
  </si>
  <si>
    <t>W=0.6mm×L=1.0m</t>
    <phoneticPr fontId="9"/>
  </si>
  <si>
    <t>3.3m×0.5m</t>
    <phoneticPr fontId="9"/>
  </si>
  <si>
    <t>W=4.0mm×L=1.0m</t>
    <phoneticPr fontId="9"/>
  </si>
  <si>
    <t>W=0.8mm×L=1.2m</t>
    <phoneticPr fontId="9"/>
  </si>
  <si>
    <t>1.3m×5.0m 6.5㎡</t>
    <phoneticPr fontId="9"/>
  </si>
  <si>
    <t>うきが見られなかった 前回写真番号S13-25</t>
    <phoneticPr fontId="9"/>
  </si>
  <si>
    <t>0.3m×1.1m 0.33㎡</t>
    <phoneticPr fontId="9"/>
  </si>
  <si>
    <t>側壁のうき 経過観察が望まれる</t>
    <phoneticPr fontId="9"/>
  </si>
  <si>
    <t>0.4m×1.7m 0.68㎡</t>
    <phoneticPr fontId="9"/>
  </si>
  <si>
    <t>水平打ち継ぎ目の線導水工劣化 漏水別途計上　材質劣化として評価見直し（Ⅱa→Ⅱbに変更）</t>
    <phoneticPr fontId="9"/>
  </si>
  <si>
    <t>うきが見られなかった 前回写真番号S13-24</t>
    <phoneticPr fontId="9"/>
  </si>
  <si>
    <t>3.0m×0.15m</t>
    <phoneticPr fontId="9"/>
  </si>
  <si>
    <t>うきが見られなかった 前回写真番号S13-7</t>
    <phoneticPr fontId="9"/>
  </si>
  <si>
    <t>2.6m×0.1m 0.26㎡</t>
    <phoneticPr fontId="9"/>
  </si>
  <si>
    <t>横断目地の線導水工劣化 漏水なし、材質劣化として評価見直し（Ⅱa→Ⅱbに変更）</t>
    <phoneticPr fontId="9"/>
  </si>
  <si>
    <t>7.5m×1.4m 10.5㎡</t>
    <phoneticPr fontId="9"/>
  </si>
  <si>
    <t>アーチのにじみ 経過観察が望まれる</t>
    <phoneticPr fontId="9"/>
  </si>
  <si>
    <t>W=0.4mm×L=1.8m 0.00072㎡</t>
    <phoneticPr fontId="9"/>
  </si>
  <si>
    <t>アーチのひび割れ 前回写真番号S13-14 経過観察が望まれる</t>
    <phoneticPr fontId="9"/>
  </si>
  <si>
    <t>6.5m×0.6m 3.9㎡</t>
    <phoneticPr fontId="9"/>
  </si>
  <si>
    <t>横断目地のにじみ 前回写真番号S13-16 経過観察が望まれる</t>
    <phoneticPr fontId="9"/>
  </si>
  <si>
    <t>0.3m×0.6m 0.18㎡</t>
    <phoneticPr fontId="9"/>
  </si>
  <si>
    <t>アーチのうき D=80㎜ 前回写真番号S13-17 一部撤去 経過観察が望まれる</t>
    <phoneticPr fontId="9"/>
  </si>
  <si>
    <t>0.3m×6.3m 1.89㎡</t>
    <phoneticPr fontId="9"/>
  </si>
  <si>
    <t>水平打ち継ぎ目のはく落 D=565㎜ 前回写真番号S13-28 経過観察が望まれる</t>
    <phoneticPr fontId="9"/>
  </si>
  <si>
    <t>0.2m×1.3m 0.26㎡</t>
    <phoneticPr fontId="9"/>
  </si>
  <si>
    <t>1.5m×6.1m 9.15㎡</t>
    <phoneticPr fontId="9"/>
  </si>
  <si>
    <t>0.15m×1.0m 0.15㎡</t>
    <phoneticPr fontId="9"/>
  </si>
  <si>
    <t>水平打ち継ぎ目の線導水工劣化 前回写真番号S13-30 漏水なし、材質劣化として評価見直し（Ⅱa→Ⅱbに変更）</t>
    <phoneticPr fontId="9"/>
  </si>
  <si>
    <t>W=1.2mm×L=2.0m 0.0024㎡</t>
    <phoneticPr fontId="9"/>
  </si>
  <si>
    <t>アーチのひび割れ 前回写真番号S14-2 経過観察が望まれる</t>
    <phoneticPr fontId="9"/>
  </si>
  <si>
    <t>0.9m×0.2m 0.18㎡</t>
    <phoneticPr fontId="9"/>
  </si>
  <si>
    <t>0.9m×4.4m 3.96㎡</t>
    <phoneticPr fontId="9"/>
  </si>
  <si>
    <t>車道の土砂堆積 t=30㎜ 経過観察が望まれる</t>
    <phoneticPr fontId="9"/>
  </si>
  <si>
    <t>W=0.5mm×L=0.8m 0.0004㎡</t>
    <phoneticPr fontId="9"/>
  </si>
  <si>
    <t>アーチのひび割れ 前回写真番号PE-3 経過観察が望まれる</t>
    <phoneticPr fontId="9"/>
  </si>
  <si>
    <t>アーチのうき 経過観察が望まれる</t>
    <phoneticPr fontId="9"/>
  </si>
  <si>
    <t>0.9m×1.4m 1.26㎡</t>
    <phoneticPr fontId="9"/>
  </si>
  <si>
    <t>3.5m×1.0m 3.5㎡</t>
    <phoneticPr fontId="9"/>
  </si>
  <si>
    <t>車道のうき 前回写真番号PE-9　路面のため判定未実施</t>
    <phoneticPr fontId="9"/>
  </si>
  <si>
    <t>W=4.0mm×L=0.7m 0.0028㎡</t>
    <phoneticPr fontId="9"/>
  </si>
  <si>
    <t>面壁のひび割れ 前回写真番号PE-15 経過観察が望まれる</t>
    <phoneticPr fontId="9"/>
  </si>
  <si>
    <t>W=0.8mm×L=0.1m 0.00008㎡</t>
    <phoneticPr fontId="9"/>
  </si>
  <si>
    <t>面壁のひび割れ 前回写真番号PE-18 経過観察が望まれる</t>
    <phoneticPr fontId="9"/>
  </si>
  <si>
    <t>0.45m×0.15m 0.0675㎡</t>
    <phoneticPr fontId="9"/>
  </si>
  <si>
    <t>面壁のはく落 前回写真番号PE-12</t>
    <phoneticPr fontId="9"/>
  </si>
  <si>
    <r>
      <rPr>
        <u/>
        <sz val="20"/>
        <color rgb="FF000000"/>
        <rFont val="HGSｺﾞｼｯｸM"/>
        <family val="3"/>
        <charset val="128"/>
      </rPr>
      <t>１．	変状・異常の内容と部位</t>
    </r>
    <r>
      <rPr>
        <sz val="20"/>
        <color rgb="FF000000"/>
        <rFont val="HGSｺﾞｼｯｸM"/>
        <family val="3"/>
        <charset val="128"/>
      </rPr>
      <t xml:space="preserve">
・漏水、うき・はく離主体で横断目地、水平打ち継目に発生している。
</t>
    </r>
    <r>
      <rPr>
        <u/>
        <sz val="20"/>
        <color rgb="FF000000"/>
        <rFont val="HGSｺﾞｼｯｸM"/>
        <family val="3"/>
        <charset val="128"/>
      </rPr>
      <t>２．変状等の原因（推定）</t>
    </r>
    <r>
      <rPr>
        <sz val="20"/>
        <color rgb="FF000000"/>
        <rFont val="HGSｺﾞｼｯｸM"/>
        <family val="3"/>
        <charset val="128"/>
      </rPr>
      <t xml:space="preserve">
・1967年の施工であり、木製支保工から矢板工法への過渡期である。覆工スパン長は6mで上半先進工法で施工されたと想定される。連続した生コンの打設が困難であり、打ち継目が生じ、そこから漏水が生じている。また、防水シートがないため、地山湧水が主に水平打ち継目から漏水となって生じている。横断目地は突合せ目地であり、長年のコンクリートの膨張収縮でうきが生じている。
</t>
    </r>
    <r>
      <rPr>
        <u/>
        <sz val="20"/>
        <color rgb="FF000000"/>
        <rFont val="HGSｺﾞｼｯｸM"/>
        <family val="3"/>
        <charset val="128"/>
      </rPr>
      <t>３．施設の現状と次回定期点検まで及び将来における構造物の状態（推定）</t>
    </r>
    <r>
      <rPr>
        <sz val="20"/>
        <color rgb="FF000000"/>
        <rFont val="HGSｺﾞｼｯｸM"/>
        <family val="3"/>
        <charset val="128"/>
      </rPr>
      <t xml:space="preserve">
■構造物としての安全性や安定
・トンネル全線にわたり偏圧地形であるが、それに起因する外力による変状は認められない。周辺地山は良好な砂岩泥岩混在層であり、トンネル周辺のゆるみも生じにくく、トンネル構造としては安定している。一部、覆工コンクリートの打ち継目があるものの、構造上軸力が十分に伝達され安定性は確保されている。
■道路利用者被害の発生の可能性
・経年によるうきの進行に伴う剥落、漏水の路面滞水や凍結などの可能性がある。
■特定事象との関連性
・起終点両坑口周辺は基岩盤である砂岩泥岩類が広く露頭（吹付モルタルで被覆）しており、急勾配斜面は安定している。偏圧地形のため土被りは全体的に小さい。地すべり、膨張性地山には該当せず、有害水も認められない。
■その他の変状の状態
・漏水対策の補修材（線導水工）が経年劣化により再漏水している。
・漏水量は降雨と連動しており、まとまった降雨後は漏水量が増加する。
・路側排水工は目詰まりし、降雨時には車道にオーバーフローすることもある。
</t>
    </r>
    <r>
      <rPr>
        <u/>
        <sz val="20"/>
        <color rgb="FF000000"/>
        <rFont val="HGSｺﾞｼｯｸM"/>
        <family val="3"/>
        <charset val="128"/>
      </rPr>
      <t>４．措置の必要性の判断に関わる事項</t>
    </r>
    <r>
      <rPr>
        <sz val="20"/>
        <color rgb="FF000000"/>
        <rFont val="HGSｺﾞｼｯｸM"/>
        <family val="3"/>
        <charset val="128"/>
      </rPr>
      <t xml:space="preserve">
・横断目地部周辺の、うき・はく離対策の措置が必要な状態である。
・漏水が一部車道へ流出しており、凍結する恐れがあるため、漏水対策工等の措置が必要な状態である。
・路側排水工は速やかに清掃し適切な排水機能の回復が必要である。
</t>
    </r>
    <r>
      <rPr>
        <u/>
        <sz val="20"/>
        <color rgb="FF000000"/>
        <rFont val="HGSｺﾞｼｯｸM"/>
        <family val="3"/>
        <charset val="128"/>
      </rPr>
      <t>５．その他、次回定期点検への引継ぎ事項</t>
    </r>
    <r>
      <rPr>
        <sz val="20"/>
        <color rgb="FF000000"/>
        <rFont val="HGSｺﾞｼｯｸM"/>
        <family val="3"/>
        <charset val="128"/>
      </rPr>
      <t xml:space="preserve">
・漏水量を把握するため、降雨後の点検が望ましい。路面の滞水を入念に確認する必要がある。横断目地部納期は打音検査にて状態を詳細に把握すること。線導水工の劣化による再漏水箇所が多いため、継続して状態把握に努めること。
・水平打ち継目からの漏水が適切に路側排水工で処理されているかを確認すること。</t>
    </r>
    <rPh sb="28" eb="32">
      <t>オウダンメジ</t>
    </rPh>
    <rPh sb="33" eb="35">
      <t>スイヘイ</t>
    </rPh>
    <rPh sb="35" eb="36">
      <t>ウ</t>
    </rPh>
    <rPh sb="37" eb="38">
      <t>ツ</t>
    </rPh>
    <rPh sb="38" eb="39">
      <t>メ</t>
    </rPh>
    <rPh sb="104" eb="108">
      <t>ジョウハンセンシン</t>
    </rPh>
    <rPh sb="108" eb="110">
      <t>コウホウ</t>
    </rPh>
    <rPh sb="111" eb="113">
      <t>セコウ</t>
    </rPh>
    <rPh sb="117" eb="119">
      <t>ソウテイ</t>
    </rPh>
    <rPh sb="127" eb="128">
      <t>ナマ</t>
    </rPh>
    <rPh sb="131" eb="133">
      <t>ダセツ</t>
    </rPh>
    <rPh sb="134" eb="136">
      <t>コンナン</t>
    </rPh>
    <rPh sb="140" eb="141">
      <t>ウ</t>
    </rPh>
    <rPh sb="142" eb="143">
      <t>ツ</t>
    </rPh>
    <rPh sb="143" eb="144">
      <t>メ</t>
    </rPh>
    <rPh sb="145" eb="146">
      <t>ショウ</t>
    </rPh>
    <rPh sb="152" eb="154">
      <t>ロウスイ</t>
    </rPh>
    <rPh sb="155" eb="156">
      <t>ショウ</t>
    </rPh>
    <rPh sb="164" eb="166">
      <t>ボウスイ</t>
    </rPh>
    <rPh sb="175" eb="179">
      <t>ジヤマユウスイ</t>
    </rPh>
    <rPh sb="180" eb="181">
      <t>オモ</t>
    </rPh>
    <rPh sb="182" eb="184">
      <t>スイヘイ</t>
    </rPh>
    <rPh sb="184" eb="185">
      <t>ウ</t>
    </rPh>
    <rPh sb="186" eb="187">
      <t>ツ</t>
    </rPh>
    <rPh sb="187" eb="188">
      <t>メ</t>
    </rPh>
    <rPh sb="190" eb="192">
      <t>ロウスイ</t>
    </rPh>
    <rPh sb="196" eb="197">
      <t>ショウ</t>
    </rPh>
    <rPh sb="202" eb="206">
      <t>オウダンメジ</t>
    </rPh>
    <rPh sb="207" eb="209">
      <t>ツキアワ</t>
    </rPh>
    <rPh sb="210" eb="212">
      <t>メジ</t>
    </rPh>
    <rPh sb="216" eb="218">
      <t>ナガネン</t>
    </rPh>
    <rPh sb="226" eb="228">
      <t>ボウチョウ</t>
    </rPh>
    <rPh sb="228" eb="230">
      <t>シュウシュク</t>
    </rPh>
    <rPh sb="234" eb="235">
      <t>ショウ</t>
    </rPh>
    <rPh sb="296" eb="298">
      <t>ゼンセン</t>
    </rPh>
    <rPh sb="302" eb="306">
      <t>ヘンアツチケイ</t>
    </rPh>
    <rPh sb="314" eb="316">
      <t>キイン</t>
    </rPh>
    <rPh sb="318" eb="320">
      <t>ガイリョク</t>
    </rPh>
    <rPh sb="323" eb="325">
      <t>ヘンジョウ</t>
    </rPh>
    <rPh sb="326" eb="327">
      <t>ミト</t>
    </rPh>
    <rPh sb="333" eb="337">
      <t>シュウヘンジヤマ</t>
    </rPh>
    <rPh sb="338" eb="340">
      <t>リョウコウ</t>
    </rPh>
    <rPh sb="341" eb="345">
      <t>サガンデイガン</t>
    </rPh>
    <rPh sb="345" eb="348">
      <t>コンザイソウ</t>
    </rPh>
    <rPh sb="356" eb="358">
      <t>シュウヘン</t>
    </rPh>
    <rPh sb="363" eb="364">
      <t>ショウ</t>
    </rPh>
    <rPh sb="373" eb="375">
      <t>コウゾウ</t>
    </rPh>
    <rPh sb="379" eb="381">
      <t>アンテイ</t>
    </rPh>
    <rPh sb="386" eb="388">
      <t>イチブ</t>
    </rPh>
    <rPh sb="389" eb="390">
      <t>オオ</t>
    </rPh>
    <rPh sb="390" eb="391">
      <t>コウ</t>
    </rPh>
    <rPh sb="401" eb="402">
      <t>メ</t>
    </rPh>
    <rPh sb="426" eb="428">
      <t>カクホ</t>
    </rPh>
    <rPh sb="452" eb="454">
      <t>ケイネン</t>
    </rPh>
    <rPh sb="460" eb="462">
      <t>シンコウ</t>
    </rPh>
    <rPh sb="463" eb="464">
      <t>トモナ</t>
    </rPh>
    <rPh sb="465" eb="467">
      <t>ハクラク</t>
    </rPh>
    <rPh sb="468" eb="470">
      <t>ロウスイ</t>
    </rPh>
    <rPh sb="471" eb="473">
      <t>ロメン</t>
    </rPh>
    <rPh sb="473" eb="475">
      <t>タイスイ</t>
    </rPh>
    <rPh sb="476" eb="478">
      <t>トウケツ</t>
    </rPh>
    <rPh sb="516" eb="518">
      <t>サガン</t>
    </rPh>
    <rPh sb="518" eb="520">
      <t>デイガン</t>
    </rPh>
    <rPh sb="527" eb="529">
      <t>フキツケ</t>
    </rPh>
    <rPh sb="534" eb="536">
      <t>ヒフク</t>
    </rPh>
    <rPh sb="545" eb="547">
      <t>シャメン</t>
    </rPh>
    <rPh sb="555" eb="559">
      <t>ヘンアツチケイ</t>
    </rPh>
    <rPh sb="568" eb="569">
      <t>テキ</t>
    </rPh>
    <rPh sb="615" eb="619">
      <t>ロウスイタイサク</t>
    </rPh>
    <rPh sb="620" eb="623">
      <t>ホシュウザイ</t>
    </rPh>
    <rPh sb="624" eb="628">
      <t>センドウスイコウ</t>
    </rPh>
    <rPh sb="630" eb="634">
      <t>ケイネンレッカ</t>
    </rPh>
    <rPh sb="637" eb="640">
      <t>サイロウスイ</t>
    </rPh>
    <rPh sb="647" eb="650">
      <t>ロウスイリョウ</t>
    </rPh>
    <rPh sb="651" eb="653">
      <t>コウウ</t>
    </rPh>
    <rPh sb="654" eb="656">
      <t>レンドウ</t>
    </rPh>
    <rPh sb="666" eb="669">
      <t>コウウゴ</t>
    </rPh>
    <rPh sb="670" eb="673">
      <t>ロウスイリョウ</t>
    </rPh>
    <rPh sb="674" eb="676">
      <t>ゾウカ</t>
    </rPh>
    <rPh sb="736" eb="741">
      <t>オウダンメジブ</t>
    </rPh>
    <rPh sb="741" eb="743">
      <t>シュウヘン</t>
    </rPh>
    <rPh sb="750" eb="751">
      <t>リ</t>
    </rPh>
    <rPh sb="751" eb="753">
      <t>タイサク</t>
    </rPh>
    <rPh sb="754" eb="756">
      <t>ソチ</t>
    </rPh>
    <rPh sb="768" eb="770">
      <t>ロウスイ</t>
    </rPh>
    <rPh sb="771" eb="773">
      <t>イチブ</t>
    </rPh>
    <rPh sb="773" eb="775">
      <t>シャドウ</t>
    </rPh>
    <rPh sb="776" eb="778">
      <t>リュウシュツ</t>
    </rPh>
    <rPh sb="787" eb="788">
      <t>オソ</t>
    </rPh>
    <rPh sb="816" eb="818">
      <t>ロソク</t>
    </rPh>
    <rPh sb="818" eb="820">
      <t>ハイスイ</t>
    </rPh>
    <rPh sb="820" eb="821">
      <t>コウ</t>
    </rPh>
    <rPh sb="826" eb="828">
      <t>セイソウ</t>
    </rPh>
    <rPh sb="829" eb="831">
      <t>テキセツ</t>
    </rPh>
    <rPh sb="832" eb="836">
      <t>ハイスイキノウ</t>
    </rPh>
    <rPh sb="837" eb="839">
      <t>カイフク</t>
    </rPh>
    <rPh sb="840" eb="842">
      <t>ヒツヨウ</t>
    </rPh>
    <rPh sb="868" eb="871">
      <t>ロウスイリョウ</t>
    </rPh>
    <rPh sb="872" eb="874">
      <t>ハアク</t>
    </rPh>
    <rPh sb="879" eb="882">
      <t>コウウゴ</t>
    </rPh>
    <rPh sb="883" eb="885">
      <t>テンケン</t>
    </rPh>
    <rPh sb="886" eb="887">
      <t>ノゾ</t>
    </rPh>
    <rPh sb="891" eb="893">
      <t>ロメン</t>
    </rPh>
    <rPh sb="894" eb="896">
      <t>タイスイ</t>
    </rPh>
    <rPh sb="897" eb="899">
      <t>ニュウネン</t>
    </rPh>
    <rPh sb="900" eb="902">
      <t>カクニン</t>
    </rPh>
    <rPh sb="904" eb="906">
      <t>ヒツヨウ</t>
    </rPh>
    <rPh sb="910" eb="917">
      <t>オウダンメジブノウキ</t>
    </rPh>
    <rPh sb="918" eb="922">
      <t>ダオンケンサ</t>
    </rPh>
    <rPh sb="924" eb="926">
      <t>ジョウタイ</t>
    </rPh>
    <rPh sb="927" eb="929">
      <t>ショウサイ</t>
    </rPh>
    <rPh sb="930" eb="932">
      <t>ハアク</t>
    </rPh>
    <rPh sb="937" eb="941">
      <t>センドウスイコウ</t>
    </rPh>
    <rPh sb="942" eb="944">
      <t>レッカ</t>
    </rPh>
    <rPh sb="947" eb="950">
      <t>サイロウスイ</t>
    </rPh>
    <rPh sb="950" eb="952">
      <t>カショ</t>
    </rPh>
    <rPh sb="953" eb="954">
      <t>オオ</t>
    </rPh>
    <rPh sb="958" eb="960">
      <t>ケイゾク</t>
    </rPh>
    <rPh sb="962" eb="966">
      <t>ジョウタイハアク</t>
    </rPh>
    <rPh sb="967" eb="968">
      <t>ツト</t>
    </rPh>
    <rPh sb="975" eb="977">
      <t>スイヘイ</t>
    </rPh>
    <rPh sb="977" eb="978">
      <t>ウ</t>
    </rPh>
    <rPh sb="979" eb="980">
      <t>ツ</t>
    </rPh>
    <rPh sb="980" eb="981">
      <t>メ</t>
    </rPh>
    <rPh sb="984" eb="986">
      <t>ロウスイ</t>
    </rPh>
    <rPh sb="987" eb="989">
      <t>テキセツ</t>
    </rPh>
    <rPh sb="990" eb="992">
      <t>ロソク</t>
    </rPh>
    <phoneticPr fontId="19"/>
  </si>
  <si>
    <t>FRPネット</t>
  </si>
  <si>
    <t>　</t>
  </si>
  <si>
    <t>叩き落とし</t>
    <rPh sb="0" eb="1">
      <t>タタ</t>
    </rPh>
    <rPh sb="2" eb="3">
      <t>オ</t>
    </rPh>
    <phoneticPr fontId="8"/>
  </si>
  <si>
    <t>34.29272,131.94944</t>
    <phoneticPr fontId="9"/>
  </si>
  <si>
    <t>山口県岩国土木建築事務所</t>
  </si>
  <si>
    <t>0.9m×3.4m 3.06㎡</t>
    <phoneticPr fontId="9"/>
  </si>
  <si>
    <t>0.5m×0.1m 0.05㎡</t>
    <phoneticPr fontId="9"/>
  </si>
  <si>
    <t>0.15m×0.5m 0.075㎡</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</si>
</sst>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176" formatCode="yyyy&quot;年&quot;m&quot;月&quot;d&quot;日&quot;;@"/>
    <numFmt numFmtId="177" formatCode="[$-F800]dddd\,\ mmmm\ dd\,\ yyyy"/>
    <numFmt numFmtId="178" formatCode="&quot;S&quot;000"/>
    <numFmt numFmtId="179" formatCode="0.0"/>
    <numFmt numFmtId="180" formatCode="[=0]&quot;-&quot;;General&quot;m&quot;"/>
    <numFmt numFmtId="181" formatCode="General&quot;m&quot;"/>
    <numFmt numFmtId="182" formatCode="General&quot;%&quot;"/>
    <numFmt numFmtId="183" formatCode="#,##0_ "/>
    <numFmt numFmtId="184" formatCode="General&quot; ㎡&quot;"/>
    <numFmt numFmtId="185" formatCode="0.0_ "/>
    <numFmt numFmtId="186" formatCode="&quot;S&quot;0"/>
    <numFmt numFmtId="187" formatCode="\-"/>
    <numFmt numFmtId="188" formatCode="&quot;S&quot;#"/>
    <numFmt numFmtId="189" formatCode="0.00_ "/>
    <numFmt numFmtId="190" formatCode="0_ "/>
    <numFmt numFmtId="191" formatCode="0.0&quot;m&quot;"/>
    <numFmt numFmtId="192" formatCode="&quot;対策区分判定&quot;\ General"/>
    <numFmt numFmtId="193" formatCode="0.00_);[Red]\(0.00\)"/>
    <numFmt numFmtId="194" formatCode="0.00000"/>
    <numFmt numFmtId="195" formatCode="##&quot;°&quot;##&quot;′&quot;##.00&quot;″&quot;"/>
    <numFmt numFmtId="196" formatCode="##&quot;°&quot;##&quot;′&quot;##.0&quot;″&quot;"/>
    <numFmt numFmtId="197" formatCode="#,##0.0_);[Red]\(#,##0.0\)"/>
    <numFmt numFmtId="198" formatCode="#"/>
    <numFmt numFmtId="199" formatCode="General&quot;箇所&quot;"/>
    <numFmt numFmtId="200" formatCode="General&quot;スパン&quot;"/>
    <numFmt numFmtId="201" formatCode="0.00####"/>
  </numFmts>
  <fonts count="60"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sz val="20"/>
      <color rgb="FF000000"/>
      <name val="HGSｺﾞｼｯｸM"/>
      <family val="3"/>
      <charset val="128"/>
    </font>
    <font>
      <sz val="11"/>
      <color theme="1"/>
      <name val="ＭＳ ゴシック"/>
      <family val="3"/>
      <charset val="128"/>
    </font>
    <font>
      <sz val="11"/>
      <name val="ＭＳ ゴシック"/>
      <family val="3"/>
      <charset val="128"/>
    </font>
    <font>
      <u/>
      <sz val="20"/>
      <color rgb="FF000000"/>
      <name val="HGSｺﾞｼｯｸM"/>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3">
    <xf numFmtId="0" fontId="0" fillId="0" borderId="0">
      <alignment vertical="center"/>
    </xf>
    <xf numFmtId="0" fontId="12" fillId="0" borderId="0">
      <alignment vertical="center"/>
    </xf>
    <xf numFmtId="0" fontId="13" fillId="0" borderId="0"/>
    <xf numFmtId="38" fontId="13" fillId="0" borderId="0" applyFont="0" applyFill="0" applyBorder="0" applyAlignment="0" applyProtection="0">
      <alignment vertical="center"/>
    </xf>
    <xf numFmtId="0" fontId="17" fillId="0" borderId="0">
      <alignment vertical="center"/>
    </xf>
    <xf numFmtId="0" fontId="3" fillId="0" borderId="0">
      <alignment vertical="center"/>
    </xf>
    <xf numFmtId="38" fontId="3" fillId="0" borderId="0" applyFont="0" applyFill="0" applyBorder="0" applyAlignment="0" applyProtection="0">
      <alignment vertical="center"/>
    </xf>
    <xf numFmtId="0" fontId="13" fillId="0" borderId="0"/>
    <xf numFmtId="0" fontId="2" fillId="0" borderId="0">
      <alignment vertical="center"/>
    </xf>
    <xf numFmtId="38" fontId="2" fillId="0" borderId="0" applyFont="0" applyFill="0" applyBorder="0" applyAlignment="0" applyProtection="0">
      <alignment vertical="center"/>
    </xf>
    <xf numFmtId="0" fontId="12" fillId="0" borderId="0">
      <alignment vertical="center"/>
    </xf>
    <xf numFmtId="0" fontId="36" fillId="0" borderId="0">
      <alignment vertical="center"/>
    </xf>
    <xf numFmtId="0" fontId="1" fillId="0" borderId="0">
      <alignment vertical="center"/>
    </xf>
  </cellStyleXfs>
  <cellXfs count="1135">
    <xf numFmtId="0" fontId="0" fillId="0" borderId="0" xfId="0">
      <alignment vertical="center"/>
    </xf>
    <xf numFmtId="0" fontId="10" fillId="0" borderId="0" xfId="2" applyFont="1" applyAlignment="1" applyProtection="1">
      <alignment vertical="center"/>
      <protection locked="0"/>
    </xf>
    <xf numFmtId="0" fontId="10" fillId="0" borderId="0" xfId="2" applyFont="1" applyProtection="1">
      <protection locked="0"/>
    </xf>
    <xf numFmtId="0" fontId="10" fillId="0" borderId="0" xfId="2" applyFont="1" applyAlignment="1">
      <alignment vertical="center"/>
    </xf>
    <xf numFmtId="0" fontId="5" fillId="0" borderId="0" xfId="2" applyFont="1" applyAlignment="1" applyProtection="1">
      <alignment vertical="center"/>
      <protection locked="0"/>
    </xf>
    <xf numFmtId="0" fontId="10" fillId="0" borderId="0" xfId="2" applyFont="1" applyAlignment="1">
      <alignment horizontal="center" vertical="center"/>
    </xf>
    <xf numFmtId="0" fontId="5" fillId="0" borderId="0" xfId="2" applyFont="1" applyProtection="1">
      <protection locked="0"/>
    </xf>
    <xf numFmtId="0" fontId="10" fillId="0" borderId="0" xfId="2" applyFont="1" applyAlignment="1" applyProtection="1">
      <alignment horizontal="center" vertical="center"/>
      <protection locked="0"/>
    </xf>
    <xf numFmtId="0" fontId="21" fillId="0" borderId="0" xfId="2" applyFont="1" applyAlignment="1" applyProtection="1">
      <alignment vertical="center"/>
      <protection locked="0"/>
    </xf>
    <xf numFmtId="0" fontId="21" fillId="0" borderId="0" xfId="2" applyFont="1" applyAlignment="1" applyProtection="1">
      <alignment vertical="center" shrinkToFit="1"/>
      <protection locked="0"/>
    </xf>
    <xf numFmtId="0" fontId="21" fillId="0" borderId="0" xfId="2" applyFont="1" applyAlignment="1">
      <alignment vertical="center" shrinkToFit="1"/>
    </xf>
    <xf numFmtId="0" fontId="21" fillId="0" borderId="0" xfId="2" applyFont="1" applyAlignment="1">
      <alignment vertical="center" textRotation="255" shrinkToFit="1"/>
    </xf>
    <xf numFmtId="0" fontId="21" fillId="0" borderId="0" xfId="2" applyFont="1" applyAlignment="1" applyProtection="1">
      <alignment horizontal="center" vertical="center" shrinkToFit="1"/>
      <protection locked="0"/>
    </xf>
    <xf numFmtId="0" fontId="22" fillId="0" borderId="1" xfId="7" applyFont="1" applyBorder="1" applyAlignment="1">
      <alignment horizontal="center" vertical="center"/>
    </xf>
    <xf numFmtId="0" fontId="23" fillId="0" borderId="1" xfId="7" applyFont="1" applyBorder="1" applyAlignment="1">
      <alignment horizontal="center" vertical="center"/>
    </xf>
    <xf numFmtId="0" fontId="14" fillId="2" borderId="13" xfId="7" applyFont="1" applyFill="1" applyBorder="1" applyAlignment="1">
      <alignment horizontal="center" vertical="center"/>
    </xf>
    <xf numFmtId="0" fontId="14" fillId="2" borderId="14" xfId="7" quotePrefix="1" applyFont="1" applyFill="1" applyBorder="1" applyAlignment="1">
      <alignment horizontal="center" vertical="center" shrinkToFit="1"/>
    </xf>
    <xf numFmtId="58" fontId="14" fillId="2" borderId="14" xfId="7" quotePrefix="1" applyNumberFormat="1" applyFont="1" applyFill="1" applyBorder="1" applyAlignment="1">
      <alignment horizontal="center" vertical="center" shrinkToFit="1"/>
    </xf>
    <xf numFmtId="0" fontId="10" fillId="0" borderId="7" xfId="2" applyFont="1" applyBorder="1" applyAlignment="1">
      <alignment vertical="center"/>
    </xf>
    <xf numFmtId="0" fontId="11" fillId="0" borderId="0" xfId="2" applyFont="1" applyProtection="1">
      <protection locked="0"/>
    </xf>
    <xf numFmtId="0" fontId="10" fillId="0" borderId="1" xfId="2" applyFont="1" applyBorder="1" applyAlignment="1" applyProtection="1">
      <alignment vertical="center"/>
      <protection locked="0"/>
    </xf>
    <xf numFmtId="0" fontId="10" fillId="0" borderId="0" xfId="2" applyFont="1" applyAlignment="1">
      <alignment horizontal="center" vertical="center" wrapText="1"/>
    </xf>
    <xf numFmtId="0" fontId="5" fillId="2" borderId="13" xfId="7" applyFont="1" applyFill="1" applyBorder="1" applyAlignment="1">
      <alignment horizontal="center" vertical="center"/>
    </xf>
    <xf numFmtId="0" fontId="28" fillId="0" borderId="1" xfId="7" applyFont="1" applyBorder="1" applyAlignment="1">
      <alignment horizontal="center" vertical="center"/>
    </xf>
    <xf numFmtId="0" fontId="10" fillId="0" borderId="0" xfId="2" applyFont="1" applyAlignment="1" applyProtection="1">
      <alignment horizontal="center" vertical="center" shrinkToFit="1"/>
      <protection locked="0"/>
    </xf>
    <xf numFmtId="0" fontId="10" fillId="0" borderId="0" xfId="2" applyFont="1" applyAlignment="1" applyProtection="1">
      <alignment vertical="center" shrinkToFit="1"/>
      <protection locked="0"/>
    </xf>
    <xf numFmtId="0" fontId="10" fillId="4" borderId="0" xfId="2" applyFont="1" applyFill="1" applyAlignment="1">
      <alignment horizontal="center" vertical="center" textRotation="255"/>
    </xf>
    <xf numFmtId="0" fontId="10" fillId="4" borderId="0" xfId="2" applyFont="1" applyFill="1" applyAlignment="1">
      <alignment vertical="center"/>
    </xf>
    <xf numFmtId="0" fontId="10" fillId="0" borderId="0" xfId="4" applyFont="1">
      <alignment vertical="center"/>
    </xf>
    <xf numFmtId="0" fontId="16" fillId="0" borderId="0" xfId="4" applyFont="1" applyAlignment="1">
      <alignment horizontal="center" vertical="center"/>
    </xf>
    <xf numFmtId="0" fontId="10" fillId="0" borderId="0" xfId="4" applyFont="1" applyAlignment="1">
      <alignment horizontal="left" vertical="center"/>
    </xf>
    <xf numFmtId="0" fontId="16" fillId="0" borderId="0" xfId="4" applyFont="1">
      <alignment vertical="center"/>
    </xf>
    <xf numFmtId="0" fontId="16" fillId="0" borderId="0" xfId="4" applyFont="1" applyAlignment="1">
      <alignment horizontal="center" vertical="center" wrapText="1"/>
    </xf>
    <xf numFmtId="178" fontId="16" fillId="0" borderId="0" xfId="4" applyNumberFormat="1" applyFont="1" applyAlignment="1">
      <alignment horizontal="center" vertical="center" shrinkToFit="1"/>
    </xf>
    <xf numFmtId="0" fontId="16" fillId="0" borderId="0" xfId="4" applyFont="1" applyAlignment="1">
      <alignment horizontal="left" vertical="center"/>
    </xf>
    <xf numFmtId="0" fontId="16" fillId="0" borderId="0" xfId="2" applyFont="1" applyAlignment="1" applyProtection="1">
      <alignment vertical="center"/>
      <protection locked="0"/>
    </xf>
    <xf numFmtId="0" fontId="28" fillId="0" borderId="0" xfId="0" applyFont="1">
      <alignment vertical="center"/>
    </xf>
    <xf numFmtId="0" fontId="28" fillId="0" borderId="0" xfId="0" applyFont="1" applyAlignment="1">
      <alignment horizontal="center" vertical="center"/>
    </xf>
    <xf numFmtId="0" fontId="10" fillId="0" borderId="0" xfId="0" applyFont="1">
      <alignment vertical="center"/>
    </xf>
    <xf numFmtId="0" fontId="10" fillId="0" borderId="0" xfId="5" applyFont="1" applyAlignment="1">
      <alignment horizontal="center" vertical="center"/>
    </xf>
    <xf numFmtId="0" fontId="10" fillId="0" borderId="0" xfId="5" applyFont="1">
      <alignment vertical="center"/>
    </xf>
    <xf numFmtId="0" fontId="16" fillId="0" borderId="8" xfId="5" applyFont="1" applyBorder="1" applyAlignment="1">
      <alignment vertical="center" shrinkToFit="1"/>
    </xf>
    <xf numFmtId="0" fontId="13" fillId="0" borderId="0" xfId="2" applyAlignment="1">
      <alignment vertical="center"/>
    </xf>
    <xf numFmtId="191" fontId="13" fillId="0" borderId="1" xfId="2" applyNumberFormat="1" applyBorder="1" applyAlignment="1">
      <alignment vertical="center"/>
    </xf>
    <xf numFmtId="185" fontId="13" fillId="0" borderId="1" xfId="2" applyNumberFormat="1" applyBorder="1" applyAlignment="1">
      <alignment vertical="center" shrinkToFit="1"/>
    </xf>
    <xf numFmtId="0" fontId="0" fillId="0" borderId="30" xfId="0" applyBorder="1">
      <alignment vertical="center"/>
    </xf>
    <xf numFmtId="0" fontId="0" fillId="0" borderId="31"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25" fillId="2" borderId="1" xfId="2" applyFont="1" applyFill="1" applyBorder="1" applyAlignment="1">
      <alignment horizontal="center" vertical="center" wrapText="1"/>
    </xf>
    <xf numFmtId="188" fontId="13" fillId="0" borderId="1" xfId="2" applyNumberFormat="1" applyBorder="1" applyAlignment="1">
      <alignment vertical="center"/>
    </xf>
    <xf numFmtId="0" fontId="0" fillId="0" borderId="0" xfId="0" applyAlignment="1">
      <alignment horizontal="center" vertical="center"/>
    </xf>
    <xf numFmtId="0" fontId="10" fillId="0" borderId="0" xfId="2" applyFont="1" applyAlignment="1" applyProtection="1">
      <alignment horizontal="center"/>
      <protection locked="0"/>
    </xf>
    <xf numFmtId="0" fontId="25" fillId="2" borderId="8" xfId="2" applyFont="1" applyFill="1" applyBorder="1" applyAlignment="1">
      <alignment horizontal="center" vertical="center" wrapText="1"/>
    </xf>
    <xf numFmtId="0" fontId="33" fillId="0" borderId="1" xfId="2" applyFont="1" applyBorder="1" applyAlignment="1" applyProtection="1">
      <alignment horizontal="center" vertical="center" wrapText="1"/>
      <protection locked="0"/>
    </xf>
    <xf numFmtId="190" fontId="13" fillId="0" borderId="1" xfId="2" applyNumberFormat="1" applyBorder="1" applyAlignment="1">
      <alignment vertical="center"/>
    </xf>
    <xf numFmtId="0" fontId="13" fillId="0" borderId="1" xfId="7" applyBorder="1" applyAlignment="1">
      <alignment vertical="center" shrinkToFit="1"/>
    </xf>
    <xf numFmtId="0" fontId="13" fillId="0" borderId="1" xfId="2" applyBorder="1" applyAlignment="1">
      <alignment vertical="center" shrinkToFit="1"/>
    </xf>
    <xf numFmtId="0" fontId="13" fillId="0" borderId="0" xfId="2" applyAlignment="1">
      <alignment horizontal="center" vertical="center"/>
    </xf>
    <xf numFmtId="0" fontId="13" fillId="0" borderId="1" xfId="2" applyBorder="1" applyAlignment="1">
      <alignment vertical="center"/>
    </xf>
    <xf numFmtId="193" fontId="33" fillId="0" borderId="1" xfId="2" applyNumberFormat="1" applyFont="1" applyBorder="1" applyAlignment="1" applyProtection="1">
      <alignment horizontal="center" vertical="center" wrapText="1"/>
      <protection locked="0"/>
    </xf>
    <xf numFmtId="2" fontId="10" fillId="0" borderId="0" xfId="2" applyNumberFormat="1" applyFont="1" applyProtection="1">
      <protection locked="0"/>
    </xf>
    <xf numFmtId="194" fontId="10" fillId="0" borderId="0" xfId="2" applyNumberFormat="1" applyFont="1" applyProtection="1">
      <protection locked="0"/>
    </xf>
    <xf numFmtId="0" fontId="16" fillId="0" borderId="0" xfId="5" applyFont="1" applyAlignment="1">
      <alignment horizontal="center" vertical="center" shrinkToFit="1"/>
    </xf>
    <xf numFmtId="0" fontId="16" fillId="0" borderId="0" xfId="5" applyFont="1" applyAlignment="1">
      <alignment horizontal="center" vertical="center" wrapText="1"/>
    </xf>
    <xf numFmtId="0" fontId="10" fillId="0" borderId="0" xfId="5" applyFont="1" applyAlignment="1">
      <alignment horizontal="center" vertical="center" shrinkToFit="1"/>
    </xf>
    <xf numFmtId="177" fontId="26" fillId="0" borderId="7" xfId="2" applyNumberFormat="1" applyFont="1" applyBorder="1" applyAlignment="1">
      <alignment vertical="center" shrinkToFit="1"/>
    </xf>
    <xf numFmtId="177" fontId="26" fillId="0" borderId="0" xfId="2" applyNumberFormat="1" applyFont="1" applyAlignment="1">
      <alignment vertical="center" shrinkToFit="1"/>
    </xf>
    <xf numFmtId="0" fontId="16" fillId="2" borderId="26" xfId="5" applyFont="1" applyFill="1" applyBorder="1" applyAlignment="1">
      <alignment horizontal="center" vertical="center"/>
    </xf>
    <xf numFmtId="0" fontId="16" fillId="0" borderId="26" xfId="5" applyFont="1" applyBorder="1" applyAlignment="1">
      <alignment vertical="center" shrinkToFit="1"/>
    </xf>
    <xf numFmtId="0" fontId="16" fillId="2" borderId="27" xfId="5" applyFont="1" applyFill="1" applyBorder="1" applyAlignment="1">
      <alignment horizontal="center" vertical="center"/>
    </xf>
    <xf numFmtId="0" fontId="16" fillId="0" borderId="27" xfId="5" applyFont="1" applyBorder="1" applyAlignment="1">
      <alignment vertical="center" shrinkToFit="1"/>
    </xf>
    <xf numFmtId="0" fontId="16" fillId="2" borderId="29" xfId="5" applyFont="1" applyFill="1" applyBorder="1" applyAlignment="1">
      <alignment horizontal="center" vertical="center"/>
    </xf>
    <xf numFmtId="0" fontId="16" fillId="0" borderId="29" xfId="5" applyFont="1" applyBorder="1" applyAlignment="1">
      <alignment vertical="center" shrinkToFit="1"/>
    </xf>
    <xf numFmtId="0" fontId="35" fillId="4" borderId="0" xfId="2" applyFont="1" applyFill="1" applyAlignment="1">
      <alignment vertical="center" shrinkToFit="1"/>
    </xf>
    <xf numFmtId="0" fontId="37" fillId="4" borderId="0" xfId="11" applyFont="1" applyFill="1" applyAlignment="1">
      <alignment vertical="center" shrinkToFit="1"/>
    </xf>
    <xf numFmtId="0" fontId="27" fillId="0" borderId="7" xfId="2" applyFont="1" applyBorder="1" applyAlignment="1">
      <alignment vertical="center"/>
    </xf>
    <xf numFmtId="0" fontId="38" fillId="0" borderId="7" xfId="2" applyFont="1" applyBorder="1" applyAlignment="1">
      <alignment vertical="top" wrapText="1"/>
    </xf>
    <xf numFmtId="0" fontId="27" fillId="0" borderId="7" xfId="2" applyFont="1" applyBorder="1" applyAlignment="1">
      <alignment vertical="top"/>
    </xf>
    <xf numFmtId="0" fontId="25" fillId="2" borderId="2" xfId="2" applyFont="1" applyFill="1" applyBorder="1" applyAlignment="1">
      <alignment horizontal="center" vertical="center" wrapText="1"/>
    </xf>
    <xf numFmtId="0" fontId="13" fillId="0" borderId="1" xfId="7" applyBorder="1" applyAlignment="1">
      <alignment horizontal="center" vertical="center"/>
    </xf>
    <xf numFmtId="0" fontId="16" fillId="2" borderId="45" xfId="5" applyFont="1" applyFill="1" applyBorder="1" applyAlignment="1">
      <alignment horizontal="center" vertical="center"/>
    </xf>
    <xf numFmtId="0" fontId="5" fillId="0" borderId="1" xfId="2" applyFont="1" applyBorder="1" applyAlignment="1" applyProtection="1">
      <alignment horizontal="center" vertical="center"/>
      <protection locked="0"/>
    </xf>
    <xf numFmtId="0" fontId="5" fillId="0" borderId="0" xfId="2" applyFont="1" applyAlignment="1" applyProtection="1">
      <alignment vertical="center" textRotation="255"/>
      <protection locked="0"/>
    </xf>
    <xf numFmtId="0" fontId="14" fillId="0" borderId="0" xfId="2" applyFont="1" applyAlignment="1" applyProtection="1">
      <alignment vertical="center" textRotation="255"/>
      <protection locked="0"/>
    </xf>
    <xf numFmtId="0" fontId="5" fillId="0" borderId="4" xfId="2" applyFont="1" applyBorder="1" applyAlignment="1" applyProtection="1">
      <alignment vertical="center"/>
      <protection locked="0"/>
    </xf>
    <xf numFmtId="0" fontId="6" fillId="0" borderId="0" xfId="2" applyFont="1" applyAlignment="1" applyProtection="1">
      <alignment vertical="center"/>
      <protection locked="0"/>
    </xf>
    <xf numFmtId="0" fontId="6" fillId="0" borderId="0" xfId="2" applyFont="1" applyAlignment="1" applyProtection="1">
      <alignment vertical="center" wrapText="1"/>
      <protection locked="0"/>
    </xf>
    <xf numFmtId="0" fontId="5" fillId="0" borderId="4" xfId="2" applyFont="1" applyBorder="1" applyProtection="1">
      <protection locked="0"/>
    </xf>
    <xf numFmtId="0" fontId="5" fillId="0" borderId="9" xfId="2" applyFont="1" applyBorder="1" applyAlignment="1" applyProtection="1">
      <alignment vertical="center"/>
      <protection locked="0"/>
    </xf>
    <xf numFmtId="0" fontId="5" fillId="0" borderId="10" xfId="2" applyFont="1" applyBorder="1" applyAlignment="1" applyProtection="1">
      <alignment vertical="center"/>
      <protection locked="0"/>
    </xf>
    <xf numFmtId="0" fontId="6" fillId="0" borderId="10" xfId="2" applyFont="1" applyBorder="1" applyAlignment="1" applyProtection="1">
      <alignment vertical="center"/>
      <protection locked="0"/>
    </xf>
    <xf numFmtId="0" fontId="5" fillId="0" borderId="10" xfId="2" applyFont="1" applyBorder="1" applyProtection="1">
      <protection locked="0"/>
    </xf>
    <xf numFmtId="0" fontId="5" fillId="0" borderId="10" xfId="2" applyFont="1" applyBorder="1" applyAlignment="1" applyProtection="1">
      <alignment vertical="center" wrapText="1"/>
      <protection locked="0"/>
    </xf>
    <xf numFmtId="0" fontId="16" fillId="0" borderId="1" xfId="2" applyFont="1" applyBorder="1" applyAlignment="1" applyProtection="1">
      <alignment vertical="center" wrapText="1"/>
      <protection locked="0"/>
    </xf>
    <xf numFmtId="0" fontId="16" fillId="2" borderId="33" xfId="5" applyFont="1" applyFill="1" applyBorder="1" applyAlignment="1">
      <alignment horizontal="center" vertical="center"/>
    </xf>
    <xf numFmtId="0" fontId="16" fillId="0" borderId="0" xfId="2" applyFont="1" applyAlignment="1" applyProtection="1">
      <alignment horizontal="left" vertical="center" shrinkToFit="1"/>
      <protection locked="0"/>
    </xf>
    <xf numFmtId="0" fontId="10" fillId="0" borderId="8" xfId="2" applyFont="1" applyBorder="1" applyAlignment="1" applyProtection="1">
      <alignment horizontal="center" vertical="center"/>
      <protection locked="0"/>
    </xf>
    <xf numFmtId="0" fontId="26" fillId="0" borderId="0" xfId="2" applyFont="1" applyAlignment="1" applyProtection="1">
      <alignment horizontal="center"/>
      <protection locked="0"/>
    </xf>
    <xf numFmtId="0" fontId="16" fillId="2" borderId="19" xfId="5" applyFont="1" applyFill="1" applyBorder="1" applyAlignment="1">
      <alignment horizontal="center" vertical="center"/>
    </xf>
    <xf numFmtId="0" fontId="16" fillId="2" borderId="3" xfId="5" applyFont="1" applyFill="1" applyBorder="1" applyAlignment="1">
      <alignment horizontal="center" vertical="center"/>
    </xf>
    <xf numFmtId="0" fontId="16" fillId="2" borderId="2" xfId="5" applyFont="1" applyFill="1" applyBorder="1" applyAlignment="1">
      <alignment horizontal="center" vertical="center"/>
    </xf>
    <xf numFmtId="0" fontId="16" fillId="2" borderId="8" xfId="5" applyFont="1" applyFill="1" applyBorder="1" applyAlignment="1">
      <alignment horizontal="center" vertical="center"/>
    </xf>
    <xf numFmtId="0" fontId="11" fillId="0" borderId="0" xfId="2" applyFont="1" applyAlignment="1">
      <alignment vertical="center"/>
    </xf>
    <xf numFmtId="0" fontId="10" fillId="0" borderId="12" xfId="2" applyFont="1" applyBorder="1" applyProtection="1">
      <protection locked="0"/>
    </xf>
    <xf numFmtId="0" fontId="5" fillId="0" borderId="0" xfId="2" applyFont="1" applyAlignment="1">
      <alignment vertical="center"/>
    </xf>
    <xf numFmtId="0" fontId="10" fillId="0" borderId="1" xfId="4" applyFont="1" applyBorder="1">
      <alignment vertical="center"/>
    </xf>
    <xf numFmtId="0" fontId="40" fillId="2" borderId="1" xfId="2" applyFont="1" applyFill="1" applyBorder="1" applyAlignment="1">
      <alignment horizontal="center" vertical="center" wrapText="1" shrinkToFit="1"/>
    </xf>
    <xf numFmtId="0" fontId="10" fillId="0" borderId="0" xfId="4" applyFont="1" applyAlignment="1">
      <alignment horizontal="center" vertical="center"/>
    </xf>
    <xf numFmtId="0" fontId="41" fillId="0" borderId="0" xfId="0" applyFont="1">
      <alignment vertical="center"/>
    </xf>
    <xf numFmtId="0" fontId="39" fillId="0" borderId="0" xfId="0" applyFont="1">
      <alignment vertical="center"/>
    </xf>
    <xf numFmtId="0" fontId="11" fillId="0" borderId="0" xfId="0" applyFont="1">
      <alignment vertical="center"/>
    </xf>
    <xf numFmtId="0" fontId="16" fillId="0" borderId="0" xfId="0" applyFont="1">
      <alignment vertical="center"/>
    </xf>
    <xf numFmtId="0" fontId="42" fillId="0" borderId="0" xfId="0" applyFont="1">
      <alignment vertical="center"/>
    </xf>
    <xf numFmtId="0" fontId="25" fillId="0" borderId="0" xfId="0" applyFont="1">
      <alignment vertical="center"/>
    </xf>
    <xf numFmtId="0" fontId="43" fillId="0" borderId="0" xfId="5" applyFont="1">
      <alignment vertical="center"/>
    </xf>
    <xf numFmtId="0" fontId="31" fillId="0" borderId="0" xfId="5" applyFont="1" applyAlignment="1">
      <alignment horizontal="left" vertical="center"/>
    </xf>
    <xf numFmtId="0" fontId="43" fillId="0" borderId="0" xfId="5" applyFont="1" applyAlignment="1">
      <alignment horizontal="center" vertical="center"/>
    </xf>
    <xf numFmtId="0" fontId="16" fillId="0" borderId="0" xfId="5" applyFont="1">
      <alignment vertical="center"/>
    </xf>
    <xf numFmtId="0" fontId="10" fillId="0" borderId="1" xfId="4" applyFont="1" applyBorder="1" applyAlignment="1">
      <alignment horizontal="center" vertical="center"/>
    </xf>
    <xf numFmtId="0" fontId="10" fillId="0" borderId="7" xfId="5" applyFont="1" applyBorder="1">
      <alignment vertical="center"/>
    </xf>
    <xf numFmtId="177" fontId="26" fillId="0" borderId="5" xfId="2" applyNumberFormat="1" applyFont="1" applyBorder="1" applyAlignment="1">
      <alignment vertical="center" shrinkToFit="1"/>
    </xf>
    <xf numFmtId="0" fontId="10" fillId="3" borderId="1" xfId="4" applyFont="1" applyFill="1" applyBorder="1" applyAlignment="1">
      <alignment horizontal="center" vertical="center"/>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64" xfId="0" applyBorder="1" applyAlignment="1">
      <alignment horizontal="center" vertical="center" shrinkToFit="1"/>
    </xf>
    <xf numFmtId="0" fontId="0" fillId="0" borderId="0" xfId="0" applyAlignment="1">
      <alignment vertical="center" shrinkToFit="1"/>
    </xf>
    <xf numFmtId="0" fontId="0" fillId="0" borderId="33" xfId="0" applyBorder="1" applyAlignment="1">
      <alignment vertical="center" shrinkToFit="1"/>
    </xf>
    <xf numFmtId="0" fontId="0" fillId="7" borderId="0" xfId="0" applyFill="1" applyAlignment="1">
      <alignment vertical="center" shrinkToFit="1"/>
    </xf>
    <xf numFmtId="0" fontId="0" fillId="0" borderId="34" xfId="0" applyBorder="1" applyAlignment="1">
      <alignment horizontal="center" vertical="center" shrinkToFit="1"/>
    </xf>
    <xf numFmtId="0" fontId="0" fillId="0" borderId="25" xfId="0" applyBorder="1" applyAlignment="1">
      <alignment vertical="center" shrinkToFit="1"/>
    </xf>
    <xf numFmtId="0" fontId="0" fillId="0" borderId="24" xfId="0" applyBorder="1" applyAlignment="1">
      <alignment vertical="center" shrinkToFit="1"/>
    </xf>
    <xf numFmtId="0" fontId="20" fillId="0" borderId="64" xfId="0" applyFont="1" applyBorder="1" applyAlignment="1">
      <alignment horizontal="center" vertical="center" shrinkToFit="1"/>
    </xf>
    <xf numFmtId="0" fontId="20" fillId="0" borderId="0" xfId="0" applyFont="1" applyAlignment="1">
      <alignment horizontal="center" vertical="center" shrinkToFit="1"/>
    </xf>
    <xf numFmtId="0" fontId="20" fillId="0" borderId="33" xfId="0" applyFont="1" applyBorder="1" applyAlignment="1">
      <alignment horizontal="center" vertical="center" shrinkToFit="1"/>
    </xf>
    <xf numFmtId="0" fontId="20" fillId="0" borderId="34" xfId="0" applyFont="1" applyBorder="1" applyAlignment="1">
      <alignment horizontal="center" vertical="center" shrinkToFit="1"/>
    </xf>
    <xf numFmtId="0" fontId="20" fillId="7" borderId="25" xfId="0" applyFont="1" applyFill="1" applyBorder="1" applyAlignment="1">
      <alignment horizontal="center" vertical="center" shrinkToFit="1"/>
    </xf>
    <xf numFmtId="0" fontId="20" fillId="7" borderId="24" xfId="0" applyFont="1" applyFill="1" applyBorder="1" applyAlignment="1">
      <alignment horizontal="center" vertical="center" shrinkToFit="1"/>
    </xf>
    <xf numFmtId="0" fontId="0" fillId="0" borderId="64" xfId="0" applyBorder="1" applyAlignment="1">
      <alignment vertical="center" shrinkToFit="1"/>
    </xf>
    <xf numFmtId="0" fontId="0" fillId="0" borderId="34" xfId="0" applyBorder="1" applyAlignment="1">
      <alignment vertical="center" shrinkToFit="1"/>
    </xf>
    <xf numFmtId="185" fontId="13" fillId="0" borderId="0" xfId="2" applyNumberFormat="1" applyAlignment="1">
      <alignment horizontal="center" vertical="center" shrinkToFit="1"/>
    </xf>
    <xf numFmtId="185" fontId="13" fillId="0" borderId="0" xfId="2" applyNumberFormat="1" applyAlignment="1">
      <alignment vertical="center" shrinkToFit="1"/>
    </xf>
    <xf numFmtId="189" fontId="13" fillId="0" borderId="0" xfId="2" applyNumberFormat="1" applyAlignment="1">
      <alignment vertical="center" shrinkToFit="1"/>
    </xf>
    <xf numFmtId="0" fontId="16" fillId="2" borderId="1" xfId="5" applyFont="1" applyFill="1" applyBorder="1" applyAlignment="1">
      <alignment horizontal="center" vertical="center"/>
    </xf>
    <xf numFmtId="0" fontId="10" fillId="0" borderId="1" xfId="2" applyFont="1" applyBorder="1" applyAlignment="1" applyProtection="1">
      <alignment horizontal="center" vertical="center" shrinkToFit="1"/>
      <protection locked="0"/>
    </xf>
    <xf numFmtId="0" fontId="16" fillId="0" borderId="3" xfId="5" applyFont="1" applyBorder="1" applyAlignment="1">
      <alignment horizontal="center" vertical="center" shrinkToFit="1"/>
    </xf>
    <xf numFmtId="0" fontId="10" fillId="0" borderId="51" xfId="5" applyFont="1" applyBorder="1" applyAlignment="1">
      <alignment vertical="center" shrinkToFit="1"/>
    </xf>
    <xf numFmtId="0" fontId="10" fillId="0" borderId="52" xfId="5" applyFont="1" applyBorder="1" applyAlignment="1">
      <alignment vertical="center" shrinkToFit="1"/>
    </xf>
    <xf numFmtId="0" fontId="10" fillId="0" borderId="57" xfId="5" applyFont="1" applyBorder="1" applyAlignment="1">
      <alignment vertical="center" shrinkToFit="1"/>
    </xf>
    <xf numFmtId="0" fontId="10" fillId="0" borderId="58" xfId="5" applyFont="1" applyBorder="1" applyAlignment="1">
      <alignment vertical="center" shrinkToFit="1"/>
    </xf>
    <xf numFmtId="179" fontId="10" fillId="0" borderId="39" xfId="5" applyNumberFormat="1" applyFont="1" applyBorder="1" applyAlignment="1">
      <alignment horizontal="center" vertical="center" shrinkToFit="1"/>
    </xf>
    <xf numFmtId="179" fontId="10" fillId="0" borderId="46" xfId="5" applyNumberFormat="1" applyFont="1" applyBorder="1" applyAlignment="1">
      <alignment horizontal="center" vertical="center" shrinkToFit="1"/>
    </xf>
    <xf numFmtId="179" fontId="10" fillId="0" borderId="41" xfId="5" applyNumberFormat="1" applyFont="1" applyBorder="1" applyAlignment="1">
      <alignment horizontal="center" vertical="center" shrinkToFit="1"/>
    </xf>
    <xf numFmtId="179" fontId="10" fillId="0" borderId="32" xfId="5" applyNumberFormat="1" applyFont="1" applyBorder="1" applyAlignment="1">
      <alignment horizontal="center" vertical="center" shrinkToFit="1"/>
    </xf>
    <xf numFmtId="2" fontId="10" fillId="0" borderId="38" xfId="5" applyNumberFormat="1" applyFont="1" applyBorder="1" applyAlignment="1">
      <alignment horizontal="center" vertical="center" shrinkToFit="1"/>
    </xf>
    <xf numFmtId="2" fontId="10" fillId="0" borderId="46" xfId="5" applyNumberFormat="1" applyFont="1" applyBorder="1" applyAlignment="1">
      <alignment horizontal="center" vertical="center" shrinkToFit="1"/>
    </xf>
    <xf numFmtId="2" fontId="10" fillId="0" borderId="41" xfId="5" applyNumberFormat="1" applyFont="1" applyBorder="1" applyAlignment="1">
      <alignment horizontal="center" vertical="center" shrinkToFit="1"/>
    </xf>
    <xf numFmtId="2" fontId="10" fillId="0" borderId="37" xfId="5" applyNumberFormat="1" applyFont="1" applyBorder="1" applyAlignment="1">
      <alignment horizontal="center" vertical="center" shrinkToFit="1"/>
    </xf>
    <xf numFmtId="190" fontId="13" fillId="0" borderId="0" xfId="2" applyNumberFormat="1" applyAlignment="1">
      <alignment vertical="center" shrinkToFit="1"/>
    </xf>
    <xf numFmtId="190" fontId="13" fillId="0" borderId="0" xfId="2" applyNumberFormat="1" applyAlignment="1">
      <alignment vertical="center"/>
    </xf>
    <xf numFmtId="0" fontId="45" fillId="0" borderId="0" xfId="2" applyFont="1" applyAlignment="1">
      <alignment vertical="center"/>
    </xf>
    <xf numFmtId="0" fontId="46" fillId="2" borderId="1" xfId="2" applyFont="1" applyFill="1" applyBorder="1" applyAlignment="1" applyProtection="1">
      <alignment horizontal="center" vertical="center"/>
      <protection locked="0"/>
    </xf>
    <xf numFmtId="0" fontId="46" fillId="0" borderId="8" xfId="2" applyFont="1" applyBorder="1" applyAlignment="1">
      <alignment horizontal="center" vertical="center" shrinkToFit="1"/>
    </xf>
    <xf numFmtId="0" fontId="46" fillId="2" borderId="1" xfId="2" applyFont="1" applyFill="1" applyBorder="1" applyAlignment="1">
      <alignment horizontal="center" vertical="center" shrinkToFit="1"/>
    </xf>
    <xf numFmtId="0" fontId="46" fillId="2" borderId="9" xfId="2" applyFont="1" applyFill="1" applyBorder="1" applyAlignment="1">
      <alignment horizontal="center" vertical="center"/>
    </xf>
    <xf numFmtId="0" fontId="46" fillId="2" borderId="13" xfId="2" applyFont="1" applyFill="1" applyBorder="1" applyAlignment="1">
      <alignment horizontal="center" vertical="center" shrinkToFit="1"/>
    </xf>
    <xf numFmtId="0" fontId="46" fillId="0" borderId="2" xfId="2" applyFont="1" applyBorder="1" applyAlignment="1" applyProtection="1">
      <alignment horizontal="center" vertical="center" shrinkToFit="1"/>
      <protection locked="0"/>
    </xf>
    <xf numFmtId="0" fontId="48" fillId="2" borderId="14" xfId="2" applyFont="1" applyFill="1" applyBorder="1" applyAlignment="1">
      <alignment vertical="center" textRotation="255" wrapText="1" shrinkToFit="1"/>
    </xf>
    <xf numFmtId="0" fontId="46" fillId="2" borderId="1" xfId="2" applyFont="1" applyFill="1" applyBorder="1" applyAlignment="1">
      <alignment horizontal="center" vertical="center"/>
    </xf>
    <xf numFmtId="0" fontId="46" fillId="0" borderId="2" xfId="2" applyFont="1" applyBorder="1" applyAlignment="1" applyProtection="1">
      <alignment horizontal="center" vertical="center"/>
      <protection locked="0"/>
    </xf>
    <xf numFmtId="0" fontId="46" fillId="0" borderId="8" xfId="2" applyFont="1" applyBorder="1" applyAlignment="1">
      <alignment horizontal="center" vertical="center"/>
    </xf>
    <xf numFmtId="0" fontId="46" fillId="2" borderId="2" xfId="2" applyFont="1" applyFill="1" applyBorder="1" applyAlignment="1">
      <alignment horizontal="center" vertical="center" shrinkToFit="1"/>
    </xf>
    <xf numFmtId="0" fontId="46" fillId="0" borderId="5" xfId="2" applyFont="1" applyBorder="1" applyAlignment="1">
      <alignment horizontal="center" vertical="center" shrinkToFit="1"/>
    </xf>
    <xf numFmtId="0" fontId="46" fillId="0" borderId="1" xfId="2" applyFont="1" applyBorder="1" applyAlignment="1" applyProtection="1">
      <alignment horizontal="center" vertical="center" shrinkToFit="1"/>
      <protection locked="0"/>
    </xf>
    <xf numFmtId="0" fontId="46" fillId="2" borderId="14" xfId="2" applyFont="1" applyFill="1" applyBorder="1" applyAlignment="1">
      <alignment vertical="center"/>
    </xf>
    <xf numFmtId="0" fontId="46" fillId="2" borderId="14" xfId="2" applyFont="1" applyFill="1" applyBorder="1" applyAlignment="1">
      <alignment horizontal="center" vertical="center"/>
    </xf>
    <xf numFmtId="0" fontId="46" fillId="0" borderId="6" xfId="2" applyFont="1" applyBorder="1" applyAlignment="1" applyProtection="1">
      <alignment horizontal="center" vertical="center"/>
      <protection locked="0"/>
    </xf>
    <xf numFmtId="0" fontId="46" fillId="0" borderId="7" xfId="2" applyFont="1" applyBorder="1" applyAlignment="1">
      <alignment horizontal="center" vertical="center"/>
    </xf>
    <xf numFmtId="0" fontId="46" fillId="0" borderId="3" xfId="2" applyFont="1" applyBorder="1" applyAlignment="1">
      <alignment horizontal="center" vertical="center" shrinkToFit="1"/>
    </xf>
    <xf numFmtId="0" fontId="46" fillId="0" borderId="1" xfId="2" applyFont="1" applyBorder="1" applyAlignment="1" applyProtection="1">
      <alignment horizontal="center" vertical="center"/>
      <protection locked="0"/>
    </xf>
    <xf numFmtId="0" fontId="46" fillId="2" borderId="13" xfId="2" applyFont="1" applyFill="1" applyBorder="1" applyAlignment="1">
      <alignment horizontal="center" vertical="center"/>
    </xf>
    <xf numFmtId="0" fontId="46" fillId="0" borderId="11" xfId="2" applyFont="1" applyBorder="1" applyAlignment="1">
      <alignment horizontal="center" vertical="center" shrinkToFit="1"/>
    </xf>
    <xf numFmtId="0" fontId="46" fillId="0" borderId="10" xfId="2" applyFont="1" applyBorder="1" applyAlignment="1">
      <alignment horizontal="center" vertical="center"/>
    </xf>
    <xf numFmtId="0" fontId="46" fillId="0" borderId="1" xfId="2" applyFont="1" applyBorder="1" applyAlignment="1" applyProtection="1">
      <alignment vertical="center"/>
      <protection locked="0"/>
    </xf>
    <xf numFmtId="0" fontId="46" fillId="0" borderId="3" xfId="2" applyFont="1" applyBorder="1" applyAlignment="1">
      <alignment horizontal="center" vertical="center"/>
    </xf>
    <xf numFmtId="0" fontId="46" fillId="2" borderId="2" xfId="2" applyFont="1" applyFill="1" applyBorder="1" applyAlignment="1">
      <alignment horizontal="centerContinuous" vertical="center"/>
    </xf>
    <xf numFmtId="0" fontId="46" fillId="2" borderId="8" xfId="2" applyFont="1" applyFill="1" applyBorder="1" applyAlignment="1">
      <alignment horizontal="centerContinuous" vertical="center"/>
    </xf>
    <xf numFmtId="0" fontId="46" fillId="2" borderId="15" xfId="2" applyFont="1" applyFill="1" applyBorder="1" applyAlignment="1">
      <alignment vertical="center"/>
    </xf>
    <xf numFmtId="0" fontId="46" fillId="2" borderId="3" xfId="2" applyFont="1" applyFill="1" applyBorder="1" applyAlignment="1">
      <alignment horizontal="centerContinuous" vertical="center"/>
    </xf>
    <xf numFmtId="0" fontId="46" fillId="0" borderId="0" xfId="2" applyFont="1" applyAlignment="1">
      <alignment vertical="center"/>
    </xf>
    <xf numFmtId="0" fontId="46" fillId="0" borderId="0" xfId="2" applyFont="1" applyAlignment="1">
      <alignment horizontal="center" vertical="center"/>
    </xf>
    <xf numFmtId="0" fontId="46" fillId="4" borderId="10" xfId="2" applyFont="1" applyFill="1" applyBorder="1" applyAlignment="1">
      <alignment vertical="center" shrinkToFit="1"/>
    </xf>
    <xf numFmtId="0" fontId="46" fillId="2" borderId="14" xfId="2" applyFont="1" applyFill="1" applyBorder="1" applyAlignment="1">
      <alignment horizontal="center" vertical="center" shrinkToFit="1"/>
    </xf>
    <xf numFmtId="176" fontId="46" fillId="2" borderId="1" xfId="2" applyNumberFormat="1" applyFont="1" applyFill="1" applyBorder="1" applyAlignment="1">
      <alignment horizontal="center" vertical="center" shrinkToFit="1"/>
    </xf>
    <xf numFmtId="176" fontId="46" fillId="2" borderId="14" xfId="2" applyNumberFormat="1" applyFont="1" applyFill="1" applyBorder="1" applyAlignment="1">
      <alignment horizontal="center" vertical="center" shrinkToFit="1"/>
    </xf>
    <xf numFmtId="0" fontId="46" fillId="0" borderId="2" xfId="2" applyFont="1" applyBorder="1" applyAlignment="1">
      <alignment horizontal="center" vertical="center" shrinkToFit="1"/>
    </xf>
    <xf numFmtId="197" fontId="46" fillId="0" borderId="3" xfId="2" applyNumberFormat="1" applyFont="1" applyBorder="1" applyAlignment="1">
      <alignment horizontal="center" vertical="center" shrinkToFit="1"/>
    </xf>
    <xf numFmtId="176" fontId="46" fillId="0" borderId="1" xfId="2" applyNumberFormat="1" applyFont="1" applyBorder="1" applyAlignment="1">
      <alignment horizontal="center" vertical="center" shrinkToFit="1"/>
    </xf>
    <xf numFmtId="176" fontId="46" fillId="0" borderId="14" xfId="2" applyNumberFormat="1" applyFont="1" applyBorder="1" applyAlignment="1">
      <alignment horizontal="center" vertical="center" shrinkToFit="1"/>
    </xf>
    <xf numFmtId="0" fontId="46" fillId="0" borderId="7" xfId="2" applyFont="1" applyBorder="1" applyAlignment="1">
      <alignment vertical="center" wrapText="1" shrinkToFit="1"/>
    </xf>
    <xf numFmtId="195" fontId="47" fillId="0" borderId="7" xfId="10" applyNumberFormat="1" applyFont="1" applyBorder="1" applyAlignment="1" applyProtection="1">
      <alignment vertical="center" shrinkToFit="1"/>
      <protection locked="0"/>
    </xf>
    <xf numFmtId="195" fontId="47" fillId="0" borderId="5" xfId="10" applyNumberFormat="1" applyFont="1" applyBorder="1" applyAlignment="1" applyProtection="1">
      <alignment vertical="center" shrinkToFit="1"/>
      <protection locked="0"/>
    </xf>
    <xf numFmtId="0" fontId="46" fillId="0" borderId="0" xfId="2" applyFont="1" applyAlignment="1">
      <alignment vertical="center" wrapText="1" shrinkToFit="1"/>
    </xf>
    <xf numFmtId="0" fontId="50" fillId="2" borderId="1" xfId="2" applyFont="1" applyFill="1" applyBorder="1" applyAlignment="1" applyProtection="1">
      <alignment horizontal="center" vertical="center" wrapText="1"/>
      <protection locked="0"/>
    </xf>
    <xf numFmtId="0" fontId="51" fillId="2" borderId="1" xfId="2" applyFont="1" applyFill="1" applyBorder="1" applyAlignment="1" applyProtection="1">
      <alignment horizontal="center" vertical="center"/>
      <protection locked="0"/>
    </xf>
    <xf numFmtId="0" fontId="49" fillId="0" borderId="0" xfId="2" applyFont="1" applyAlignment="1" applyProtection="1">
      <alignment vertical="center"/>
      <protection locked="0"/>
    </xf>
    <xf numFmtId="0" fontId="46" fillId="0" borderId="0" xfId="2" applyFont="1" applyAlignment="1" applyProtection="1">
      <alignment vertical="center"/>
      <protection locked="0"/>
    </xf>
    <xf numFmtId="0" fontId="44" fillId="0" borderId="0" xfId="2" applyFont="1" applyAlignment="1" applyProtection="1">
      <alignment vertical="center" wrapText="1"/>
      <protection locked="0"/>
    </xf>
    <xf numFmtId="196" fontId="47" fillId="0" borderId="4" xfId="10" applyNumberFormat="1" applyFont="1" applyBorder="1" applyAlignment="1" applyProtection="1">
      <alignment vertical="center" shrinkToFit="1"/>
      <protection locked="0"/>
    </xf>
    <xf numFmtId="196" fontId="47" fillId="0" borderId="0" xfId="10" applyNumberFormat="1" applyFont="1" applyAlignment="1" applyProtection="1">
      <alignment vertical="center" shrinkToFit="1"/>
      <protection locked="0"/>
    </xf>
    <xf numFmtId="0" fontId="46" fillId="0" borderId="0" xfId="2" applyFont="1" applyAlignment="1" applyProtection="1">
      <alignment vertical="top"/>
      <protection locked="0"/>
    </xf>
    <xf numFmtId="0" fontId="46" fillId="0" borderId="4" xfId="2" applyFont="1" applyBorder="1" applyAlignment="1" applyProtection="1">
      <alignment vertical="top"/>
      <protection locked="0"/>
    </xf>
    <xf numFmtId="0" fontId="46" fillId="0" borderId="0" xfId="2" applyFont="1" applyAlignment="1" applyProtection="1">
      <alignment vertical="center" textRotation="255"/>
      <protection locked="0"/>
    </xf>
    <xf numFmtId="0" fontId="46" fillId="0" borderId="4" xfId="2" applyFont="1" applyBorder="1" applyAlignment="1" applyProtection="1">
      <alignment vertical="center"/>
      <protection locked="0"/>
    </xf>
    <xf numFmtId="0" fontId="46" fillId="0" borderId="0" xfId="2" applyFont="1" applyProtection="1">
      <protection locked="0"/>
    </xf>
    <xf numFmtId="0" fontId="46" fillId="0" borderId="0" xfId="2" applyFont="1" applyAlignment="1" applyProtection="1">
      <alignment vertical="center" wrapText="1"/>
      <protection locked="0"/>
    </xf>
    <xf numFmtId="0" fontId="46" fillId="0" borderId="4" xfId="2" applyFont="1" applyBorder="1" applyAlignment="1" applyProtection="1">
      <alignment vertical="center" wrapText="1"/>
      <protection locked="0"/>
    </xf>
    <xf numFmtId="0" fontId="46" fillId="0" borderId="10" xfId="2" applyFont="1" applyBorder="1" applyAlignment="1" applyProtection="1">
      <alignment vertical="center"/>
      <protection locked="0"/>
    </xf>
    <xf numFmtId="0" fontId="53" fillId="0" borderId="10" xfId="2" applyFont="1" applyBorder="1" applyAlignment="1" applyProtection="1">
      <alignment vertical="center"/>
      <protection locked="0"/>
    </xf>
    <xf numFmtId="0" fontId="46" fillId="0" borderId="10" xfId="2" applyFont="1" applyBorder="1" applyProtection="1">
      <protection locked="0"/>
    </xf>
    <xf numFmtId="0" fontId="46" fillId="0" borderId="11" xfId="2" applyFont="1" applyBorder="1" applyAlignment="1" applyProtection="1">
      <alignment vertical="center"/>
      <protection locked="0"/>
    </xf>
    <xf numFmtId="0" fontId="44" fillId="2" borderId="1" xfId="2" applyFont="1" applyFill="1" applyBorder="1" applyAlignment="1">
      <alignment horizontal="center" vertical="center" wrapText="1"/>
    </xf>
    <xf numFmtId="0" fontId="46" fillId="0" borderId="8" xfId="2" applyFont="1" applyBorder="1" applyAlignment="1" applyProtection="1">
      <alignment horizontal="center" vertical="center"/>
      <protection locked="0"/>
    </xf>
    <xf numFmtId="179" fontId="46" fillId="0" borderId="8" xfId="2" applyNumberFormat="1" applyFont="1" applyBorder="1" applyAlignment="1" applyProtection="1">
      <alignment horizontal="center" vertical="center"/>
      <protection locked="0"/>
    </xf>
    <xf numFmtId="192" fontId="46" fillId="0" borderId="1" xfId="2" applyNumberFormat="1" applyFont="1" applyBorder="1" applyAlignment="1" applyProtection="1">
      <alignment horizontal="center" vertical="center" shrinkToFit="1"/>
      <protection locked="0"/>
    </xf>
    <xf numFmtId="0" fontId="46" fillId="2" borderId="1" xfId="2" applyFont="1" applyFill="1" applyBorder="1" applyAlignment="1">
      <alignment horizontal="center" vertical="center" wrapText="1"/>
    </xf>
    <xf numFmtId="0" fontId="46" fillId="2" borderId="12" xfId="2" applyFont="1" applyFill="1" applyBorder="1" applyAlignment="1">
      <alignment horizontal="center" vertical="center" wrapText="1"/>
    </xf>
    <xf numFmtId="0" fontId="46" fillId="2" borderId="0" xfId="2" applyFont="1" applyFill="1" applyAlignment="1">
      <alignment horizontal="center" vertical="center" wrapText="1"/>
    </xf>
    <xf numFmtId="0" fontId="46" fillId="2" borderId="4" xfId="2" applyFont="1" applyFill="1" applyBorder="1" applyAlignment="1">
      <alignment horizontal="center" vertical="center" wrapText="1"/>
    </xf>
    <xf numFmtId="0" fontId="45" fillId="0" borderId="0" xfId="4" applyFont="1">
      <alignment vertical="center"/>
    </xf>
    <xf numFmtId="0" fontId="46" fillId="0" borderId="0" xfId="4" applyFont="1">
      <alignment vertical="center"/>
    </xf>
    <xf numFmtId="178" fontId="44" fillId="0" borderId="3" xfId="4" applyNumberFormat="1" applyFont="1" applyBorder="1" applyAlignment="1">
      <alignment horizontal="center" vertical="center" shrinkToFit="1"/>
    </xf>
    <xf numFmtId="0" fontId="44" fillId="0" borderId="8" xfId="4" applyFont="1" applyBorder="1" applyAlignment="1">
      <alignment horizontal="center" vertical="center" shrinkToFit="1"/>
    </xf>
    <xf numFmtId="178" fontId="44" fillId="0" borderId="8" xfId="4" applyNumberFormat="1" applyFont="1" applyBorder="1" applyAlignment="1">
      <alignment horizontal="center" vertical="center" shrinkToFit="1"/>
    </xf>
    <xf numFmtId="0" fontId="44" fillId="0" borderId="3" xfId="4" applyFont="1" applyBorder="1" applyAlignment="1">
      <alignment horizontal="center" vertical="center" shrinkToFit="1"/>
    </xf>
    <xf numFmtId="0" fontId="44" fillId="0" borderId="0" xfId="4" applyFont="1" applyAlignment="1">
      <alignment horizontal="center" vertical="center"/>
    </xf>
    <xf numFmtId="0" fontId="54" fillId="0" borderId="0" xfId="2" applyFont="1" applyAlignment="1">
      <alignment vertical="center"/>
    </xf>
    <xf numFmtId="0" fontId="46" fillId="0" borderId="1" xfId="4" applyFont="1" applyBorder="1">
      <alignment vertical="center"/>
    </xf>
    <xf numFmtId="0" fontId="46" fillId="0" borderId="1" xfId="4" applyFont="1" applyBorder="1" applyAlignment="1">
      <alignment horizontal="center" vertical="center"/>
    </xf>
    <xf numFmtId="0" fontId="46" fillId="3" borderId="1" xfId="4" applyFont="1" applyFill="1" applyBorder="1" applyAlignment="1">
      <alignment horizontal="center" vertical="center"/>
    </xf>
    <xf numFmtId="0" fontId="10" fillId="0" borderId="2" xfId="2" applyFont="1" applyBorder="1" applyAlignment="1" applyProtection="1">
      <alignment horizontal="center" vertical="center"/>
      <protection locked="0"/>
    </xf>
    <xf numFmtId="0" fontId="10" fillId="0" borderId="2" xfId="2" applyFont="1" applyBorder="1" applyAlignment="1" applyProtection="1">
      <alignment horizontal="center" vertical="center" shrinkToFit="1"/>
      <protection locked="0"/>
    </xf>
    <xf numFmtId="0" fontId="50" fillId="0" borderId="1" xfId="2" applyFont="1" applyBorder="1" applyAlignment="1" applyProtection="1">
      <alignment horizontal="center" vertical="center" shrinkToFit="1"/>
      <protection locked="0"/>
    </xf>
    <xf numFmtId="0" fontId="10" fillId="0" borderId="7" xfId="2" applyFont="1" applyBorder="1" applyAlignment="1">
      <alignment horizontal="center" vertical="center" shrinkToFit="1"/>
    </xf>
    <xf numFmtId="0" fontId="10" fillId="0" borderId="10" xfId="2" applyFont="1" applyBorder="1" applyAlignment="1">
      <alignment horizontal="center" vertical="center" shrinkToFit="1"/>
    </xf>
    <xf numFmtId="0" fontId="10" fillId="0" borderId="9" xfId="2" applyFont="1" applyBorder="1" applyAlignment="1" applyProtection="1">
      <alignment horizontal="center" vertical="center"/>
      <protection locked="0"/>
    </xf>
    <xf numFmtId="0" fontId="10" fillId="0" borderId="6" xfId="2" applyFont="1" applyBorder="1" applyAlignment="1" applyProtection="1">
      <alignment horizontal="center" vertical="center"/>
      <protection locked="0"/>
    </xf>
    <xf numFmtId="0" fontId="10" fillId="0" borderId="1" xfId="2" applyFont="1" applyBorder="1" applyAlignment="1" applyProtection="1">
      <alignment horizontal="center" vertical="center"/>
      <protection locked="0"/>
    </xf>
    <xf numFmtId="201" fontId="33" fillId="0" borderId="1" xfId="2" applyNumberFormat="1" applyFont="1" applyBorder="1" applyAlignment="1" applyProtection="1">
      <alignment horizontal="right" vertical="center" shrinkToFit="1"/>
      <protection locked="0"/>
    </xf>
    <xf numFmtId="201" fontId="33" fillId="0" borderId="2" xfId="2" applyNumberFormat="1" applyFont="1" applyBorder="1" applyAlignment="1" applyProtection="1">
      <alignment horizontal="right" vertical="center" shrinkToFit="1"/>
      <protection locked="0"/>
    </xf>
    <xf numFmtId="0" fontId="16" fillId="0" borderId="45" xfId="5" applyFont="1" applyBorder="1" applyAlignment="1">
      <alignment horizontal="center" vertical="center" shrinkToFit="1"/>
    </xf>
    <xf numFmtId="0" fontId="10" fillId="0" borderId="13" xfId="2" applyFont="1" applyBorder="1" applyAlignment="1" applyProtection="1">
      <alignment horizontal="center" vertical="center" shrinkToFit="1"/>
      <protection locked="0"/>
    </xf>
    <xf numFmtId="186" fontId="57" fillId="0" borderId="1" xfId="7" applyNumberFormat="1" applyFont="1" applyBorder="1" applyAlignment="1">
      <alignment horizontal="center" vertical="center"/>
    </xf>
    <xf numFmtId="185" fontId="13" fillId="0" borderId="1" xfId="7" applyNumberFormat="1" applyBorder="1" applyAlignment="1">
      <alignment horizontal="right" vertical="center" shrinkToFit="1"/>
    </xf>
    <xf numFmtId="186" fontId="13" fillId="0" borderId="1" xfId="7" applyNumberFormat="1" applyBorder="1" applyAlignment="1">
      <alignment horizontal="center" vertical="center"/>
    </xf>
    <xf numFmtId="0" fontId="5" fillId="0" borderId="2" xfId="2" applyFont="1" applyBorder="1" applyAlignment="1" applyProtection="1">
      <alignment vertical="center" shrinkToFit="1"/>
      <protection locked="0"/>
    </xf>
    <xf numFmtId="0" fontId="13" fillId="0" borderId="8" xfId="2" applyBorder="1" applyAlignment="1">
      <alignment vertical="center" shrinkToFit="1"/>
    </xf>
    <xf numFmtId="186" fontId="39" fillId="0" borderId="17" xfId="5" applyNumberFormat="1" applyFont="1" applyBorder="1" applyAlignment="1">
      <alignment horizontal="center" vertical="center" shrinkToFit="1"/>
    </xf>
    <xf numFmtId="179" fontId="39" fillId="0" borderId="1" xfId="6" applyNumberFormat="1" applyFont="1" applyFill="1" applyBorder="1" applyAlignment="1">
      <alignment horizontal="center" vertical="center" shrinkToFit="1"/>
    </xf>
    <xf numFmtId="179" fontId="16" fillId="0" borderId="19" xfId="5" applyNumberFormat="1" applyFont="1" applyBorder="1" applyAlignment="1">
      <alignment vertical="center" shrinkToFit="1"/>
    </xf>
    <xf numFmtId="179" fontId="16" fillId="0" borderId="45" xfId="5" applyNumberFormat="1" applyFont="1" applyBorder="1" applyAlignment="1">
      <alignment vertical="center" shrinkToFit="1"/>
    </xf>
    <xf numFmtId="179" fontId="16" fillId="0" borderId="27" xfId="5" applyNumberFormat="1" applyFont="1" applyBorder="1" applyAlignment="1">
      <alignment vertical="center" shrinkToFit="1"/>
    </xf>
    <xf numFmtId="179" fontId="16" fillId="0" borderId="3" xfId="5" applyNumberFormat="1" applyFont="1" applyBorder="1" applyAlignment="1">
      <alignment vertical="center" shrinkToFit="1"/>
    </xf>
    <xf numFmtId="201" fontId="16" fillId="0" borderId="27" xfId="5" applyNumberFormat="1" applyFont="1" applyBorder="1" applyAlignment="1">
      <alignment vertical="center" shrinkToFit="1"/>
    </xf>
    <xf numFmtId="201" fontId="16" fillId="0" borderId="16" xfId="5" applyNumberFormat="1" applyFont="1" applyBorder="1" applyAlignment="1">
      <alignment vertical="center" shrinkToFit="1"/>
    </xf>
    <xf numFmtId="201" fontId="16" fillId="0" borderId="2" xfId="5" applyNumberFormat="1" applyFont="1" applyBorder="1" applyAlignment="1">
      <alignment vertical="center" shrinkToFit="1"/>
    </xf>
    <xf numFmtId="201" fontId="16" fillId="0" borderId="45" xfId="5" applyNumberFormat="1" applyFont="1" applyBorder="1" applyAlignment="1">
      <alignment vertical="center" shrinkToFit="1"/>
    </xf>
    <xf numFmtId="201" fontId="16" fillId="0" borderId="3" xfId="5" applyNumberFormat="1" applyFont="1" applyBorder="1" applyAlignment="1">
      <alignment vertical="center" shrinkToFit="1"/>
    </xf>
    <xf numFmtId="201" fontId="33" fillId="0" borderId="1" xfId="2" applyNumberFormat="1" applyFont="1" applyBorder="1" applyAlignment="1" applyProtection="1">
      <alignment horizontal="center" vertical="center" shrinkToFit="1"/>
      <protection locked="0"/>
    </xf>
    <xf numFmtId="201" fontId="10" fillId="0" borderId="32" xfId="5" applyNumberFormat="1" applyFont="1" applyBorder="1" applyAlignment="1">
      <alignment horizontal="center" vertical="center" shrinkToFit="1"/>
    </xf>
    <xf numFmtId="0" fontId="16" fillId="0" borderId="1" xfId="2" applyFont="1" applyBorder="1" applyAlignment="1" applyProtection="1">
      <alignment horizontal="center" vertical="center" wrapText="1"/>
      <protection locked="0"/>
    </xf>
    <xf numFmtId="0" fontId="39" fillId="0" borderId="17" xfId="5" applyFont="1" applyBorder="1" applyAlignment="1">
      <alignment horizontal="center" vertical="center" shrinkToFit="1"/>
    </xf>
    <xf numFmtId="179" fontId="39" fillId="0" borderId="1" xfId="5" applyNumberFormat="1" applyFont="1" applyBorder="1" applyAlignment="1">
      <alignment horizontal="center" vertical="center" shrinkToFit="1"/>
    </xf>
    <xf numFmtId="0" fontId="16" fillId="0" borderId="28" xfId="5" applyFont="1" applyBorder="1" applyAlignment="1">
      <alignment vertical="center" shrinkToFit="1"/>
    </xf>
    <xf numFmtId="0" fontId="16" fillId="0" borderId="44" xfId="5" applyFont="1" applyBorder="1" applyAlignment="1">
      <alignment vertical="center" shrinkToFit="1"/>
    </xf>
    <xf numFmtId="201" fontId="16" fillId="0" borderId="29" xfId="5" applyNumberFormat="1" applyFont="1" applyBorder="1" applyAlignment="1">
      <alignment vertical="center" shrinkToFit="1"/>
    </xf>
    <xf numFmtId="201" fontId="16" fillId="0" borderId="8" xfId="5" applyNumberFormat="1" applyFont="1" applyBorder="1" applyAlignment="1">
      <alignment vertical="center" shrinkToFit="1"/>
    </xf>
    <xf numFmtId="201" fontId="16" fillId="0" borderId="44" xfId="5" applyNumberFormat="1" applyFont="1" applyBorder="1" applyAlignment="1">
      <alignment vertical="center"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46" fillId="2" borderId="15" xfId="2" applyFont="1" applyFill="1" applyBorder="1" applyAlignment="1">
      <alignment horizontal="center" vertical="center" textRotation="255"/>
    </xf>
    <xf numFmtId="0" fontId="46" fillId="2" borderId="13" xfId="2" applyFont="1" applyFill="1" applyBorder="1" applyAlignment="1">
      <alignment horizontal="center" vertical="center" textRotation="255"/>
    </xf>
    <xf numFmtId="0" fontId="46" fillId="2" borderId="2" xfId="2" applyFont="1" applyFill="1" applyBorder="1" applyAlignment="1">
      <alignment horizontal="center" vertical="center" shrinkToFit="1"/>
    </xf>
    <xf numFmtId="0" fontId="46" fillId="2" borderId="3" xfId="2" applyFont="1" applyFill="1" applyBorder="1" applyAlignment="1">
      <alignment horizontal="center" vertical="center" shrinkToFit="1"/>
    </xf>
    <xf numFmtId="180" fontId="10" fillId="0" borderId="2" xfId="2" applyNumberFormat="1" applyFont="1" applyBorder="1" applyAlignment="1" applyProtection="1">
      <alignment horizontal="center" vertical="center"/>
      <protection locked="0"/>
    </xf>
    <xf numFmtId="180" fontId="10" fillId="0" borderId="8" xfId="2" applyNumberFormat="1" applyFont="1" applyBorder="1" applyAlignment="1" applyProtection="1">
      <alignment horizontal="center" vertical="center"/>
      <protection locked="0"/>
    </xf>
    <xf numFmtId="0" fontId="46" fillId="0" borderId="2" xfId="2" applyFont="1" applyBorder="1" applyAlignment="1" applyProtection="1">
      <alignment horizontal="center" vertical="center"/>
      <protection locked="0"/>
    </xf>
    <xf numFmtId="0" fontId="46" fillId="0" borderId="8" xfId="2" applyFont="1" applyBorder="1" applyAlignment="1" applyProtection="1">
      <alignment horizontal="center" vertical="center"/>
      <protection locked="0"/>
    </xf>
    <xf numFmtId="0" fontId="46" fillId="0" borderId="3" xfId="2" applyFont="1" applyBorder="1" applyAlignment="1" applyProtection="1">
      <alignment horizontal="center" vertical="center"/>
      <protection locked="0"/>
    </xf>
    <xf numFmtId="0" fontId="46" fillId="2" borderId="8" xfId="2" applyFont="1" applyFill="1" applyBorder="1" applyAlignment="1">
      <alignment horizontal="center" vertical="center" shrinkToFit="1"/>
    </xf>
    <xf numFmtId="0" fontId="46" fillId="0" borderId="2" xfId="2" applyFont="1" applyBorder="1" applyAlignment="1">
      <alignment horizontal="center" vertical="center" shrinkToFit="1"/>
    </xf>
    <xf numFmtId="0" fontId="46" fillId="0" borderId="8" xfId="2" applyFont="1" applyBorder="1" applyAlignment="1">
      <alignment horizontal="center" vertical="center" shrinkToFit="1"/>
    </xf>
    <xf numFmtId="181" fontId="46" fillId="0" borderId="1" xfId="2" applyNumberFormat="1" applyFont="1" applyBorder="1" applyAlignment="1" applyProtection="1">
      <alignment horizontal="center" vertical="center"/>
      <protection locked="0"/>
    </xf>
    <xf numFmtId="0" fontId="10" fillId="0" borderId="2" xfId="2" applyFont="1" applyBorder="1" applyAlignment="1" applyProtection="1">
      <alignment horizontal="center" vertical="center"/>
      <protection locked="0"/>
    </xf>
    <xf numFmtId="0" fontId="10" fillId="0" borderId="3" xfId="2" applyFont="1" applyBorder="1" applyAlignment="1" applyProtection="1">
      <alignment horizontal="center" vertical="center"/>
      <protection locked="0"/>
    </xf>
    <xf numFmtId="0" fontId="46" fillId="2" borderId="14" xfId="2" applyFont="1" applyFill="1" applyBorder="1" applyAlignment="1">
      <alignment horizontal="center" vertical="center" textRotation="255"/>
    </xf>
    <xf numFmtId="0" fontId="46" fillId="2" borderId="2" xfId="2" applyFont="1" applyFill="1" applyBorder="1" applyAlignment="1">
      <alignment horizontal="center" vertical="center"/>
    </xf>
    <xf numFmtId="0" fontId="46" fillId="2" borderId="8" xfId="2" applyFont="1" applyFill="1" applyBorder="1" applyAlignment="1">
      <alignment horizontal="center" vertical="center"/>
    </xf>
    <xf numFmtId="0" fontId="46" fillId="2" borderId="12" xfId="2" applyFont="1" applyFill="1" applyBorder="1" applyAlignment="1">
      <alignment horizontal="center" vertical="center" textRotation="255" shrinkToFit="1"/>
    </xf>
    <xf numFmtId="0" fontId="46" fillId="2" borderId="4" xfId="2" applyFont="1" applyFill="1" applyBorder="1" applyAlignment="1">
      <alignment horizontal="center" vertical="center" textRotation="255" shrinkToFit="1"/>
    </xf>
    <xf numFmtId="0" fontId="46" fillId="2" borderId="9" xfId="2" applyFont="1" applyFill="1" applyBorder="1" applyAlignment="1">
      <alignment horizontal="center" vertical="center" textRotation="255" shrinkToFit="1"/>
    </xf>
    <xf numFmtId="0" fontId="46" fillId="2" borderId="11" xfId="2" applyFont="1" applyFill="1" applyBorder="1" applyAlignment="1">
      <alignment horizontal="center" vertical="center" textRotation="255" shrinkToFit="1"/>
    </xf>
    <xf numFmtId="0" fontId="10" fillId="0" borderId="1" xfId="2" applyFont="1" applyBorder="1" applyAlignment="1" applyProtection="1">
      <alignment horizontal="center" vertical="center" shrinkToFit="1"/>
      <protection locked="0"/>
    </xf>
    <xf numFmtId="0" fontId="46" fillId="0" borderId="2" xfId="2" applyFont="1" applyBorder="1" applyAlignment="1">
      <alignment horizontal="center" vertical="center"/>
    </xf>
    <xf numFmtId="0" fontId="46" fillId="0" borderId="3" xfId="2" applyFont="1" applyBorder="1" applyAlignment="1">
      <alignment horizontal="center" vertical="center"/>
    </xf>
    <xf numFmtId="0" fontId="46" fillId="0" borderId="8" xfId="2" applyFont="1" applyBorder="1" applyAlignment="1">
      <alignment horizontal="center" vertical="center"/>
    </xf>
    <xf numFmtId="0" fontId="46" fillId="0" borderId="1" xfId="2" applyFont="1" applyBorder="1" applyAlignment="1" applyProtection="1">
      <alignment horizontal="center" vertical="center" shrinkToFit="1"/>
      <protection locked="0"/>
    </xf>
    <xf numFmtId="182" fontId="21" fillId="0" borderId="1" xfId="0" applyNumberFormat="1" applyFont="1" applyBorder="1" applyAlignment="1" applyProtection="1">
      <alignment horizontal="center" vertical="center"/>
      <protection locked="0"/>
    </xf>
    <xf numFmtId="0" fontId="46" fillId="0" borderId="3" xfId="2" applyFont="1" applyBorder="1" applyAlignment="1">
      <alignment horizontal="center" vertical="center" shrinkToFit="1"/>
    </xf>
    <xf numFmtId="0" fontId="46" fillId="2" borderId="6" xfId="2" applyFont="1" applyFill="1" applyBorder="1" applyAlignment="1">
      <alignment horizontal="center" vertical="center"/>
    </xf>
    <xf numFmtId="0" fontId="46" fillId="2" borderId="5" xfId="2" applyFont="1" applyFill="1" applyBorder="1" applyAlignment="1">
      <alignment horizontal="center" vertical="center"/>
    </xf>
    <xf numFmtId="0" fontId="46" fillId="2" borderId="9" xfId="2" applyFont="1" applyFill="1" applyBorder="1" applyAlignment="1">
      <alignment horizontal="center" vertical="center"/>
    </xf>
    <xf numFmtId="0" fontId="46" fillId="2" borderId="11" xfId="2" applyFont="1" applyFill="1" applyBorder="1" applyAlignment="1">
      <alignment horizontal="center" vertical="center"/>
    </xf>
    <xf numFmtId="0" fontId="46" fillId="2" borderId="7" xfId="2" applyFont="1" applyFill="1" applyBorder="1" applyAlignment="1">
      <alignment horizontal="center" vertical="center"/>
    </xf>
    <xf numFmtId="183" fontId="10" fillId="0" borderId="2" xfId="2" applyNumberFormat="1" applyFont="1" applyBorder="1" applyAlignment="1" applyProtection="1">
      <alignment horizontal="center" vertical="center"/>
      <protection locked="0"/>
    </xf>
    <xf numFmtId="183" fontId="10" fillId="0" borderId="3" xfId="2" applyNumberFormat="1" applyFont="1" applyBorder="1" applyAlignment="1" applyProtection="1">
      <alignment horizontal="center" vertical="center"/>
      <protection locked="0"/>
    </xf>
    <xf numFmtId="0" fontId="10" fillId="0" borderId="8" xfId="2" applyFont="1" applyBorder="1" applyAlignment="1" applyProtection="1">
      <alignment horizontal="center" vertical="center"/>
      <protection locked="0"/>
    </xf>
    <xf numFmtId="0" fontId="46" fillId="2" borderId="3" xfId="2" applyFont="1" applyFill="1" applyBorder="1" applyAlignment="1">
      <alignment horizontal="center" vertical="center"/>
    </xf>
    <xf numFmtId="0" fontId="10" fillId="0" borderId="2" xfId="2" applyFont="1" applyBorder="1" applyAlignment="1" applyProtection="1">
      <alignment horizontal="center" vertical="center" shrinkToFit="1"/>
      <protection locked="0"/>
    </xf>
    <xf numFmtId="0" fontId="10" fillId="0" borderId="8" xfId="2" applyFont="1" applyBorder="1" applyAlignment="1" applyProtection="1">
      <alignment horizontal="center" vertical="center" shrinkToFit="1"/>
      <protection locked="0"/>
    </xf>
    <xf numFmtId="0" fontId="46" fillId="2" borderId="6" xfId="2" applyFont="1" applyFill="1" applyBorder="1" applyAlignment="1">
      <alignment horizontal="center" vertical="center" textRotation="255"/>
    </xf>
    <xf numFmtId="0" fontId="46" fillId="2" borderId="5" xfId="2" applyFont="1" applyFill="1" applyBorder="1" applyAlignment="1">
      <alignment horizontal="center" vertical="center" textRotation="255"/>
    </xf>
    <xf numFmtId="0" fontId="46" fillId="2" borderId="9" xfId="2" applyFont="1" applyFill="1" applyBorder="1" applyAlignment="1">
      <alignment horizontal="center" vertical="center" textRotation="255"/>
    </xf>
    <xf numFmtId="0" fontId="46" fillId="2" borderId="11" xfId="2" applyFont="1" applyFill="1" applyBorder="1" applyAlignment="1">
      <alignment horizontal="center" vertical="center" textRotation="255"/>
    </xf>
    <xf numFmtId="0" fontId="21" fillId="0" borderId="13" xfId="0" applyFont="1" applyBorder="1" applyAlignment="1" applyProtection="1">
      <alignment horizontal="center" vertical="center"/>
      <protection locked="0"/>
    </xf>
    <xf numFmtId="0" fontId="46" fillId="2" borderId="4" xfId="2" applyFont="1" applyFill="1" applyBorder="1" applyAlignment="1">
      <alignment horizontal="center" vertical="center" textRotation="255"/>
    </xf>
    <xf numFmtId="0" fontId="10" fillId="0" borderId="14" xfId="2" applyFont="1" applyBorder="1" applyAlignment="1" applyProtection="1">
      <alignment horizontal="center" vertical="center"/>
      <protection locked="0"/>
    </xf>
    <xf numFmtId="0" fontId="46" fillId="2" borderId="2" xfId="2" applyFont="1" applyFill="1" applyBorder="1" applyAlignment="1">
      <alignment horizontal="center" vertical="center" justifyLastLine="1" shrinkToFit="1"/>
    </xf>
    <xf numFmtId="0" fontId="46" fillId="2" borderId="3" xfId="2" applyFont="1" applyFill="1" applyBorder="1" applyAlignment="1">
      <alignment horizontal="center" vertical="center" justifyLastLine="1" shrinkToFit="1"/>
    </xf>
    <xf numFmtId="0" fontId="46" fillId="2" borderId="8" xfId="2" applyFont="1" applyFill="1" applyBorder="1" applyAlignment="1">
      <alignment horizontal="center" vertical="center" justifyLastLine="1" shrinkToFit="1"/>
    </xf>
    <xf numFmtId="195" fontId="12" fillId="0" borderId="9" xfId="1" applyNumberFormat="1" applyBorder="1" applyAlignment="1" applyProtection="1">
      <alignment horizontal="center" vertical="center" shrinkToFit="1"/>
      <protection locked="0"/>
    </xf>
    <xf numFmtId="195" fontId="12" fillId="0" borderId="10" xfId="1" applyNumberFormat="1" applyBorder="1" applyAlignment="1" applyProtection="1">
      <alignment horizontal="center" vertical="center" shrinkToFit="1"/>
      <protection locked="0"/>
    </xf>
    <xf numFmtId="195" fontId="12" fillId="0" borderId="11" xfId="1" applyNumberFormat="1" applyBorder="1" applyAlignment="1" applyProtection="1">
      <alignment horizontal="center" vertical="center" shrinkToFit="1"/>
      <protection locked="0"/>
    </xf>
    <xf numFmtId="0" fontId="46" fillId="2" borderId="2" xfId="2" applyFont="1" applyFill="1" applyBorder="1" applyAlignment="1" applyProtection="1">
      <alignment horizontal="center" vertical="center"/>
      <protection locked="0"/>
    </xf>
    <xf numFmtId="0" fontId="46" fillId="2" borderId="3" xfId="2" applyFont="1" applyFill="1" applyBorder="1" applyAlignment="1" applyProtection="1">
      <alignment horizontal="center" vertical="center"/>
      <protection locked="0"/>
    </xf>
    <xf numFmtId="0" fontId="10" fillId="0" borderId="1" xfId="2" applyFont="1" applyBorder="1" applyAlignment="1" applyProtection="1">
      <alignment horizontal="center" vertical="center"/>
      <protection locked="0"/>
    </xf>
    <xf numFmtId="184" fontId="10" fillId="0" borderId="15" xfId="2" applyNumberFormat="1" applyFont="1" applyBorder="1" applyAlignment="1" applyProtection="1">
      <alignment horizontal="center" vertical="center"/>
      <protection locked="0"/>
    </xf>
    <xf numFmtId="4" fontId="10" fillId="0" borderId="1" xfId="2" applyNumberFormat="1" applyFont="1" applyBorder="1" applyAlignment="1">
      <alignment horizontal="center" vertical="center" shrinkToFit="1"/>
    </xf>
    <xf numFmtId="0" fontId="46" fillId="2" borderId="12" xfId="2" applyFont="1" applyFill="1" applyBorder="1" applyAlignment="1">
      <alignment horizontal="center" vertical="center" shrinkToFit="1"/>
    </xf>
    <xf numFmtId="0" fontId="46" fillId="2" borderId="9" xfId="2" applyFont="1" applyFill="1" applyBorder="1" applyAlignment="1">
      <alignment horizontal="center" vertical="center" shrinkToFit="1"/>
    </xf>
    <xf numFmtId="195" fontId="12" fillId="0" borderId="3" xfId="1" applyNumberFormat="1" applyBorder="1" applyAlignment="1" applyProtection="1">
      <alignment horizontal="center" vertical="center" shrinkToFit="1"/>
      <protection locked="0"/>
    </xf>
    <xf numFmtId="195" fontId="12" fillId="0" borderId="8" xfId="1" applyNumberFormat="1" applyBorder="1" applyAlignment="1" applyProtection="1">
      <alignment horizontal="center" vertical="center" shrinkToFit="1"/>
      <protection locked="0"/>
    </xf>
    <xf numFmtId="0" fontId="46" fillId="2" borderId="10" xfId="2" applyFont="1" applyFill="1" applyBorder="1" applyAlignment="1">
      <alignment horizontal="center" vertical="center"/>
    </xf>
    <xf numFmtId="49" fontId="10" fillId="0" borderId="9" xfId="2" applyNumberFormat="1" applyFont="1" applyBorder="1" applyAlignment="1" applyProtection="1">
      <alignment horizontal="center" vertical="center"/>
      <protection locked="0"/>
    </xf>
    <xf numFmtId="49" fontId="10" fillId="0" borderId="11" xfId="2" applyNumberFormat="1" applyFont="1" applyBorder="1" applyAlignment="1" applyProtection="1">
      <alignment horizontal="center" vertical="center"/>
      <protection locked="0"/>
    </xf>
    <xf numFmtId="0" fontId="21" fillId="0" borderId="12" xfId="0" applyFont="1" applyBorder="1" applyAlignment="1" applyProtection="1">
      <alignment horizontal="center" vertical="center" shrinkToFit="1"/>
      <protection locked="0"/>
    </xf>
    <xf numFmtId="0" fontId="21" fillId="0" borderId="4" xfId="0" applyFont="1" applyBorder="1" applyAlignment="1" applyProtection="1">
      <alignment horizontal="center" vertical="center" shrinkToFit="1"/>
      <protection locked="0"/>
    </xf>
    <xf numFmtId="14" fontId="10" fillId="0" borderId="2" xfId="2" applyNumberFormat="1" applyFont="1" applyBorder="1" applyAlignment="1" applyProtection="1">
      <alignment horizontal="center" vertical="center" shrinkToFit="1"/>
      <protection locked="0"/>
    </xf>
    <xf numFmtId="0" fontId="46" fillId="2" borderId="12" xfId="2" applyFont="1" applyFill="1" applyBorder="1" applyAlignment="1">
      <alignment horizontal="center" vertical="center" textRotation="255"/>
    </xf>
    <xf numFmtId="0" fontId="46" fillId="2" borderId="1" xfId="2" applyFont="1" applyFill="1" applyBorder="1" applyAlignment="1" applyProtection="1">
      <alignment horizontal="center" vertical="center"/>
      <protection locked="0"/>
    </xf>
    <xf numFmtId="0" fontId="10" fillId="0" borderId="1" xfId="2" applyFont="1" applyBorder="1" applyAlignment="1">
      <alignment horizontal="center" vertical="center" shrinkToFit="1"/>
    </xf>
    <xf numFmtId="0" fontId="46" fillId="2" borderId="6" xfId="2" applyFont="1" applyFill="1" applyBorder="1" applyAlignment="1">
      <alignment horizontal="center" vertical="center" shrinkToFit="1"/>
    </xf>
    <xf numFmtId="0" fontId="46" fillId="2" borderId="7" xfId="2" applyFont="1" applyFill="1" applyBorder="1" applyAlignment="1">
      <alignment horizontal="center" vertical="center" shrinkToFit="1"/>
    </xf>
    <xf numFmtId="0" fontId="46" fillId="2" borderId="5" xfId="2" applyFont="1" applyFill="1" applyBorder="1" applyAlignment="1">
      <alignment horizontal="center" vertical="center" shrinkToFit="1"/>
    </xf>
    <xf numFmtId="0" fontId="46" fillId="2" borderId="10" xfId="2" applyFont="1" applyFill="1" applyBorder="1" applyAlignment="1">
      <alignment horizontal="center" vertical="center" shrinkToFit="1"/>
    </xf>
    <xf numFmtId="0" fontId="46" fillId="2" borderId="11" xfId="2" applyFont="1" applyFill="1" applyBorder="1" applyAlignment="1">
      <alignment horizontal="center" vertical="center" shrinkToFit="1"/>
    </xf>
    <xf numFmtId="0" fontId="10" fillId="0" borderId="6" xfId="2" applyFont="1" applyBorder="1" applyAlignment="1">
      <alignment horizontal="center" vertical="center" wrapText="1" shrinkToFit="1"/>
    </xf>
    <xf numFmtId="0" fontId="10" fillId="0" borderId="7" xfId="2" applyFont="1" applyBorder="1" applyAlignment="1">
      <alignment horizontal="center" vertical="center" shrinkToFit="1"/>
    </xf>
    <xf numFmtId="0" fontId="10" fillId="0" borderId="5" xfId="2" applyFont="1" applyBorder="1" applyAlignment="1">
      <alignment horizontal="center" vertical="center" shrinkToFit="1"/>
    </xf>
    <xf numFmtId="0" fontId="10" fillId="0" borderId="9" xfId="2" applyFont="1" applyBorder="1" applyAlignment="1">
      <alignment horizontal="center" vertical="center" shrinkToFit="1"/>
    </xf>
    <xf numFmtId="0" fontId="10" fillId="0" borderId="10" xfId="2" applyFont="1" applyBorder="1" applyAlignment="1">
      <alignment horizontal="center" vertical="center" shrinkToFit="1"/>
    </xf>
    <xf numFmtId="0" fontId="10" fillId="0" borderId="11" xfId="2" applyFont="1" applyBorder="1" applyAlignment="1">
      <alignment horizontal="center" vertical="center" shrinkToFit="1"/>
    </xf>
    <xf numFmtId="4" fontId="46" fillId="2" borderId="6" xfId="2" applyNumberFormat="1" applyFont="1" applyFill="1" applyBorder="1" applyAlignment="1">
      <alignment horizontal="center" vertical="center" shrinkToFit="1"/>
    </xf>
    <xf numFmtId="4" fontId="46" fillId="2" borderId="5" xfId="2" applyNumberFormat="1" applyFont="1" applyFill="1" applyBorder="1" applyAlignment="1">
      <alignment horizontal="center" vertical="center" shrinkToFit="1"/>
    </xf>
    <xf numFmtId="4" fontId="46" fillId="2" borderId="9" xfId="2" applyNumberFormat="1" applyFont="1" applyFill="1" applyBorder="1" applyAlignment="1">
      <alignment horizontal="center" vertical="center" shrinkToFit="1"/>
    </xf>
    <xf numFmtId="4" fontId="46" fillId="2" borderId="11" xfId="2" applyNumberFormat="1" applyFont="1" applyFill="1" applyBorder="1" applyAlignment="1">
      <alignment horizontal="center" vertical="center" shrinkToFit="1"/>
    </xf>
    <xf numFmtId="176" fontId="10" fillId="0" borderId="6" xfId="2" applyNumberFormat="1" applyFont="1" applyBorder="1" applyAlignment="1">
      <alignment horizontal="center" vertical="center" shrinkToFit="1"/>
    </xf>
    <xf numFmtId="176" fontId="10" fillId="0" borderId="7" xfId="2" applyNumberFormat="1" applyFont="1" applyBorder="1" applyAlignment="1">
      <alignment horizontal="center" vertical="center" shrinkToFit="1"/>
    </xf>
    <xf numFmtId="176" fontId="10" fillId="0" borderId="5" xfId="2" applyNumberFormat="1" applyFont="1" applyBorder="1" applyAlignment="1">
      <alignment horizontal="center" vertical="center" shrinkToFit="1"/>
    </xf>
    <xf numFmtId="176" fontId="10" fillId="0" borderId="9" xfId="2" applyNumberFormat="1" applyFont="1" applyBorder="1" applyAlignment="1">
      <alignment horizontal="center" vertical="center" shrinkToFit="1"/>
    </xf>
    <xf numFmtId="176" fontId="10" fillId="0" borderId="10" xfId="2" applyNumberFormat="1" applyFont="1" applyBorder="1" applyAlignment="1">
      <alignment horizontal="center" vertical="center" shrinkToFit="1"/>
    </xf>
    <xf numFmtId="176" fontId="10" fillId="0" borderId="11" xfId="2" applyNumberFormat="1" applyFont="1" applyBorder="1" applyAlignment="1">
      <alignment horizontal="center" vertical="center" shrinkToFit="1"/>
    </xf>
    <xf numFmtId="0" fontId="46" fillId="2" borderId="14" xfId="2" applyFont="1" applyFill="1" applyBorder="1" applyAlignment="1">
      <alignment horizontal="center" vertical="center" shrinkToFit="1"/>
    </xf>
    <xf numFmtId="0" fontId="46" fillId="0" borderId="14" xfId="2" applyFont="1" applyBorder="1" applyAlignment="1">
      <alignment horizontal="left" vertical="center" shrinkToFit="1"/>
    </xf>
    <xf numFmtId="0" fontId="46" fillId="2" borderId="1" xfId="2" applyFont="1" applyFill="1" applyBorder="1" applyAlignment="1">
      <alignment horizontal="center" vertical="center" shrinkToFit="1"/>
    </xf>
    <xf numFmtId="176" fontId="46" fillId="0" borderId="2" xfId="2" applyNumberFormat="1" applyFont="1" applyBorder="1" applyAlignment="1">
      <alignment horizontal="center" vertical="center" shrinkToFit="1"/>
    </xf>
    <xf numFmtId="176" fontId="46" fillId="0" borderId="3" xfId="2" applyNumberFormat="1" applyFont="1" applyBorder="1" applyAlignment="1">
      <alignment horizontal="center" vertical="center" shrinkToFit="1"/>
    </xf>
    <xf numFmtId="176" fontId="46" fillId="0" borderId="8" xfId="2" applyNumberFormat="1" applyFont="1" applyBorder="1" applyAlignment="1">
      <alignment horizontal="center" vertical="center" shrinkToFit="1"/>
    </xf>
    <xf numFmtId="0" fontId="46" fillId="2" borderId="13" xfId="2" applyFont="1" applyFill="1" applyBorder="1" applyAlignment="1">
      <alignment horizontal="center" vertical="center" shrinkToFit="1"/>
    </xf>
    <xf numFmtId="0" fontId="46" fillId="0" borderId="13" xfId="2" applyFont="1" applyBorder="1" applyAlignment="1">
      <alignment horizontal="left" vertical="center" shrinkToFit="1"/>
    </xf>
    <xf numFmtId="0" fontId="10" fillId="0" borderId="6" xfId="2" applyFont="1" applyBorder="1" applyAlignment="1">
      <alignment horizontal="left" vertical="center" shrinkToFit="1"/>
    </xf>
    <xf numFmtId="0" fontId="10" fillId="0" borderId="7" xfId="2" applyFont="1" applyBorder="1" applyAlignment="1">
      <alignment horizontal="left" vertical="center" shrinkToFit="1"/>
    </xf>
    <xf numFmtId="0" fontId="10" fillId="0" borderId="9" xfId="2" applyFont="1" applyBorder="1" applyAlignment="1">
      <alignment horizontal="left" vertical="center" shrinkToFit="1"/>
    </xf>
    <xf numFmtId="0" fontId="10" fillId="0" borderId="10" xfId="2" applyFont="1" applyBorder="1" applyAlignment="1">
      <alignment horizontal="left" vertical="center" shrinkToFit="1"/>
    </xf>
    <xf numFmtId="0" fontId="11" fillId="0" borderId="1" xfId="2" applyFont="1" applyBorder="1" applyAlignment="1">
      <alignment horizontal="center" vertical="center"/>
    </xf>
    <xf numFmtId="0" fontId="10" fillId="0" borderId="3" xfId="2" applyFont="1" applyBorder="1" applyAlignment="1">
      <alignment horizontal="center" vertical="center" shrinkToFit="1"/>
    </xf>
    <xf numFmtId="0" fontId="46" fillId="2" borderId="14" xfId="2" applyFont="1" applyFill="1" applyBorder="1" applyAlignment="1">
      <alignment horizontal="center" vertical="center" textRotation="255" shrinkToFit="1"/>
    </xf>
    <xf numFmtId="0" fontId="46" fillId="2" borderId="15" xfId="2" applyFont="1" applyFill="1" applyBorder="1" applyAlignment="1">
      <alignment horizontal="center" vertical="center" textRotation="255" shrinkToFit="1"/>
    </xf>
    <xf numFmtId="0" fontId="46" fillId="2" borderId="13" xfId="2" applyFont="1" applyFill="1" applyBorder="1" applyAlignment="1">
      <alignment horizontal="center" vertical="center" textRotation="255" shrinkToFit="1"/>
    </xf>
    <xf numFmtId="0" fontId="46" fillId="2" borderId="6" xfId="2" applyFont="1" applyFill="1" applyBorder="1" applyAlignment="1">
      <alignment horizontal="center" vertical="center" textRotation="255" wrapText="1" shrinkToFit="1"/>
    </xf>
    <xf numFmtId="0" fontId="46" fillId="2" borderId="5" xfId="2" applyFont="1" applyFill="1" applyBorder="1" applyAlignment="1">
      <alignment horizontal="center" vertical="center" textRotation="255" shrinkToFit="1"/>
    </xf>
    <xf numFmtId="0" fontId="5" fillId="2" borderId="1" xfId="2" applyFont="1" applyFill="1" applyBorder="1" applyAlignment="1">
      <alignment horizontal="center" vertical="center" wrapText="1" shrinkToFit="1"/>
    </xf>
    <xf numFmtId="0" fontId="6" fillId="0" borderId="10" xfId="2" applyFont="1" applyBorder="1" applyAlignment="1">
      <alignment horizontal="left" vertical="center"/>
    </xf>
    <xf numFmtId="0" fontId="5" fillId="2" borderId="14" xfId="2" applyFont="1" applyFill="1" applyBorder="1" applyAlignment="1">
      <alignment horizontal="center" vertical="center"/>
    </xf>
    <xf numFmtId="198" fontId="7" fillId="0" borderId="6" xfId="2" applyNumberFormat="1" applyFont="1" applyBorder="1" applyAlignment="1">
      <alignment horizontal="left" vertical="center"/>
    </xf>
    <xf numFmtId="198" fontId="7" fillId="0" borderId="7" xfId="2" applyNumberFormat="1" applyFont="1" applyBorder="1" applyAlignment="1">
      <alignment horizontal="left" vertical="center"/>
    </xf>
    <xf numFmtId="198" fontId="7" fillId="0" borderId="5" xfId="2" applyNumberFormat="1" applyFont="1" applyBorder="1" applyAlignment="1">
      <alignment horizontal="left" vertical="center"/>
    </xf>
    <xf numFmtId="0" fontId="5" fillId="2" borderId="1" xfId="2" applyFont="1" applyFill="1" applyBorder="1" applyAlignment="1">
      <alignment horizontal="center" vertical="center"/>
    </xf>
    <xf numFmtId="198" fontId="7" fillId="0" borderId="2" xfId="2" applyNumberFormat="1" applyFont="1" applyBorder="1" applyAlignment="1">
      <alignment horizontal="left" vertical="center" shrinkToFit="1"/>
    </xf>
    <xf numFmtId="198" fontId="7" fillId="0" borderId="3" xfId="2" applyNumberFormat="1" applyFont="1" applyBorder="1" applyAlignment="1">
      <alignment horizontal="left" vertical="center" shrinkToFit="1"/>
    </xf>
    <xf numFmtId="198" fontId="7" fillId="0" borderId="8" xfId="2" applyNumberFormat="1" applyFont="1" applyBorder="1" applyAlignment="1">
      <alignment horizontal="left" vertical="center" shrinkToFit="1"/>
    </xf>
    <xf numFmtId="0" fontId="5" fillId="2" borderId="13" xfId="2" applyFont="1" applyFill="1" applyBorder="1" applyAlignment="1">
      <alignment horizontal="center" vertical="center"/>
    </xf>
    <xf numFmtId="198" fontId="7" fillId="0" borderId="9" xfId="2" applyNumberFormat="1" applyFont="1" applyBorder="1" applyAlignment="1">
      <alignment horizontal="left" vertical="center"/>
    </xf>
    <xf numFmtId="198" fontId="7" fillId="0" borderId="10" xfId="2" applyNumberFormat="1" applyFont="1" applyBorder="1" applyAlignment="1">
      <alignment horizontal="left" vertical="center"/>
    </xf>
    <xf numFmtId="198" fontId="7" fillId="0" borderId="11" xfId="2" applyNumberFormat="1" applyFont="1" applyBorder="1" applyAlignment="1">
      <alignment horizontal="left" vertical="center"/>
    </xf>
    <xf numFmtId="0" fontId="5" fillId="2" borderId="1" xfId="2" applyFont="1" applyFill="1" applyBorder="1" applyAlignment="1">
      <alignment horizontal="center" vertical="center" wrapText="1"/>
    </xf>
    <xf numFmtId="0" fontId="5" fillId="2" borderId="1" xfId="2" applyFont="1" applyFill="1" applyBorder="1" applyAlignment="1">
      <alignment horizontal="center" vertical="center" shrinkToFit="1"/>
    </xf>
    <xf numFmtId="177" fontId="5" fillId="0" borderId="1" xfId="2" applyNumberFormat="1" applyFont="1" applyBorder="1" applyAlignment="1">
      <alignment horizontal="center" vertical="center" wrapText="1" shrinkToFit="1"/>
    </xf>
    <xf numFmtId="198" fontId="7" fillId="0" borderId="6" xfId="2" applyNumberFormat="1" applyFont="1" applyBorder="1" applyAlignment="1">
      <alignment horizontal="center" vertical="center" wrapText="1" shrinkToFit="1"/>
    </xf>
    <xf numFmtId="198" fontId="7" fillId="0" borderId="7" xfId="2" applyNumberFormat="1" applyFont="1" applyBorder="1" applyAlignment="1">
      <alignment horizontal="center" vertical="center" wrapText="1" shrinkToFit="1"/>
    </xf>
    <xf numFmtId="198" fontId="7" fillId="0" borderId="5" xfId="2" applyNumberFormat="1" applyFont="1" applyBorder="1" applyAlignment="1">
      <alignment horizontal="center" vertical="center" wrapText="1" shrinkToFit="1"/>
    </xf>
    <xf numFmtId="198" fontId="7" fillId="0" borderId="9" xfId="2" applyNumberFormat="1" applyFont="1" applyBorder="1" applyAlignment="1">
      <alignment horizontal="center" vertical="center" wrapText="1" shrinkToFit="1"/>
    </xf>
    <xf numFmtId="198" fontId="7" fillId="0" borderId="10" xfId="2" applyNumberFormat="1" applyFont="1" applyBorder="1" applyAlignment="1">
      <alignment horizontal="center" vertical="center" wrapText="1" shrinkToFit="1"/>
    </xf>
    <xf numFmtId="198" fontId="7" fillId="0" borderId="11" xfId="2" applyNumberFormat="1" applyFont="1" applyBorder="1" applyAlignment="1">
      <alignment horizontal="center" vertical="center" wrapText="1" shrinkToFit="1"/>
    </xf>
    <xf numFmtId="0" fontId="5" fillId="2" borderId="13" xfId="7" applyFont="1" applyFill="1" applyBorder="1" applyAlignment="1">
      <alignment horizontal="center" vertical="center" wrapText="1"/>
    </xf>
    <xf numFmtId="0" fontId="5" fillId="2" borderId="15" xfId="7" applyFont="1" applyFill="1" applyBorder="1" applyAlignment="1">
      <alignment horizontal="center" vertical="center" wrapText="1"/>
    </xf>
    <xf numFmtId="0" fontId="5" fillId="2" borderId="14" xfId="2" applyFont="1" applyFill="1" applyBorder="1" applyAlignment="1">
      <alignment horizontal="center" vertical="center" wrapText="1"/>
    </xf>
    <xf numFmtId="0" fontId="5" fillId="2" borderId="6" xfId="2" applyFont="1" applyFill="1" applyBorder="1" applyAlignment="1" applyProtection="1">
      <alignment horizontal="center" vertical="center" wrapText="1"/>
      <protection locked="0"/>
    </xf>
    <xf numFmtId="0" fontId="5" fillId="2" borderId="5" xfId="2" applyFont="1" applyFill="1" applyBorder="1" applyAlignment="1">
      <alignment horizontal="center" vertical="center" wrapText="1"/>
    </xf>
    <xf numFmtId="0" fontId="5" fillId="2" borderId="9" xfId="2" applyFont="1" applyFill="1" applyBorder="1" applyAlignment="1">
      <alignment horizontal="center" vertical="center" wrapText="1"/>
    </xf>
    <xf numFmtId="0" fontId="5" fillId="2" borderId="11" xfId="2" applyFont="1" applyFill="1" applyBorder="1" applyAlignment="1">
      <alignment horizontal="center" vertical="center" wrapText="1"/>
    </xf>
    <xf numFmtId="0" fontId="5" fillId="2" borderId="14" xfId="2" applyFont="1" applyFill="1" applyBorder="1" applyAlignment="1" applyProtection="1">
      <alignment horizontal="center" vertical="center" wrapText="1"/>
      <protection locked="0"/>
    </xf>
    <xf numFmtId="0" fontId="5" fillId="2" borderId="13" xfId="2" applyFont="1" applyFill="1" applyBorder="1" applyAlignment="1" applyProtection="1">
      <alignment horizontal="center" vertical="center" wrapText="1"/>
      <protection locked="0"/>
    </xf>
    <xf numFmtId="0" fontId="14" fillId="2" borderId="14" xfId="2" applyFont="1" applyFill="1" applyBorder="1" applyAlignment="1" applyProtection="1">
      <alignment horizontal="center" vertical="center" wrapText="1"/>
      <protection locked="0"/>
    </xf>
    <xf numFmtId="0" fontId="14" fillId="2" borderId="13" xfId="2" applyFont="1" applyFill="1" applyBorder="1" applyAlignment="1" applyProtection="1">
      <alignment horizontal="center" vertical="center" wrapText="1"/>
      <protection locked="0"/>
    </xf>
    <xf numFmtId="0" fontId="24" fillId="2" borderId="14" xfId="2" applyFont="1" applyFill="1" applyBorder="1" applyAlignment="1" applyProtection="1">
      <alignment horizontal="center" vertical="center" wrapText="1"/>
      <protection locked="0"/>
    </xf>
    <xf numFmtId="0" fontId="24" fillId="2" borderId="13" xfId="2" applyFont="1" applyFill="1" applyBorder="1" applyAlignment="1" applyProtection="1">
      <alignment horizontal="center" vertical="center" wrapText="1"/>
      <protection locked="0"/>
    </xf>
    <xf numFmtId="0" fontId="34" fillId="2" borderId="14" xfId="2" applyFont="1" applyFill="1" applyBorder="1" applyAlignment="1" applyProtection="1">
      <alignment horizontal="center" vertical="center" wrapText="1" shrinkToFit="1"/>
      <protection locked="0"/>
    </xf>
    <xf numFmtId="0" fontId="34" fillId="2" borderId="13" xfId="2" applyFont="1" applyFill="1" applyBorder="1" applyAlignment="1" applyProtection="1">
      <alignment horizontal="center" vertical="center" wrapText="1" shrinkToFit="1"/>
      <protection locked="0"/>
    </xf>
    <xf numFmtId="0" fontId="24" fillId="2" borderId="14" xfId="2" applyFont="1" applyFill="1" applyBorder="1" applyAlignment="1" applyProtection="1">
      <alignment horizontal="center" vertical="center" wrapText="1" shrinkToFit="1"/>
      <protection locked="0"/>
    </xf>
    <xf numFmtId="0" fontId="24" fillId="2" borderId="13" xfId="2" applyFont="1" applyFill="1" applyBorder="1" applyAlignment="1" applyProtection="1">
      <alignment horizontal="center" vertical="center" wrapText="1" shrinkToFit="1"/>
      <protection locked="0"/>
    </xf>
    <xf numFmtId="0" fontId="5" fillId="2" borderId="6" xfId="7" quotePrefix="1" applyFont="1" applyFill="1" applyBorder="1" applyAlignment="1">
      <alignment horizontal="center" vertical="center" shrinkToFit="1"/>
    </xf>
    <xf numFmtId="0" fontId="5" fillId="2" borderId="5" xfId="7" quotePrefix="1" applyFont="1" applyFill="1" applyBorder="1" applyAlignment="1">
      <alignment horizontal="center" vertical="center" shrinkToFit="1"/>
    </xf>
    <xf numFmtId="0" fontId="5" fillId="2" borderId="9" xfId="7" quotePrefix="1" applyFont="1" applyFill="1" applyBorder="1" applyAlignment="1">
      <alignment horizontal="center" vertical="center" shrinkToFit="1"/>
    </xf>
    <xf numFmtId="0" fontId="5" fillId="2" borderId="11" xfId="7" quotePrefix="1" applyFont="1" applyFill="1" applyBorder="1" applyAlignment="1">
      <alignment horizontal="center" vertical="center" shrinkToFit="1"/>
    </xf>
    <xf numFmtId="0" fontId="5" fillId="2" borderId="6" xfId="7" applyFont="1" applyFill="1" applyBorder="1" applyAlignment="1">
      <alignment horizontal="center" vertical="center"/>
    </xf>
    <xf numFmtId="0" fontId="5" fillId="2" borderId="7" xfId="7" applyFont="1" applyFill="1" applyBorder="1" applyAlignment="1">
      <alignment horizontal="center" vertical="center"/>
    </xf>
    <xf numFmtId="0" fontId="5" fillId="2" borderId="5" xfId="7" applyFont="1" applyFill="1" applyBorder="1" applyAlignment="1">
      <alignment horizontal="center" vertical="center"/>
    </xf>
    <xf numFmtId="0" fontId="5" fillId="2" borderId="9" xfId="7" applyFont="1" applyFill="1" applyBorder="1" applyAlignment="1">
      <alignment horizontal="center" vertical="center"/>
    </xf>
    <xf numFmtId="0" fontId="5" fillId="2" borderId="10" xfId="7" applyFont="1" applyFill="1" applyBorder="1" applyAlignment="1">
      <alignment horizontal="center" vertical="center"/>
    </xf>
    <xf numFmtId="0" fontId="5" fillId="2" borderId="11" xfId="7" applyFont="1" applyFill="1" applyBorder="1" applyAlignment="1">
      <alignment horizontal="center" vertical="center"/>
    </xf>
    <xf numFmtId="0" fontId="5" fillId="2" borderId="6" xfId="2" applyFont="1" applyFill="1" applyBorder="1" applyAlignment="1">
      <alignment horizontal="center" vertical="center" shrinkToFit="1"/>
    </xf>
    <xf numFmtId="0" fontId="5" fillId="2" borderId="7" xfId="2" applyFont="1" applyFill="1" applyBorder="1" applyAlignment="1">
      <alignment horizontal="center" vertical="center" shrinkToFit="1"/>
    </xf>
    <xf numFmtId="0" fontId="5" fillId="2" borderId="5" xfId="2" applyFont="1" applyFill="1" applyBorder="1" applyAlignment="1">
      <alignment horizontal="center" vertical="center" shrinkToFit="1"/>
    </xf>
    <xf numFmtId="0" fontId="5" fillId="2" borderId="9" xfId="2" applyFont="1" applyFill="1" applyBorder="1" applyAlignment="1">
      <alignment horizontal="center" vertical="center" shrinkToFit="1"/>
    </xf>
    <xf numFmtId="0" fontId="5" fillId="2" borderId="10" xfId="2" applyFont="1" applyFill="1" applyBorder="1" applyAlignment="1">
      <alignment horizontal="center" vertical="center" shrinkToFit="1"/>
    </xf>
    <xf numFmtId="0" fontId="5" fillId="2" borderId="11" xfId="2" applyFont="1" applyFill="1" applyBorder="1" applyAlignment="1">
      <alignment horizontal="center" vertical="center" shrinkToFit="1"/>
    </xf>
    <xf numFmtId="0" fontId="5" fillId="2" borderId="6" xfId="7" applyFont="1" applyFill="1" applyBorder="1" applyAlignment="1">
      <alignment horizontal="center" vertical="center" shrinkToFit="1"/>
    </xf>
    <xf numFmtId="0" fontId="5" fillId="2" borderId="7" xfId="7" applyFont="1" applyFill="1" applyBorder="1" applyAlignment="1">
      <alignment horizontal="center" vertical="center" shrinkToFit="1"/>
    </xf>
    <xf numFmtId="0" fontId="5" fillId="2" borderId="5" xfId="7" applyFont="1" applyFill="1" applyBorder="1" applyAlignment="1">
      <alignment horizontal="center" vertical="center" shrinkToFit="1"/>
    </xf>
    <xf numFmtId="0" fontId="5" fillId="2" borderId="9" xfId="7" applyFont="1" applyFill="1" applyBorder="1" applyAlignment="1">
      <alignment horizontal="center" vertical="center" shrinkToFit="1"/>
    </xf>
    <xf numFmtId="0" fontId="5" fillId="2" borderId="10" xfId="7" applyFont="1" applyFill="1" applyBorder="1" applyAlignment="1">
      <alignment horizontal="center" vertical="center" shrinkToFit="1"/>
    </xf>
    <xf numFmtId="0" fontId="5" fillId="2" borderId="11" xfId="7" applyFont="1" applyFill="1" applyBorder="1" applyAlignment="1">
      <alignment horizontal="center" vertical="center" shrinkToFit="1"/>
    </xf>
    <xf numFmtId="0" fontId="13" fillId="0" borderId="1" xfId="7" applyBorder="1" applyAlignment="1">
      <alignment horizontal="center" vertical="center" shrinkToFit="1"/>
    </xf>
    <xf numFmtId="0" fontId="13" fillId="0" borderId="1" xfId="2" applyBorder="1" applyAlignment="1">
      <alignment horizontal="center" vertical="center" shrinkToFit="1"/>
    </xf>
    <xf numFmtId="0" fontId="13" fillId="0" borderId="2" xfId="7" applyBorder="1" applyAlignment="1">
      <alignment horizontal="center" vertical="center" shrinkToFit="1"/>
    </xf>
    <xf numFmtId="0" fontId="13" fillId="0" borderId="8" xfId="2" applyBorder="1" applyAlignment="1">
      <alignment horizontal="center" vertical="center" shrinkToFit="1"/>
    </xf>
    <xf numFmtId="0" fontId="14" fillId="2" borderId="1" xfId="2" applyFont="1" applyFill="1" applyBorder="1" applyAlignment="1" applyProtection="1">
      <alignment horizontal="center" vertical="center" wrapText="1"/>
      <protection locked="0"/>
    </xf>
    <xf numFmtId="0" fontId="14" fillId="2" borderId="1" xfId="2" applyFont="1" applyFill="1" applyBorder="1" applyAlignment="1">
      <alignment horizontal="center" vertical="center" wrapText="1"/>
    </xf>
    <xf numFmtId="0" fontId="24" fillId="2" borderId="1" xfId="2" applyFont="1" applyFill="1" applyBorder="1" applyAlignment="1" applyProtection="1">
      <alignment horizontal="center" vertical="center" wrapText="1"/>
      <protection locked="0"/>
    </xf>
    <xf numFmtId="0" fontId="24" fillId="2" borderId="1" xfId="2" applyFont="1" applyFill="1" applyBorder="1" applyAlignment="1">
      <alignment horizontal="center" vertical="center" wrapText="1"/>
    </xf>
    <xf numFmtId="0" fontId="58" fillId="0" borderId="1" xfId="7" applyFont="1" applyBorder="1" applyAlignment="1">
      <alignment horizontal="center" vertical="center" shrinkToFit="1"/>
    </xf>
    <xf numFmtId="0" fontId="13" fillId="0" borderId="1" xfId="7" applyBorder="1" applyAlignment="1">
      <alignment horizontal="center" vertical="center"/>
    </xf>
    <xf numFmtId="0" fontId="5" fillId="2" borderId="2" xfId="2" applyFont="1" applyFill="1" applyBorder="1" applyAlignment="1">
      <alignment horizontal="center" vertical="center" shrinkToFit="1"/>
    </xf>
    <xf numFmtId="0" fontId="5" fillId="2" borderId="3" xfId="2" applyFont="1" applyFill="1" applyBorder="1" applyAlignment="1">
      <alignment horizontal="center" vertical="center" shrinkToFit="1"/>
    </xf>
    <xf numFmtId="0" fontId="5" fillId="2" borderId="8" xfId="2" applyFont="1" applyFill="1" applyBorder="1" applyAlignment="1">
      <alignment horizontal="center" vertical="center" shrinkToFit="1"/>
    </xf>
    <xf numFmtId="0" fontId="5" fillId="2" borderId="5" xfId="2" applyFont="1" applyFill="1" applyBorder="1" applyAlignment="1" applyProtection="1">
      <alignment horizontal="center" vertical="center" wrapText="1"/>
      <protection locked="0"/>
    </xf>
    <xf numFmtId="0" fontId="5" fillId="2" borderId="9" xfId="2" applyFont="1" applyFill="1" applyBorder="1" applyAlignment="1" applyProtection="1">
      <alignment horizontal="center" vertical="center" wrapText="1"/>
      <protection locked="0"/>
    </xf>
    <xf numFmtId="0" fontId="5" fillId="2" borderId="11" xfId="2" applyFont="1" applyFill="1" applyBorder="1" applyAlignment="1" applyProtection="1">
      <alignment horizontal="center" vertical="center" wrapText="1"/>
      <protection locked="0"/>
    </xf>
    <xf numFmtId="0" fontId="13" fillId="0" borderId="2" xfId="2" applyBorder="1" applyAlignment="1">
      <alignment horizontal="center" vertical="center" shrinkToFit="1"/>
    </xf>
    <xf numFmtId="0" fontId="13" fillId="0" borderId="3" xfId="2" applyBorder="1" applyAlignment="1">
      <alignment horizontal="center" vertical="center" shrinkToFit="1"/>
    </xf>
    <xf numFmtId="0" fontId="5" fillId="2" borderId="0" xfId="2" applyFont="1" applyFill="1" applyAlignment="1">
      <alignment horizontal="center" vertical="center" wrapText="1"/>
    </xf>
    <xf numFmtId="0" fontId="5" fillId="2" borderId="4" xfId="2" applyFont="1" applyFill="1" applyBorder="1" applyAlignment="1">
      <alignment horizontal="center" vertical="center" wrapText="1"/>
    </xf>
    <xf numFmtId="0" fontId="5" fillId="2" borderId="10" xfId="2" applyFont="1" applyFill="1" applyBorder="1" applyAlignment="1">
      <alignment horizontal="center" vertical="center" wrapText="1"/>
    </xf>
    <xf numFmtId="0" fontId="5" fillId="2" borderId="6" xfId="2" applyFont="1" applyFill="1" applyBorder="1" applyAlignment="1">
      <alignment horizontal="center" vertical="center" wrapText="1"/>
    </xf>
    <xf numFmtId="0" fontId="5" fillId="2" borderId="7" xfId="2" applyFont="1" applyFill="1" applyBorder="1" applyAlignment="1">
      <alignment horizontal="center" vertical="center" wrapText="1"/>
    </xf>
    <xf numFmtId="0" fontId="5" fillId="2" borderId="12" xfId="2" applyFont="1" applyFill="1" applyBorder="1" applyAlignment="1" applyProtection="1">
      <alignment horizontal="center" vertical="center" wrapText="1"/>
      <protection locked="0"/>
    </xf>
    <xf numFmtId="0" fontId="5" fillId="2" borderId="4" xfId="2" applyFont="1" applyFill="1" applyBorder="1" applyAlignment="1" applyProtection="1">
      <alignment horizontal="center" vertical="center" wrapText="1"/>
      <protection locked="0"/>
    </xf>
    <xf numFmtId="0" fontId="11" fillId="0" borderId="0" xfId="2" applyFont="1" applyAlignment="1">
      <alignment horizontal="left" vertical="center"/>
    </xf>
    <xf numFmtId="0" fontId="10" fillId="2" borderId="6" xfId="2" applyFont="1" applyFill="1" applyBorder="1" applyAlignment="1">
      <alignment horizontal="center" vertical="center"/>
    </xf>
    <xf numFmtId="0" fontId="10" fillId="2" borderId="7" xfId="2" applyFont="1" applyFill="1" applyBorder="1" applyAlignment="1">
      <alignment horizontal="center" vertical="center"/>
    </xf>
    <xf numFmtId="0" fontId="10" fillId="2" borderId="5" xfId="2" applyFont="1" applyFill="1" applyBorder="1" applyAlignment="1">
      <alignment horizontal="center" vertical="center"/>
    </xf>
    <xf numFmtId="198" fontId="10" fillId="0" borderId="6" xfId="2" applyNumberFormat="1" applyFont="1" applyBorder="1" applyAlignment="1">
      <alignment horizontal="left" vertical="center"/>
    </xf>
    <xf numFmtId="198" fontId="10" fillId="0" borderId="7" xfId="2" applyNumberFormat="1" applyFont="1" applyBorder="1" applyAlignment="1">
      <alignment horizontal="left" vertical="center"/>
    </xf>
    <xf numFmtId="198" fontId="10" fillId="0" borderId="5" xfId="2" applyNumberFormat="1" applyFont="1" applyBorder="1" applyAlignment="1">
      <alignment horizontal="left" vertical="center"/>
    </xf>
    <xf numFmtId="0" fontId="10" fillId="2" borderId="1" xfId="2" applyFont="1" applyFill="1" applyBorder="1" applyAlignment="1">
      <alignment horizontal="center" vertical="center"/>
    </xf>
    <xf numFmtId="198" fontId="10" fillId="0" borderId="1" xfId="2" applyNumberFormat="1" applyFont="1" applyBorder="1" applyAlignment="1">
      <alignment horizontal="left" vertical="center" shrinkToFit="1"/>
    </xf>
    <xf numFmtId="176" fontId="10" fillId="0" borderId="6" xfId="2" applyNumberFormat="1" applyFont="1" applyBorder="1" applyAlignment="1">
      <alignment horizontal="center" vertical="center"/>
    </xf>
    <xf numFmtId="176" fontId="10" fillId="0" borderId="7" xfId="2" applyNumberFormat="1" applyFont="1" applyBorder="1" applyAlignment="1">
      <alignment horizontal="center" vertical="center"/>
    </xf>
    <xf numFmtId="176" fontId="10" fillId="0" borderId="5" xfId="2" applyNumberFormat="1" applyFont="1" applyBorder="1" applyAlignment="1">
      <alignment horizontal="center" vertical="center"/>
    </xf>
    <xf numFmtId="176" fontId="10" fillId="0" borderId="9"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0" fontId="10" fillId="2" borderId="9" xfId="2" applyFont="1" applyFill="1" applyBorder="1" applyAlignment="1">
      <alignment horizontal="center" vertical="center"/>
    </xf>
    <xf numFmtId="0" fontId="10" fillId="2" borderId="10" xfId="2" applyFont="1" applyFill="1" applyBorder="1" applyAlignment="1">
      <alignment horizontal="center" vertical="center"/>
    </xf>
    <xf numFmtId="0" fontId="10" fillId="2" borderId="11" xfId="2" applyFont="1" applyFill="1" applyBorder="1" applyAlignment="1">
      <alignment horizontal="center" vertical="center"/>
    </xf>
    <xf numFmtId="198" fontId="10" fillId="0" borderId="9" xfId="2" applyNumberFormat="1" applyFont="1" applyBorder="1" applyAlignment="1">
      <alignment horizontal="left" vertical="center"/>
    </xf>
    <xf numFmtId="198" fontId="10" fillId="0" borderId="10" xfId="2" applyNumberFormat="1" applyFont="1" applyBorder="1" applyAlignment="1">
      <alignment horizontal="left" vertical="center"/>
    </xf>
    <xf numFmtId="198" fontId="10" fillId="0" borderId="11" xfId="2" applyNumberFormat="1" applyFont="1" applyBorder="1" applyAlignment="1">
      <alignment horizontal="left" vertical="center"/>
    </xf>
    <xf numFmtId="0" fontId="10" fillId="2" borderId="1" xfId="2" applyFont="1" applyFill="1" applyBorder="1" applyAlignment="1">
      <alignment horizontal="center" vertical="center" wrapText="1"/>
    </xf>
    <xf numFmtId="0" fontId="10" fillId="2" borderId="13" xfId="2" applyFont="1" applyFill="1" applyBorder="1" applyAlignment="1">
      <alignment vertical="center" textRotation="255"/>
    </xf>
    <xf numFmtId="0" fontId="10" fillId="2" borderId="1" xfId="2" applyFont="1" applyFill="1" applyBorder="1" applyAlignment="1">
      <alignment vertical="center" textRotation="255"/>
    </xf>
    <xf numFmtId="0" fontId="10" fillId="0" borderId="13" xfId="2" applyFont="1" applyBorder="1" applyAlignment="1" applyProtection="1">
      <alignment horizontal="center"/>
      <protection locked="0"/>
    </xf>
    <xf numFmtId="0" fontId="10" fillId="0" borderId="1" xfId="2" applyFont="1" applyBorder="1" applyAlignment="1" applyProtection="1">
      <alignment horizontal="center"/>
      <protection locked="0"/>
    </xf>
    <xf numFmtId="0" fontId="10" fillId="2" borderId="6" xfId="2" applyFont="1" applyFill="1" applyBorder="1" applyAlignment="1">
      <alignment horizontal="center" vertical="center" shrinkToFit="1"/>
    </xf>
    <xf numFmtId="0" fontId="10" fillId="2" borderId="7" xfId="2" applyFont="1" applyFill="1" applyBorder="1" applyAlignment="1">
      <alignment horizontal="center" vertical="center" shrinkToFit="1"/>
    </xf>
    <xf numFmtId="0" fontId="10" fillId="2" borderId="5" xfId="2" applyFont="1" applyFill="1" applyBorder="1" applyAlignment="1">
      <alignment horizontal="center" vertical="center" shrinkToFit="1"/>
    </xf>
    <xf numFmtId="0" fontId="10" fillId="2" borderId="9" xfId="2" applyFont="1" applyFill="1" applyBorder="1" applyAlignment="1">
      <alignment horizontal="center" vertical="center" shrinkToFit="1"/>
    </xf>
    <xf numFmtId="0" fontId="10" fillId="2" borderId="10" xfId="2" applyFont="1" applyFill="1" applyBorder="1" applyAlignment="1">
      <alignment horizontal="center" vertical="center" shrinkToFit="1"/>
    </xf>
    <xf numFmtId="0" fontId="10" fillId="2" borderId="11" xfId="2" applyFont="1" applyFill="1" applyBorder="1" applyAlignment="1">
      <alignment horizontal="center" vertical="center" shrinkToFit="1"/>
    </xf>
    <xf numFmtId="198" fontId="10" fillId="0" borderId="6" xfId="2" applyNumberFormat="1" applyFont="1" applyBorder="1" applyAlignment="1">
      <alignment horizontal="center" vertical="center" wrapText="1" shrinkToFit="1"/>
    </xf>
    <xf numFmtId="198" fontId="10" fillId="0" borderId="7" xfId="2" applyNumberFormat="1" applyFont="1" applyBorder="1" applyAlignment="1">
      <alignment horizontal="center" vertical="center" wrapText="1" shrinkToFit="1"/>
    </xf>
    <xf numFmtId="198" fontId="10" fillId="0" borderId="5" xfId="2" applyNumberFormat="1" applyFont="1" applyBorder="1" applyAlignment="1">
      <alignment horizontal="center" vertical="center" wrapText="1" shrinkToFit="1"/>
    </xf>
    <xf numFmtId="198" fontId="10" fillId="0" borderId="9" xfId="2" applyNumberFormat="1" applyFont="1" applyBorder="1" applyAlignment="1">
      <alignment horizontal="center" vertical="center" wrapText="1" shrinkToFit="1"/>
    </xf>
    <xf numFmtId="198" fontId="10" fillId="0" borderId="10" xfId="2" applyNumberFormat="1" applyFont="1" applyBorder="1" applyAlignment="1">
      <alignment horizontal="center" vertical="center" wrapText="1" shrinkToFit="1"/>
    </xf>
    <xf numFmtId="198" fontId="10" fillId="0" borderId="11" xfId="2" applyNumberFormat="1" applyFont="1" applyBorder="1" applyAlignment="1">
      <alignment horizontal="center" vertical="center" wrapText="1" shrinkToFit="1"/>
    </xf>
    <xf numFmtId="0" fontId="10" fillId="2" borderId="6" xfId="2" applyFont="1" applyFill="1" applyBorder="1" applyAlignment="1">
      <alignment horizontal="center" vertical="center" wrapText="1" shrinkToFit="1"/>
    </xf>
    <xf numFmtId="0" fontId="10" fillId="2" borderId="7" xfId="2" applyFont="1" applyFill="1" applyBorder="1" applyAlignment="1">
      <alignment horizontal="center" vertical="center" wrapText="1" shrinkToFit="1"/>
    </xf>
    <xf numFmtId="0" fontId="10" fillId="2" borderId="5" xfId="2" applyFont="1" applyFill="1" applyBorder="1" applyAlignment="1">
      <alignment horizontal="center" vertical="center" wrapText="1" shrinkToFit="1"/>
    </xf>
    <xf numFmtId="0" fontId="10" fillId="2" borderId="9" xfId="2" applyFont="1" applyFill="1" applyBorder="1" applyAlignment="1">
      <alignment horizontal="center" vertical="center" wrapText="1" shrinkToFit="1"/>
    </xf>
    <xf numFmtId="0" fontId="10" fillId="2" borderId="10" xfId="2" applyFont="1" applyFill="1" applyBorder="1" applyAlignment="1">
      <alignment horizontal="center" vertical="center" wrapText="1" shrinkToFit="1"/>
    </xf>
    <xf numFmtId="0" fontId="10" fillId="2" borderId="11" xfId="2" applyFont="1" applyFill="1" applyBorder="1" applyAlignment="1">
      <alignment horizontal="center" vertical="center" wrapText="1" shrinkToFit="1"/>
    </xf>
    <xf numFmtId="0" fontId="50" fillId="0" borderId="10" xfId="2" applyFont="1" applyBorder="1" applyAlignment="1" applyProtection="1">
      <alignment horizontal="left" vertical="top" wrapText="1"/>
      <protection locked="0"/>
    </xf>
    <xf numFmtId="199" fontId="46" fillId="0" borderId="6" xfId="2" applyNumberFormat="1" applyFont="1" applyBorder="1" applyAlignment="1" applyProtection="1">
      <alignment horizontal="center" vertical="center"/>
      <protection locked="0"/>
    </xf>
    <xf numFmtId="199" fontId="46" fillId="0" borderId="5" xfId="2" applyNumberFormat="1" applyFont="1" applyBorder="1" applyAlignment="1" applyProtection="1">
      <alignment horizontal="center" vertical="center"/>
      <protection locked="0"/>
    </xf>
    <xf numFmtId="199" fontId="46" fillId="0" borderId="9" xfId="2" applyNumberFormat="1" applyFont="1" applyBorder="1" applyAlignment="1" applyProtection="1">
      <alignment horizontal="center" vertical="center"/>
      <protection locked="0"/>
    </xf>
    <xf numFmtId="199" fontId="46" fillId="0" borderId="11" xfId="2" applyNumberFormat="1" applyFont="1" applyBorder="1" applyAlignment="1" applyProtection="1">
      <alignment horizontal="center" vertical="center"/>
      <protection locked="0"/>
    </xf>
    <xf numFmtId="0" fontId="52" fillId="2" borderId="6" xfId="2" applyFont="1" applyFill="1" applyBorder="1" applyAlignment="1">
      <alignment horizontal="center" vertical="center" wrapText="1" shrinkToFit="1"/>
    </xf>
    <xf numFmtId="0" fontId="52" fillId="2" borderId="5" xfId="2" applyFont="1" applyFill="1" applyBorder="1" applyAlignment="1">
      <alignment horizontal="center" vertical="center" wrapText="1" shrinkToFit="1"/>
    </xf>
    <xf numFmtId="0" fontId="52" fillId="2" borderId="9" xfId="2" applyFont="1" applyFill="1" applyBorder="1" applyAlignment="1">
      <alignment horizontal="center" vertical="center" wrapText="1" shrinkToFit="1"/>
    </xf>
    <xf numFmtId="0" fontId="52" fillId="2" borderId="11" xfId="2" applyFont="1" applyFill="1" applyBorder="1" applyAlignment="1">
      <alignment horizontal="center" vertical="center" wrapText="1" shrinkToFit="1"/>
    </xf>
    <xf numFmtId="200" fontId="46" fillId="0" borderId="2" xfId="2" quotePrefix="1" applyNumberFormat="1" applyFont="1" applyBorder="1" applyAlignment="1" applyProtection="1">
      <alignment horizontal="center" vertical="center"/>
      <protection locked="0"/>
    </xf>
    <xf numFmtId="200" fontId="46" fillId="0" borderId="8" xfId="2" applyNumberFormat="1" applyFont="1" applyBorder="1" applyAlignment="1" applyProtection="1">
      <alignment horizontal="center" vertical="center"/>
      <protection locked="0"/>
    </xf>
    <xf numFmtId="200" fontId="46" fillId="0" borderId="3" xfId="2" applyNumberFormat="1" applyFont="1" applyBorder="1" applyAlignment="1" applyProtection="1">
      <alignment horizontal="center" vertical="center"/>
      <protection locked="0"/>
    </xf>
    <xf numFmtId="200" fontId="46" fillId="0" borderId="2" xfId="2" applyNumberFormat="1" applyFont="1" applyBorder="1" applyAlignment="1" applyProtection="1">
      <alignment horizontal="center" vertical="center"/>
      <protection locked="0"/>
    </xf>
    <xf numFmtId="0" fontId="46" fillId="2" borderId="1" xfId="2" applyFont="1" applyFill="1" applyBorder="1" applyAlignment="1">
      <alignment horizontal="center" vertical="center" wrapText="1"/>
    </xf>
    <xf numFmtId="0" fontId="49" fillId="0" borderId="1" xfId="2" applyFont="1" applyBorder="1" applyAlignment="1" applyProtection="1">
      <alignment horizontal="center" vertical="center"/>
      <protection locked="0"/>
    </xf>
    <xf numFmtId="0" fontId="46" fillId="2" borderId="6" xfId="2" applyFont="1" applyFill="1" applyBorder="1" applyAlignment="1">
      <alignment horizontal="center" vertical="center" wrapText="1" shrinkToFit="1"/>
    </xf>
    <xf numFmtId="0" fontId="46" fillId="2" borderId="5" xfId="2" applyFont="1" applyFill="1" applyBorder="1" applyAlignment="1">
      <alignment horizontal="center" vertical="center" wrapText="1" shrinkToFit="1"/>
    </xf>
    <xf numFmtId="0" fontId="46" fillId="2" borderId="12" xfId="2" applyFont="1" applyFill="1" applyBorder="1" applyAlignment="1">
      <alignment horizontal="center" vertical="center" wrapText="1" shrinkToFit="1"/>
    </xf>
    <xf numFmtId="0" fontId="46" fillId="2" borderId="4" xfId="2" applyFont="1" applyFill="1" applyBorder="1" applyAlignment="1">
      <alignment horizontal="center" vertical="center" wrapText="1" shrinkToFit="1"/>
    </xf>
    <xf numFmtId="0" fontId="46" fillId="2" borderId="9" xfId="2" applyFont="1" applyFill="1" applyBorder="1" applyAlignment="1">
      <alignment horizontal="center" vertical="center" wrapText="1" shrinkToFit="1"/>
    </xf>
    <xf numFmtId="0" fontId="46" fillId="2" borderId="11" xfId="2" applyFont="1" applyFill="1" applyBorder="1" applyAlignment="1">
      <alignment horizontal="center" vertical="center" wrapText="1" shrinkToFit="1"/>
    </xf>
    <xf numFmtId="0" fontId="46" fillId="2" borderId="14" xfId="2" applyFont="1" applyFill="1" applyBorder="1" applyAlignment="1">
      <alignment horizontal="center" vertical="center" wrapText="1" shrinkToFit="1"/>
    </xf>
    <xf numFmtId="0" fontId="46" fillId="2" borderId="15" xfId="2" applyFont="1" applyFill="1" applyBorder="1" applyAlignment="1">
      <alignment horizontal="center" vertical="center" wrapText="1" shrinkToFit="1"/>
    </xf>
    <xf numFmtId="0" fontId="46" fillId="2" borderId="13" xfId="2" applyFont="1" applyFill="1" applyBorder="1" applyAlignment="1">
      <alignment horizontal="center" vertical="center" wrapText="1" shrinkToFit="1"/>
    </xf>
    <xf numFmtId="199" fontId="46" fillId="0" borderId="2" xfId="2" applyNumberFormat="1" applyFont="1" applyBorder="1" applyAlignment="1" applyProtection="1">
      <alignment horizontal="center" vertical="center"/>
      <protection locked="0"/>
    </xf>
    <xf numFmtId="199" fontId="46" fillId="0" borderId="8" xfId="2" applyNumberFormat="1" applyFont="1" applyBorder="1" applyAlignment="1" applyProtection="1">
      <alignment horizontal="center" vertical="center"/>
      <protection locked="0"/>
    </xf>
    <xf numFmtId="199" fontId="46" fillId="0" borderId="12" xfId="2" applyNumberFormat="1" applyFont="1" applyBorder="1" applyAlignment="1" applyProtection="1">
      <alignment horizontal="center" vertical="center"/>
      <protection locked="0"/>
    </xf>
    <xf numFmtId="199" fontId="46" fillId="0" borderId="4" xfId="2" applyNumberFormat="1" applyFont="1" applyBorder="1" applyAlignment="1" applyProtection="1">
      <alignment horizontal="center" vertical="center"/>
      <protection locked="0"/>
    </xf>
    <xf numFmtId="0" fontId="46" fillId="2" borderId="14" xfId="2" applyFont="1" applyFill="1" applyBorder="1" applyAlignment="1" applyProtection="1">
      <alignment horizontal="center" vertical="center"/>
      <protection locked="0"/>
    </xf>
    <xf numFmtId="0" fontId="46" fillId="2" borderId="13" xfId="2" applyFont="1" applyFill="1" applyBorder="1" applyAlignment="1" applyProtection="1">
      <alignment horizontal="center" vertical="center"/>
      <protection locked="0"/>
    </xf>
    <xf numFmtId="0" fontId="51" fillId="2" borderId="14" xfId="2" applyFont="1" applyFill="1" applyBorder="1" applyAlignment="1" applyProtection="1">
      <alignment horizontal="center" vertical="center"/>
      <protection locked="0"/>
    </xf>
    <xf numFmtId="0" fontId="51" fillId="2" borderId="13" xfId="2" applyFont="1" applyFill="1" applyBorder="1" applyAlignment="1" applyProtection="1">
      <alignment horizontal="center" vertical="center"/>
      <protection locked="0"/>
    </xf>
    <xf numFmtId="199" fontId="46" fillId="0" borderId="6" xfId="2" quotePrefix="1" applyNumberFormat="1" applyFont="1" applyBorder="1" applyAlignment="1" applyProtection="1">
      <alignment horizontal="center" vertical="center"/>
      <protection locked="0"/>
    </xf>
    <xf numFmtId="199" fontId="46" fillId="0" borderId="3" xfId="2" quotePrefix="1" applyNumberFormat="1" applyFont="1" applyBorder="1" applyAlignment="1" applyProtection="1">
      <alignment horizontal="center" vertical="center"/>
      <protection locked="0"/>
    </xf>
    <xf numFmtId="199" fontId="46" fillId="0" borderId="3" xfId="2" applyNumberFormat="1" applyFont="1" applyBorder="1" applyAlignment="1" applyProtection="1">
      <alignment horizontal="center" vertical="center"/>
      <protection locked="0"/>
    </xf>
    <xf numFmtId="0" fontId="46" fillId="0" borderId="14" xfId="2" applyFont="1" applyBorder="1" applyAlignment="1">
      <alignment horizontal="center" vertical="center" shrinkToFit="1"/>
    </xf>
    <xf numFmtId="0" fontId="46" fillId="0" borderId="13" xfId="2" applyFont="1" applyBorder="1" applyAlignment="1">
      <alignment horizontal="center" vertical="center" shrinkToFit="1"/>
    </xf>
    <xf numFmtId="195" fontId="46" fillId="0" borderId="2" xfId="2" applyNumberFormat="1" applyFont="1" applyBorder="1" applyAlignment="1">
      <alignment horizontal="center" vertical="center" shrinkToFit="1"/>
    </xf>
    <xf numFmtId="195" fontId="46" fillId="0" borderId="3" xfId="2" applyNumberFormat="1" applyFont="1" applyBorder="1" applyAlignment="1">
      <alignment horizontal="center" vertical="center" shrinkToFit="1"/>
    </xf>
    <xf numFmtId="195" fontId="46" fillId="0" borderId="8" xfId="2" applyNumberFormat="1" applyFont="1" applyBorder="1" applyAlignment="1">
      <alignment horizontal="center" vertical="center" shrinkToFit="1"/>
    </xf>
    <xf numFmtId="4" fontId="10" fillId="0" borderId="2" xfId="2" applyNumberFormat="1" applyFont="1" applyBorder="1" applyAlignment="1" applyProtection="1">
      <alignment vertical="center" shrinkToFit="1"/>
      <protection locked="0"/>
    </xf>
    <xf numFmtId="4" fontId="10" fillId="0" borderId="3" xfId="2" applyNumberFormat="1" applyFont="1" applyBorder="1" applyAlignment="1" applyProtection="1">
      <alignment vertical="center" shrinkToFit="1"/>
      <protection locked="0"/>
    </xf>
    <xf numFmtId="4" fontId="10" fillId="0" borderId="8" xfId="2" applyNumberFormat="1" applyFont="1" applyBorder="1" applyAlignment="1" applyProtection="1">
      <alignment vertical="center" shrinkToFit="1"/>
      <protection locked="0"/>
    </xf>
    <xf numFmtId="0" fontId="46" fillId="2" borderId="6" xfId="2" applyFont="1" applyFill="1" applyBorder="1" applyAlignment="1" applyProtection="1">
      <alignment horizontal="center" vertical="center"/>
      <protection locked="0"/>
    </xf>
    <xf numFmtId="0" fontId="46" fillId="2" borderId="9" xfId="2" applyFont="1" applyFill="1" applyBorder="1" applyAlignment="1" applyProtection="1">
      <alignment horizontal="center" vertical="center"/>
      <protection locked="0"/>
    </xf>
    <xf numFmtId="0" fontId="10" fillId="0" borderId="2" xfId="2" applyFont="1" applyBorder="1" applyAlignment="1" applyProtection="1">
      <alignment vertical="center" shrinkToFit="1"/>
      <protection locked="0"/>
    </xf>
    <xf numFmtId="0" fontId="10" fillId="0" borderId="3" xfId="2" applyFont="1" applyBorder="1" applyAlignment="1" applyProtection="1">
      <alignment vertical="center" shrinkToFit="1"/>
      <protection locked="0"/>
    </xf>
    <xf numFmtId="0" fontId="10" fillId="0" borderId="8" xfId="2" applyFont="1" applyBorder="1" applyAlignment="1" applyProtection="1">
      <alignment vertical="center" shrinkToFit="1"/>
      <protection locked="0"/>
    </xf>
    <xf numFmtId="177" fontId="46" fillId="4" borderId="2" xfId="2" applyNumberFormat="1" applyFont="1" applyFill="1" applyBorder="1" applyAlignment="1">
      <alignment horizontal="center" vertical="center" shrinkToFit="1"/>
    </xf>
    <xf numFmtId="177" fontId="46" fillId="4" borderId="3" xfId="2" applyNumberFormat="1" applyFont="1" applyFill="1" applyBorder="1" applyAlignment="1">
      <alignment horizontal="center" vertical="center" shrinkToFit="1"/>
    </xf>
    <xf numFmtId="177" fontId="46" fillId="4" borderId="8" xfId="2" applyNumberFormat="1" applyFont="1" applyFill="1" applyBorder="1" applyAlignment="1">
      <alignment horizontal="center" vertical="center" shrinkToFit="1"/>
    </xf>
    <xf numFmtId="49" fontId="46" fillId="0" borderId="1" xfId="2" applyNumberFormat="1" applyFont="1" applyBorder="1" applyAlignment="1">
      <alignment horizontal="center" vertical="center"/>
    </xf>
    <xf numFmtId="0" fontId="10" fillId="0" borderId="1" xfId="2" applyFont="1" applyBorder="1" applyAlignment="1" applyProtection="1">
      <alignment vertical="center" shrinkToFit="1"/>
      <protection locked="0"/>
    </xf>
    <xf numFmtId="0" fontId="46" fillId="0" borderId="6" xfId="2" applyFont="1" applyBorder="1" applyAlignment="1">
      <alignment horizontal="center" vertical="center" shrinkToFit="1"/>
    </xf>
    <xf numFmtId="0" fontId="46" fillId="0" borderId="7" xfId="2" applyFont="1" applyBorder="1" applyAlignment="1">
      <alignment horizontal="center" vertical="center" shrinkToFit="1"/>
    </xf>
    <xf numFmtId="0" fontId="46" fillId="0" borderId="5" xfId="2" applyFont="1" applyBorder="1" applyAlignment="1">
      <alignment horizontal="center" vertical="center" shrinkToFit="1"/>
    </xf>
    <xf numFmtId="0" fontId="46" fillId="0" borderId="9" xfId="2" applyFont="1" applyBorder="1" applyAlignment="1">
      <alignment horizontal="center" vertical="center" shrinkToFit="1"/>
    </xf>
    <xf numFmtId="0" fontId="46" fillId="0" borderId="10" xfId="2" applyFont="1" applyBorder="1" applyAlignment="1">
      <alignment horizontal="center" vertical="center" shrinkToFit="1"/>
    </xf>
    <xf numFmtId="0" fontId="46" fillId="0" borderId="11" xfId="2" applyFont="1" applyBorder="1" applyAlignment="1">
      <alignment horizontal="center" vertical="center" shrinkToFit="1"/>
    </xf>
    <xf numFmtId="0" fontId="46" fillId="0" borderId="7" xfId="2" applyFont="1" applyBorder="1" applyAlignment="1">
      <alignment horizontal="center" vertical="center" wrapText="1" shrinkToFit="1"/>
    </xf>
    <xf numFmtId="0" fontId="46" fillId="0" borderId="10" xfId="2" applyFont="1" applyBorder="1" applyAlignment="1">
      <alignment horizontal="center" vertical="center" wrapText="1" shrinkToFit="1"/>
    </xf>
    <xf numFmtId="176" fontId="46" fillId="2" borderId="14" xfId="2" applyNumberFormat="1" applyFont="1" applyFill="1" applyBorder="1" applyAlignment="1">
      <alignment horizontal="center" vertical="center" shrinkToFit="1"/>
    </xf>
    <xf numFmtId="176" fontId="46" fillId="2" borderId="13" xfId="2" applyNumberFormat="1" applyFont="1" applyFill="1" applyBorder="1" applyAlignment="1">
      <alignment horizontal="center" vertical="center" shrinkToFit="1"/>
    </xf>
    <xf numFmtId="0" fontId="10" fillId="0" borderId="13" xfId="2" applyFont="1" applyBorder="1" applyAlignment="1" applyProtection="1">
      <alignment vertical="center" shrinkToFit="1"/>
      <protection locked="0"/>
    </xf>
    <xf numFmtId="178" fontId="46" fillId="0" borderId="2" xfId="2" applyNumberFormat="1" applyFont="1" applyBorder="1" applyAlignment="1" applyProtection="1">
      <alignment horizontal="center" vertical="center"/>
      <protection locked="0"/>
    </xf>
    <xf numFmtId="178" fontId="46" fillId="0" borderId="8" xfId="2" applyNumberFormat="1" applyFont="1" applyBorder="1" applyAlignment="1" applyProtection="1">
      <alignment horizontal="center" vertical="center"/>
      <protection locked="0"/>
    </xf>
    <xf numFmtId="0" fontId="36" fillId="0" borderId="1" xfId="0" applyFont="1" applyBorder="1" applyAlignment="1">
      <alignment horizontal="center" vertical="center"/>
    </xf>
    <xf numFmtId="0" fontId="46" fillId="0" borderId="2" xfId="2" applyFont="1" applyBorder="1" applyAlignment="1" applyProtection="1">
      <alignment horizontal="center" vertical="center" shrinkToFit="1"/>
      <protection locked="0"/>
    </xf>
    <xf numFmtId="0" fontId="46" fillId="0" borderId="3" xfId="2" applyFont="1" applyBorder="1" applyAlignment="1" applyProtection="1">
      <alignment horizontal="center" vertical="center" shrinkToFit="1"/>
      <protection locked="0"/>
    </xf>
    <xf numFmtId="0" fontId="46" fillId="0" borderId="8" xfId="2" applyFont="1" applyBorder="1" applyAlignment="1" applyProtection="1">
      <alignment horizontal="center" vertical="center" shrinkToFit="1"/>
      <protection locked="0"/>
    </xf>
    <xf numFmtId="0" fontId="46" fillId="2" borderId="14" xfId="2" applyFont="1" applyFill="1" applyBorder="1" applyAlignment="1">
      <alignment horizontal="center" vertical="center" wrapText="1"/>
    </xf>
    <xf numFmtId="0" fontId="46" fillId="2" borderId="15" xfId="2" applyFont="1" applyFill="1" applyBorder="1" applyAlignment="1">
      <alignment horizontal="center" vertical="center" wrapText="1"/>
    </xf>
    <xf numFmtId="0" fontId="46" fillId="2" borderId="13" xfId="2" applyFont="1" applyFill="1" applyBorder="1" applyAlignment="1">
      <alignment horizontal="center" vertical="center" wrapText="1"/>
    </xf>
    <xf numFmtId="0" fontId="36" fillId="0" borderId="1" xfId="0" applyFont="1" applyBorder="1" applyAlignment="1">
      <alignment horizontal="center" vertical="center" wrapText="1"/>
    </xf>
    <xf numFmtId="0" fontId="46" fillId="2" borderId="1" xfId="2" applyFont="1" applyFill="1" applyBorder="1" applyAlignment="1">
      <alignment horizontal="center" vertical="center"/>
    </xf>
    <xf numFmtId="0" fontId="50" fillId="2" borderId="1" xfId="2" applyFont="1" applyFill="1" applyBorder="1" applyAlignment="1">
      <alignment horizontal="center" vertical="center"/>
    </xf>
    <xf numFmtId="0" fontId="50" fillId="2" borderId="1" xfId="2" applyFont="1" applyFill="1" applyBorder="1" applyAlignment="1">
      <alignment horizontal="center" vertical="center" wrapText="1" shrinkToFit="1"/>
    </xf>
    <xf numFmtId="0" fontId="46" fillId="2" borderId="1" xfId="2" applyFont="1" applyFill="1" applyBorder="1" applyAlignment="1">
      <alignment horizontal="center" vertical="center" textRotation="255"/>
    </xf>
    <xf numFmtId="0" fontId="46" fillId="2" borderId="12" xfId="2" applyFont="1" applyFill="1" applyBorder="1" applyAlignment="1">
      <alignment horizontal="center" vertical="center" wrapText="1"/>
    </xf>
    <xf numFmtId="0" fontId="46" fillId="2" borderId="4" xfId="2" applyFont="1" applyFill="1" applyBorder="1" applyAlignment="1">
      <alignment horizontal="center" vertical="center"/>
    </xf>
    <xf numFmtId="0" fontId="46" fillId="2" borderId="13" xfId="2" applyFont="1" applyFill="1" applyBorder="1" applyAlignment="1">
      <alignment horizontal="center" vertical="center"/>
    </xf>
    <xf numFmtId="0" fontId="46" fillId="2" borderId="6" xfId="2" applyFont="1" applyFill="1" applyBorder="1" applyAlignment="1">
      <alignment horizontal="center" vertical="center" wrapText="1"/>
    </xf>
    <xf numFmtId="0" fontId="46" fillId="2" borderId="5" xfId="2" applyFont="1" applyFill="1" applyBorder="1" applyAlignment="1">
      <alignment horizontal="center" vertical="center" wrapText="1"/>
    </xf>
    <xf numFmtId="0" fontId="46" fillId="2" borderId="9" xfId="2" applyFont="1" applyFill="1" applyBorder="1" applyAlignment="1">
      <alignment horizontal="center" vertical="center" wrapText="1"/>
    </xf>
    <xf numFmtId="0" fontId="46" fillId="2" borderId="11" xfId="2" applyFont="1" applyFill="1" applyBorder="1" applyAlignment="1">
      <alignment horizontal="center" vertical="center" wrapText="1"/>
    </xf>
    <xf numFmtId="0" fontId="44" fillId="2" borderId="14" xfId="2" applyFont="1" applyFill="1" applyBorder="1" applyAlignment="1">
      <alignment horizontal="center" vertical="center" wrapText="1"/>
    </xf>
    <xf numFmtId="0" fontId="44" fillId="2" borderId="13" xfId="2" applyFont="1" applyFill="1" applyBorder="1" applyAlignment="1">
      <alignment horizontal="center" vertical="center" wrapText="1"/>
    </xf>
    <xf numFmtId="0" fontId="46" fillId="2" borderId="7" xfId="2" applyFont="1" applyFill="1" applyBorder="1" applyAlignment="1" applyProtection="1">
      <alignment horizontal="center" vertical="center"/>
      <protection locked="0"/>
    </xf>
    <xf numFmtId="0" fontId="46" fillId="2" borderId="5" xfId="2" applyFont="1" applyFill="1" applyBorder="1" applyAlignment="1" applyProtection="1">
      <alignment horizontal="center" vertical="center"/>
      <protection locked="0"/>
    </xf>
    <xf numFmtId="0" fontId="46" fillId="2" borderId="10" xfId="2" applyFont="1" applyFill="1" applyBorder="1" applyAlignment="1" applyProtection="1">
      <alignment horizontal="center" vertical="center"/>
      <protection locked="0"/>
    </xf>
    <xf numFmtId="0" fontId="46" fillId="2" borderId="11" xfId="2" applyFont="1" applyFill="1" applyBorder="1" applyAlignment="1" applyProtection="1">
      <alignment horizontal="center" vertical="center"/>
      <protection locked="0"/>
    </xf>
    <xf numFmtId="0" fontId="46" fillId="2" borderId="7" xfId="2" applyFont="1" applyFill="1" applyBorder="1" applyAlignment="1">
      <alignment horizontal="center" vertical="center" wrapText="1"/>
    </xf>
    <xf numFmtId="0" fontId="46" fillId="2" borderId="10" xfId="2" applyFont="1" applyFill="1" applyBorder="1" applyAlignment="1">
      <alignment horizontal="center" vertical="center" wrapText="1"/>
    </xf>
    <xf numFmtId="0" fontId="36" fillId="0" borderId="1" xfId="0" applyFont="1" applyBorder="1" applyAlignment="1">
      <alignment horizontal="center" vertical="center" shrinkToFit="1"/>
    </xf>
    <xf numFmtId="0" fontId="46" fillId="2" borderId="7" xfId="2" applyFont="1" applyFill="1" applyBorder="1" applyAlignment="1">
      <alignment horizontal="center" vertical="center" wrapText="1" shrinkToFit="1"/>
    </xf>
    <xf numFmtId="0" fontId="36" fillId="0" borderId="9" xfId="0" applyFont="1" applyBorder="1" applyAlignment="1">
      <alignment horizontal="center" vertical="center" wrapText="1" shrinkToFit="1"/>
    </xf>
    <xf numFmtId="0" fontId="36" fillId="0" borderId="10" xfId="0" applyFont="1" applyBorder="1" applyAlignment="1">
      <alignment horizontal="center" vertical="center" wrapText="1" shrinkToFit="1"/>
    </xf>
    <xf numFmtId="0" fontId="36" fillId="0" borderId="11" xfId="0" applyFont="1" applyBorder="1" applyAlignment="1">
      <alignment horizontal="center" vertical="center" wrapText="1" shrinkToFit="1"/>
    </xf>
    <xf numFmtId="0" fontId="28" fillId="0" borderId="9" xfId="0" applyFont="1" applyBorder="1" applyAlignment="1">
      <alignment horizontal="center" vertical="center"/>
    </xf>
    <xf numFmtId="0" fontId="28" fillId="0" borderId="11" xfId="0" applyFont="1" applyBorder="1" applyAlignment="1">
      <alignment horizontal="center" vertical="center"/>
    </xf>
    <xf numFmtId="0" fontId="10" fillId="0" borderId="7" xfId="2" applyFont="1" applyBorder="1" applyAlignment="1">
      <alignment horizontal="center" vertical="center" wrapText="1" shrinkToFit="1"/>
    </xf>
    <xf numFmtId="0" fontId="28" fillId="0" borderId="5" xfId="0" applyFont="1" applyBorder="1" applyAlignment="1">
      <alignment horizontal="center" vertical="center" wrapText="1" shrinkToFit="1"/>
    </xf>
    <xf numFmtId="0" fontId="10" fillId="0" borderId="9" xfId="2" applyFont="1" applyBorder="1" applyAlignment="1">
      <alignment horizontal="center" vertical="center" wrapText="1" shrinkToFit="1"/>
    </xf>
    <xf numFmtId="0" fontId="10" fillId="0" borderId="10" xfId="2" applyFont="1" applyBorder="1" applyAlignment="1">
      <alignment horizontal="center" vertical="center" wrapText="1" shrinkToFit="1"/>
    </xf>
    <xf numFmtId="0" fontId="28" fillId="0" borderId="11" xfId="0" applyFont="1" applyBorder="1" applyAlignment="1">
      <alignment horizontal="center" vertical="center" wrapText="1" shrinkToFit="1"/>
    </xf>
    <xf numFmtId="0" fontId="45" fillId="0" borderId="10" xfId="2" applyFont="1" applyBorder="1" applyAlignment="1">
      <alignment horizontal="left" vertical="center"/>
    </xf>
    <xf numFmtId="0" fontId="45" fillId="0" borderId="0" xfId="2" applyFont="1" applyAlignment="1">
      <alignment horizontal="left" vertical="center"/>
    </xf>
    <xf numFmtId="0" fontId="10" fillId="0" borderId="6" xfId="2" applyFont="1" applyBorder="1" applyAlignment="1">
      <alignment horizontal="left" vertical="center"/>
    </xf>
    <xf numFmtId="0" fontId="10" fillId="0" borderId="7" xfId="2" applyFont="1" applyBorder="1" applyAlignment="1">
      <alignment horizontal="left" vertical="center"/>
    </xf>
    <xf numFmtId="0" fontId="10" fillId="0" borderId="5" xfId="2" applyFont="1" applyBorder="1" applyAlignment="1">
      <alignment horizontal="left" vertical="center"/>
    </xf>
    <xf numFmtId="0" fontId="10" fillId="0" borderId="2" xfId="2" applyFont="1" applyBorder="1" applyAlignment="1">
      <alignment horizontal="center" vertical="center" shrinkToFit="1"/>
    </xf>
    <xf numFmtId="0" fontId="10" fillId="0" borderId="8" xfId="2" applyFont="1" applyBorder="1" applyAlignment="1">
      <alignment horizontal="center" vertical="center" shrinkToFit="1"/>
    </xf>
    <xf numFmtId="0" fontId="46" fillId="2" borderId="2" xfId="2" applyFont="1" applyFill="1" applyBorder="1" applyAlignment="1">
      <alignment horizontal="center" vertical="center" wrapText="1"/>
    </xf>
    <xf numFmtId="0" fontId="46" fillId="2" borderId="8" xfId="2" applyFont="1" applyFill="1" applyBorder="1" applyAlignment="1">
      <alignment horizontal="center" vertical="center" wrapText="1"/>
    </xf>
    <xf numFmtId="0" fontId="10" fillId="0" borderId="9" xfId="2" applyFont="1" applyBorder="1" applyAlignment="1">
      <alignment horizontal="left" vertical="center"/>
    </xf>
    <xf numFmtId="0" fontId="10" fillId="0" borderId="10" xfId="2" applyFont="1" applyBorder="1" applyAlignment="1">
      <alignment horizontal="left" vertical="center"/>
    </xf>
    <xf numFmtId="0" fontId="10" fillId="0" borderId="11" xfId="2" applyFont="1" applyBorder="1" applyAlignment="1">
      <alignment horizontal="left" vertical="center"/>
    </xf>
    <xf numFmtId="0" fontId="46" fillId="2" borderId="0" xfId="2" applyFont="1" applyFill="1" applyAlignment="1">
      <alignment horizontal="center" vertical="center" wrapText="1"/>
    </xf>
    <xf numFmtId="0" fontId="46" fillId="2" borderId="4" xfId="2" applyFont="1" applyFill="1" applyBorder="1" applyAlignment="1">
      <alignment horizontal="center" vertical="center" wrapText="1"/>
    </xf>
    <xf numFmtId="0" fontId="46" fillId="2" borderId="12" xfId="2" applyFont="1" applyFill="1" applyBorder="1" applyAlignment="1">
      <alignment horizontal="center" vertical="center"/>
    </xf>
    <xf numFmtId="0" fontId="36" fillId="0" borderId="9" xfId="0" applyFont="1" applyBorder="1" applyAlignment="1">
      <alignment horizontal="center" vertical="center"/>
    </xf>
    <xf numFmtId="0" fontId="36" fillId="0" borderId="11" xfId="0" applyFont="1" applyBorder="1" applyAlignment="1">
      <alignment horizontal="center" vertical="center"/>
    </xf>
    <xf numFmtId="0" fontId="46" fillId="2" borderId="15" xfId="2" applyFont="1" applyFill="1" applyBorder="1" applyAlignment="1">
      <alignment horizontal="center" vertical="center"/>
    </xf>
    <xf numFmtId="0" fontId="36" fillId="0" borderId="13" xfId="0" applyFont="1" applyBorder="1" applyAlignment="1">
      <alignment horizontal="center" vertical="center"/>
    </xf>
    <xf numFmtId="0" fontId="46" fillId="0" borderId="48" xfId="2" applyFont="1" applyBorder="1" applyAlignment="1" applyProtection="1">
      <alignment horizontal="center" vertical="center" shrinkToFit="1"/>
      <protection locked="0"/>
    </xf>
    <xf numFmtId="0" fontId="28" fillId="0" borderId="9" xfId="0" applyFont="1" applyBorder="1" applyAlignment="1">
      <alignment horizontal="center" vertical="center" shrinkToFit="1"/>
    </xf>
    <xf numFmtId="0" fontId="28" fillId="0" borderId="11" xfId="0" applyFont="1" applyBorder="1" applyAlignment="1">
      <alignment horizontal="center" vertical="center" shrinkToFit="1"/>
    </xf>
    <xf numFmtId="0" fontId="11" fillId="0" borderId="10" xfId="2" applyFont="1" applyBorder="1" applyAlignment="1">
      <alignment horizontal="left" vertical="center"/>
    </xf>
    <xf numFmtId="0" fontId="10" fillId="0" borderId="11" xfId="2" applyFont="1" applyBorder="1" applyAlignment="1">
      <alignment horizontal="center" vertical="center" wrapText="1" shrinkToFit="1"/>
    </xf>
    <xf numFmtId="0" fontId="10" fillId="0" borderId="5" xfId="2" applyFont="1" applyBorder="1" applyAlignment="1">
      <alignment horizontal="center" vertical="center" wrapText="1" shrinkToFit="1"/>
    </xf>
    <xf numFmtId="0" fontId="36" fillId="0" borderId="1" xfId="0" applyFont="1" applyBorder="1" applyAlignment="1">
      <alignment horizontal="center" vertical="center" textRotation="255"/>
    </xf>
    <xf numFmtId="0" fontId="13" fillId="0" borderId="2" xfId="2" applyBorder="1" applyAlignment="1">
      <alignment horizontal="center" vertical="center"/>
    </xf>
    <xf numFmtId="0" fontId="13" fillId="0" borderId="8" xfId="2" applyBorder="1" applyAlignment="1">
      <alignment horizontal="center" vertical="center"/>
    </xf>
    <xf numFmtId="0" fontId="10" fillId="2" borderId="2" xfId="2" applyFont="1" applyFill="1" applyBorder="1" applyAlignment="1">
      <alignment horizontal="center" vertical="center" wrapText="1"/>
    </xf>
    <xf numFmtId="0" fontId="10" fillId="2" borderId="3" xfId="2" applyFont="1" applyFill="1" applyBorder="1" applyAlignment="1">
      <alignment horizontal="center" vertical="center" wrapText="1"/>
    </xf>
    <xf numFmtId="0" fontId="10" fillId="2" borderId="8" xfId="2" applyFont="1" applyFill="1" applyBorder="1" applyAlignment="1">
      <alignment horizontal="center" vertical="center" wrapText="1"/>
    </xf>
    <xf numFmtId="0" fontId="13" fillId="0" borderId="2" xfId="2" applyBorder="1" applyAlignment="1">
      <alignment horizontal="center" vertical="center" wrapText="1"/>
    </xf>
    <xf numFmtId="0" fontId="13" fillId="0" borderId="3" xfId="2" applyBorder="1" applyAlignment="1">
      <alignment horizontal="center" vertical="center" wrapText="1"/>
    </xf>
    <xf numFmtId="0" fontId="13" fillId="0" borderId="8" xfId="2" applyBorder="1" applyAlignment="1">
      <alignment horizontal="center" vertical="center" wrapText="1"/>
    </xf>
    <xf numFmtId="0" fontId="13" fillId="0" borderId="3" xfId="2" applyBorder="1" applyAlignment="1">
      <alignment horizontal="center" vertical="center"/>
    </xf>
    <xf numFmtId="0" fontId="13" fillId="0" borderId="1" xfId="2" applyBorder="1" applyAlignment="1">
      <alignment horizontal="center" vertical="center"/>
    </xf>
    <xf numFmtId="0" fontId="13" fillId="0" borderId="2" xfId="2" applyBorder="1" applyAlignment="1">
      <alignment vertical="center"/>
    </xf>
    <xf numFmtId="0" fontId="13" fillId="0" borderId="3" xfId="2" applyBorder="1" applyAlignment="1">
      <alignment vertical="center"/>
    </xf>
    <xf numFmtId="0" fontId="28" fillId="0" borderId="3" xfId="0" applyFont="1" applyBorder="1">
      <alignment vertical="center"/>
    </xf>
    <xf numFmtId="0" fontId="28" fillId="0" borderId="8" xfId="0" applyFont="1" applyBorder="1">
      <alignment vertical="center"/>
    </xf>
    <xf numFmtId="176" fontId="13" fillId="0" borderId="1" xfId="2" applyNumberFormat="1" applyBorder="1" applyAlignment="1">
      <alignment horizontal="center" vertical="center"/>
    </xf>
    <xf numFmtId="176" fontId="13" fillId="0" borderId="1" xfId="2" applyNumberFormat="1" applyBorder="1" applyAlignment="1">
      <alignment horizontal="center" vertical="center" shrinkToFit="1"/>
    </xf>
    <xf numFmtId="176" fontId="13" fillId="0" borderId="2" xfId="2" applyNumberFormat="1" applyBorder="1" applyAlignment="1">
      <alignment horizontal="center" vertical="center" shrinkToFit="1"/>
    </xf>
    <xf numFmtId="176" fontId="13" fillId="0" borderId="8" xfId="2" applyNumberFormat="1" applyBorder="1" applyAlignment="1">
      <alignment horizontal="center" vertical="center" shrinkToFit="1"/>
    </xf>
    <xf numFmtId="176" fontId="13" fillId="0" borderId="2" xfId="2" applyNumberFormat="1" applyBorder="1" applyAlignment="1">
      <alignment horizontal="center" vertical="center"/>
    </xf>
    <xf numFmtId="176" fontId="13" fillId="0" borderId="8" xfId="2" applyNumberFormat="1" applyBorder="1" applyAlignment="1">
      <alignment horizontal="center" vertical="center"/>
    </xf>
    <xf numFmtId="0" fontId="13" fillId="0" borderId="8" xfId="2" applyBorder="1" applyAlignment="1">
      <alignment vertical="center"/>
    </xf>
    <xf numFmtId="0" fontId="10" fillId="2" borderId="14" xfId="2" applyFont="1" applyFill="1" applyBorder="1" applyAlignment="1">
      <alignment horizontal="center" vertical="center"/>
    </xf>
    <xf numFmtId="0" fontId="10" fillId="0" borderId="5" xfId="2" applyFont="1" applyBorder="1" applyAlignment="1">
      <alignment horizontal="left" vertical="center" shrinkToFit="1"/>
    </xf>
    <xf numFmtId="0" fontId="10" fillId="2" borderId="8" xfId="2" applyFont="1" applyFill="1" applyBorder="1" applyAlignment="1">
      <alignment horizontal="center" vertical="center"/>
    </xf>
    <xf numFmtId="0" fontId="10" fillId="0" borderId="1" xfId="2" applyFont="1" applyBorder="1" applyAlignment="1">
      <alignment horizontal="left" vertical="center" shrinkToFit="1"/>
    </xf>
    <xf numFmtId="0" fontId="28" fillId="0" borderId="9" xfId="0" applyFont="1" applyBorder="1" applyAlignment="1">
      <alignment horizontal="center" vertical="center" wrapText="1" shrinkToFit="1"/>
    </xf>
    <xf numFmtId="0" fontId="28" fillId="0" borderId="10" xfId="0" applyFont="1" applyBorder="1" applyAlignment="1">
      <alignment horizontal="center" vertical="center" wrapText="1" shrinkToFit="1"/>
    </xf>
    <xf numFmtId="0" fontId="28" fillId="0" borderId="10" xfId="0" applyFont="1" applyBorder="1" applyAlignment="1">
      <alignment horizontal="center" vertical="center" shrinkToFit="1"/>
    </xf>
    <xf numFmtId="0" fontId="10" fillId="2" borderId="13" xfId="2" applyFont="1" applyFill="1" applyBorder="1" applyAlignment="1">
      <alignment horizontal="center" vertical="center"/>
    </xf>
    <xf numFmtId="0" fontId="10" fillId="0" borderId="6" xfId="2" applyFont="1" applyBorder="1" applyAlignment="1">
      <alignment horizontal="center" vertical="center" shrinkToFit="1"/>
    </xf>
    <xf numFmtId="0" fontId="10" fillId="2" borderId="12" xfId="2" applyFont="1" applyFill="1" applyBorder="1" applyAlignment="1">
      <alignment horizontal="center" vertical="center" textRotation="255"/>
    </xf>
    <xf numFmtId="0" fontId="10" fillId="2" borderId="15" xfId="2" applyFont="1" applyFill="1" applyBorder="1" applyAlignment="1">
      <alignment horizontal="center" vertical="center" textRotation="255"/>
    </xf>
    <xf numFmtId="0" fontId="10" fillId="2" borderId="13" xfId="2" applyFont="1" applyFill="1" applyBorder="1" applyAlignment="1">
      <alignment horizontal="center" vertical="center" textRotation="255"/>
    </xf>
    <xf numFmtId="0" fontId="10" fillId="2" borderId="13" xfId="2" applyFont="1" applyFill="1" applyBorder="1" applyAlignment="1">
      <alignment horizontal="center" vertical="center" wrapText="1"/>
    </xf>
    <xf numFmtId="0" fontId="10" fillId="2" borderId="13" xfId="2" applyFont="1" applyFill="1" applyBorder="1" applyAlignment="1" applyProtection="1">
      <alignment horizontal="center" vertical="center" wrapText="1"/>
      <protection locked="0"/>
    </xf>
    <xf numFmtId="0" fontId="10" fillId="2" borderId="1" xfId="2" applyFont="1" applyFill="1" applyBorder="1" applyAlignment="1" applyProtection="1">
      <alignment horizontal="center" vertical="center" wrapText="1"/>
      <protection locked="0"/>
    </xf>
    <xf numFmtId="178" fontId="10" fillId="0" borderId="2" xfId="2" applyNumberFormat="1" applyFont="1" applyBorder="1" applyAlignment="1" applyProtection="1">
      <alignment horizontal="center" vertical="center"/>
      <protection locked="0"/>
    </xf>
    <xf numFmtId="178" fontId="10" fillId="0" borderId="8" xfId="2" applyNumberFormat="1" applyFont="1" applyBorder="1" applyAlignment="1" applyProtection="1">
      <alignment horizontal="center" vertical="center"/>
      <protection locked="0"/>
    </xf>
    <xf numFmtId="0" fontId="10" fillId="2" borderId="9" xfId="2" applyFont="1" applyFill="1" applyBorder="1" applyAlignment="1">
      <alignment horizontal="center" vertical="center" wrapText="1"/>
    </xf>
    <xf numFmtId="0" fontId="10" fillId="2" borderId="10" xfId="2" applyFont="1" applyFill="1" applyBorder="1" applyAlignment="1">
      <alignment horizontal="center" vertical="center" wrapText="1"/>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44" fillId="2" borderId="1" xfId="4" applyFont="1" applyFill="1" applyBorder="1" applyAlignment="1">
      <alignment horizontal="center" vertical="center"/>
    </xf>
    <xf numFmtId="0" fontId="44" fillId="0" borderId="2" xfId="4" applyFont="1" applyBorder="1" applyAlignment="1">
      <alignment horizontal="left" vertical="center" wrapText="1" shrinkToFit="1"/>
    </xf>
    <xf numFmtId="0" fontId="44" fillId="0" borderId="3" xfId="4" applyFont="1" applyBorder="1" applyAlignment="1">
      <alignment horizontal="left" vertical="center" wrapText="1" shrinkToFit="1"/>
    </xf>
    <xf numFmtId="0" fontId="44" fillId="0" borderId="8" xfId="4" applyFont="1" applyBorder="1" applyAlignment="1">
      <alignment horizontal="left" vertical="center" wrapText="1" shrinkToFit="1"/>
    </xf>
    <xf numFmtId="0" fontId="46" fillId="0" borderId="7" xfId="2" applyFont="1" applyBorder="1" applyAlignment="1" applyProtection="1">
      <alignment vertical="center" wrapText="1"/>
      <protection locked="0"/>
    </xf>
    <xf numFmtId="0" fontId="36" fillId="0" borderId="7" xfId="12" applyFont="1" applyBorder="1" applyAlignment="1">
      <alignment vertical="center" wrapText="1"/>
    </xf>
    <xf numFmtId="0" fontId="36" fillId="0" borderId="0" xfId="12" applyFont="1" applyAlignment="1">
      <alignment vertical="center" wrapText="1"/>
    </xf>
    <xf numFmtId="0" fontId="44" fillId="2" borderId="1" xfId="4" applyFont="1" applyFill="1" applyBorder="1" applyAlignment="1">
      <alignment horizontal="center" vertical="center" wrapText="1"/>
    </xf>
    <xf numFmtId="0" fontId="44" fillId="0" borderId="6" xfId="4" applyFont="1" applyBorder="1" applyAlignment="1">
      <alignment horizontal="left" vertical="top"/>
    </xf>
    <xf numFmtId="0" fontId="44" fillId="0" borderId="7" xfId="4" applyFont="1" applyBorder="1" applyAlignment="1">
      <alignment horizontal="left" vertical="top"/>
    </xf>
    <xf numFmtId="0" fontId="44" fillId="0" borderId="5" xfId="4" applyFont="1" applyBorder="1" applyAlignment="1">
      <alignment horizontal="left" vertical="top"/>
    </xf>
    <xf numFmtId="0" fontId="44" fillId="0" borderId="12" xfId="4" applyFont="1" applyBorder="1" applyAlignment="1">
      <alignment horizontal="left" vertical="top"/>
    </xf>
    <xf numFmtId="0" fontId="44" fillId="0" borderId="0" xfId="4" applyFont="1" applyAlignment="1">
      <alignment horizontal="left" vertical="top"/>
    </xf>
    <xf numFmtId="0" fontId="44" fillId="0" borderId="4" xfId="4" applyFont="1" applyBorder="1" applyAlignment="1">
      <alignment horizontal="left" vertical="top"/>
    </xf>
    <xf numFmtId="0" fontId="44" fillId="0" borderId="9" xfId="4" applyFont="1" applyBorder="1" applyAlignment="1">
      <alignment horizontal="left" vertical="top"/>
    </xf>
    <xf numFmtId="0" fontId="44" fillId="0" borderId="10" xfId="4" applyFont="1" applyBorder="1" applyAlignment="1">
      <alignment horizontal="left" vertical="top"/>
    </xf>
    <xf numFmtId="0" fontId="44" fillId="0" borderId="11" xfId="4" applyFont="1" applyBorder="1" applyAlignment="1">
      <alignment horizontal="left" vertical="top"/>
    </xf>
    <xf numFmtId="0" fontId="44" fillId="2" borderId="1" xfId="4" applyFont="1" applyFill="1" applyBorder="1" applyAlignment="1">
      <alignment horizontal="center" vertical="center" shrinkToFit="1"/>
    </xf>
    <xf numFmtId="0" fontId="44" fillId="0" borderId="1" xfId="4" applyFont="1" applyBorder="1" applyAlignment="1">
      <alignment horizontal="center" vertical="center"/>
    </xf>
    <xf numFmtId="0" fontId="54" fillId="2" borderId="1" xfId="2" applyFont="1" applyFill="1" applyBorder="1" applyAlignment="1">
      <alignment horizontal="center" vertical="center" shrinkToFit="1"/>
    </xf>
    <xf numFmtId="0" fontId="54" fillId="0" borderId="3" xfId="2" applyFont="1" applyBorder="1" applyAlignment="1" applyProtection="1">
      <alignment horizontal="center" vertical="center"/>
      <protection locked="0"/>
    </xf>
    <xf numFmtId="0" fontId="54" fillId="2" borderId="2" xfId="2" applyFont="1" applyFill="1" applyBorder="1" applyAlignment="1">
      <alignment horizontal="center" vertical="center" shrinkToFit="1"/>
    </xf>
    <xf numFmtId="0" fontId="54" fillId="2" borderId="3" xfId="2" applyFont="1" applyFill="1" applyBorder="1" applyAlignment="1">
      <alignment horizontal="center" vertical="center" shrinkToFit="1"/>
    </xf>
    <xf numFmtId="176" fontId="54" fillId="0" borderId="2" xfId="2" applyNumberFormat="1" applyFont="1" applyBorder="1" applyAlignment="1" applyProtection="1">
      <alignment horizontal="center" vertical="center"/>
      <protection locked="0"/>
    </xf>
    <xf numFmtId="176" fontId="54" fillId="0" borderId="3" xfId="2" applyNumberFormat="1" applyFont="1" applyBorder="1" applyAlignment="1" applyProtection="1">
      <alignment horizontal="center" vertical="center"/>
      <protection locked="0"/>
    </xf>
    <xf numFmtId="176" fontId="54" fillId="0" borderId="8" xfId="2" applyNumberFormat="1" applyFont="1" applyBorder="1" applyAlignment="1" applyProtection="1">
      <alignment horizontal="center" vertical="center"/>
      <protection locked="0"/>
    </xf>
    <xf numFmtId="0" fontId="54" fillId="2" borderId="8" xfId="2" applyFont="1" applyFill="1" applyBorder="1" applyAlignment="1">
      <alignment horizontal="center" vertical="center" shrinkToFit="1"/>
    </xf>
    <xf numFmtId="0" fontId="54" fillId="2" borderId="2" xfId="2" applyFont="1" applyFill="1" applyBorder="1" applyAlignment="1" applyProtection="1">
      <alignment horizontal="center" vertical="center" shrinkToFit="1"/>
      <protection locked="0"/>
    </xf>
    <xf numFmtId="0" fontId="54" fillId="2" borderId="8" xfId="2" applyFont="1" applyFill="1" applyBorder="1" applyAlignment="1" applyProtection="1">
      <alignment horizontal="center" vertical="center" shrinkToFit="1"/>
      <protection locked="0"/>
    </xf>
    <xf numFmtId="0" fontId="44" fillId="0" borderId="2" xfId="4" applyFont="1" applyBorder="1" applyAlignment="1">
      <alignment horizontal="center" vertical="center" shrinkToFit="1"/>
    </xf>
    <xf numFmtId="0" fontId="44" fillId="0" borderId="3" xfId="4" applyFont="1" applyBorder="1" applyAlignment="1">
      <alignment horizontal="center" vertical="center" shrinkToFit="1"/>
    </xf>
    <xf numFmtId="0" fontId="44" fillId="0" borderId="8" xfId="4" applyFont="1" applyBorder="1" applyAlignment="1">
      <alignment horizontal="center" vertical="center" shrinkToFit="1"/>
    </xf>
    <xf numFmtId="0" fontId="44" fillId="0" borderId="2" xfId="4" applyFont="1" applyBorder="1" applyAlignment="1">
      <alignment horizontal="center" vertical="center"/>
    </xf>
    <xf numFmtId="0" fontId="44" fillId="0" borderId="3" xfId="4" applyFont="1" applyBorder="1" applyAlignment="1">
      <alignment horizontal="center" vertical="center"/>
    </xf>
    <xf numFmtId="0" fontId="44" fillId="0" borderId="8" xfId="4" applyFont="1" applyBorder="1" applyAlignment="1">
      <alignment horizontal="center" vertical="center"/>
    </xf>
    <xf numFmtId="0" fontId="44" fillId="2" borderId="14" xfId="4" applyFont="1" applyFill="1" applyBorder="1" applyAlignment="1">
      <alignment horizontal="center" vertical="center" wrapText="1"/>
    </xf>
    <xf numFmtId="0" fontId="44" fillId="2" borderId="15" xfId="4" applyFont="1" applyFill="1" applyBorder="1" applyAlignment="1">
      <alignment horizontal="center" vertical="center" wrapText="1"/>
    </xf>
    <xf numFmtId="0" fontId="44" fillId="2" borderId="13" xfId="4" applyFont="1" applyFill="1" applyBorder="1" applyAlignment="1">
      <alignment horizontal="center" vertical="center" wrapText="1"/>
    </xf>
    <xf numFmtId="0" fontId="44" fillId="0" borderId="1" xfId="4" applyFont="1" applyBorder="1" applyAlignment="1">
      <alignment horizontal="center" vertical="center" wrapText="1"/>
    </xf>
    <xf numFmtId="0" fontId="44" fillId="2" borderId="2" xfId="4" applyFont="1" applyFill="1" applyBorder="1" applyAlignment="1">
      <alignment horizontal="center" vertical="center" wrapText="1"/>
    </xf>
    <xf numFmtId="0" fontId="44" fillId="2" borderId="8" xfId="4" applyFont="1" applyFill="1" applyBorder="1" applyAlignment="1">
      <alignment horizontal="center" vertical="center" wrapText="1"/>
    </xf>
    <xf numFmtId="0" fontId="44" fillId="2" borderId="2" xfId="4" applyFont="1" applyFill="1" applyBorder="1" applyAlignment="1">
      <alignment horizontal="center" vertical="center"/>
    </xf>
    <xf numFmtId="0" fontId="44" fillId="2" borderId="8" xfId="4" applyFont="1" applyFill="1" applyBorder="1" applyAlignment="1">
      <alignment horizontal="center" vertical="center"/>
    </xf>
    <xf numFmtId="0" fontId="44" fillId="2" borderId="3" xfId="4" applyFont="1" applyFill="1" applyBorder="1" applyAlignment="1">
      <alignment horizontal="center" vertical="center"/>
    </xf>
    <xf numFmtId="0" fontId="46" fillId="2" borderId="9" xfId="4" applyFont="1" applyFill="1" applyBorder="1" applyAlignment="1">
      <alignment horizontal="center" vertical="center"/>
    </xf>
    <xf numFmtId="0" fontId="46" fillId="2" borderId="10" xfId="4" applyFont="1" applyFill="1" applyBorder="1" applyAlignment="1">
      <alignment horizontal="center" vertical="center"/>
    </xf>
    <xf numFmtId="0" fontId="46" fillId="0" borderId="9" xfId="4" applyFont="1" applyBorder="1" applyAlignment="1">
      <alignment horizontal="left" vertical="center"/>
    </xf>
    <xf numFmtId="0" fontId="46" fillId="0" borderId="10" xfId="4" applyFont="1" applyBorder="1" applyAlignment="1">
      <alignment horizontal="left" vertical="center"/>
    </xf>
    <xf numFmtId="0" fontId="46" fillId="0" borderId="11" xfId="4" applyFont="1" applyBorder="1" applyAlignment="1">
      <alignment horizontal="left" vertical="center"/>
    </xf>
    <xf numFmtId="0" fontId="46" fillId="2" borderId="2" xfId="4" applyFont="1" applyFill="1" applyBorder="1" applyAlignment="1">
      <alignment horizontal="center" vertical="center"/>
    </xf>
    <xf numFmtId="0" fontId="46" fillId="2" borderId="8" xfId="4" applyFont="1" applyFill="1" applyBorder="1" applyAlignment="1">
      <alignment horizontal="center" vertical="center"/>
    </xf>
    <xf numFmtId="0" fontId="46" fillId="0" borderId="2" xfId="4" applyFont="1" applyBorder="1" applyAlignment="1">
      <alignment horizontal="center" vertical="center" wrapText="1" shrinkToFit="1"/>
    </xf>
    <xf numFmtId="0" fontId="46" fillId="0" borderId="3" xfId="4" applyFont="1" applyBorder="1" applyAlignment="1">
      <alignment horizontal="center" vertical="center" wrapText="1" shrinkToFit="1"/>
    </xf>
    <xf numFmtId="0" fontId="46" fillId="0" borderId="8" xfId="4" applyFont="1" applyBorder="1" applyAlignment="1">
      <alignment horizontal="center" vertical="center" wrapText="1" shrinkToFit="1"/>
    </xf>
    <xf numFmtId="0" fontId="54" fillId="0" borderId="13" xfId="2" applyFont="1" applyBorder="1" applyAlignment="1">
      <alignment horizontal="center" vertical="center" wrapText="1" shrinkToFit="1"/>
    </xf>
    <xf numFmtId="0" fontId="46" fillId="2" borderId="6" xfId="4" applyFont="1" applyFill="1" applyBorder="1" applyAlignment="1">
      <alignment horizontal="center"/>
    </xf>
    <xf numFmtId="0" fontId="46" fillId="2" borderId="7" xfId="4" applyFont="1" applyFill="1" applyBorder="1" applyAlignment="1">
      <alignment horizontal="center"/>
    </xf>
    <xf numFmtId="0" fontId="46" fillId="0" borderId="6" xfId="4" applyFont="1" applyBorder="1" applyAlignment="1">
      <alignment horizontal="left" vertical="center"/>
    </xf>
    <xf numFmtId="0" fontId="46" fillId="0" borderId="7" xfId="4" applyFont="1" applyBorder="1" applyAlignment="1">
      <alignment horizontal="left" vertical="center"/>
    </xf>
    <xf numFmtId="0" fontId="46" fillId="0" borderId="5" xfId="4" applyFont="1" applyBorder="1" applyAlignment="1">
      <alignment horizontal="left" vertical="center"/>
    </xf>
    <xf numFmtId="0" fontId="46" fillId="0" borderId="2" xfId="4" applyFont="1" applyBorder="1" applyAlignment="1">
      <alignment horizontal="center" vertical="center" shrinkToFit="1"/>
    </xf>
    <xf numFmtId="0" fontId="46" fillId="0" borderId="3" xfId="4" applyFont="1" applyBorder="1" applyAlignment="1">
      <alignment horizontal="center" vertical="center" shrinkToFit="1"/>
    </xf>
    <xf numFmtId="0" fontId="46" fillId="0" borderId="8" xfId="4" applyFont="1" applyBorder="1" applyAlignment="1">
      <alignment horizontal="center" vertical="center" shrinkToFit="1"/>
    </xf>
    <xf numFmtId="0" fontId="54" fillId="0" borderId="14" xfId="2" applyFont="1" applyBorder="1" applyAlignment="1">
      <alignment horizontal="center" vertical="center" wrapText="1" shrinkToFit="1"/>
    </xf>
    <xf numFmtId="0" fontId="54" fillId="2" borderId="6" xfId="2" applyFont="1" applyFill="1" applyBorder="1" applyAlignment="1">
      <alignment horizontal="center" vertical="center" shrinkToFit="1"/>
    </xf>
    <xf numFmtId="0" fontId="54" fillId="2" borderId="5" xfId="2" applyFont="1" applyFill="1" applyBorder="1" applyAlignment="1">
      <alignment horizontal="center" vertical="center" shrinkToFit="1"/>
    </xf>
    <xf numFmtId="0" fontId="36" fillId="0" borderId="9" xfId="11" applyBorder="1" applyAlignment="1">
      <alignment horizontal="center" vertical="center"/>
    </xf>
    <xf numFmtId="0" fontId="36" fillId="0" borderId="11" xfId="11" applyBorder="1" applyAlignment="1">
      <alignment horizontal="center" vertical="center"/>
    </xf>
    <xf numFmtId="176" fontId="55" fillId="0" borderId="6" xfId="2" applyNumberFormat="1" applyFont="1" applyBorder="1" applyAlignment="1">
      <alignment horizontal="center" vertical="center"/>
    </xf>
    <xf numFmtId="176" fontId="55" fillId="0" borderId="7" xfId="2" applyNumberFormat="1" applyFont="1" applyBorder="1" applyAlignment="1">
      <alignment horizontal="center" vertical="center"/>
    </xf>
    <xf numFmtId="176" fontId="55" fillId="0" borderId="5" xfId="2" applyNumberFormat="1" applyFont="1" applyBorder="1" applyAlignment="1">
      <alignment horizontal="center" vertical="center"/>
    </xf>
    <xf numFmtId="0" fontId="36" fillId="0" borderId="10" xfId="11" applyBorder="1" applyAlignment="1">
      <alignment horizontal="center" vertical="center"/>
    </xf>
    <xf numFmtId="0" fontId="54" fillId="2" borderId="7" xfId="2" applyFont="1" applyFill="1" applyBorder="1" applyAlignment="1">
      <alignment horizontal="center" vertical="center" shrinkToFit="1"/>
    </xf>
    <xf numFmtId="0" fontId="54" fillId="2" borderId="9" xfId="2" applyFont="1" applyFill="1" applyBorder="1" applyAlignment="1">
      <alignment horizontal="center" vertical="center" shrinkToFit="1"/>
    </xf>
    <xf numFmtId="0" fontId="54" fillId="2" borderId="10" xfId="2" applyFont="1" applyFill="1" applyBorder="1" applyAlignment="1">
      <alignment horizontal="center" vertical="center" shrinkToFit="1"/>
    </xf>
    <xf numFmtId="0" fontId="54" fillId="2" borderId="11" xfId="2" applyFont="1" applyFill="1" applyBorder="1" applyAlignment="1">
      <alignment horizontal="center" vertical="center" shrinkToFit="1"/>
    </xf>
    <xf numFmtId="0" fontId="10" fillId="3" borderId="2" xfId="4" applyFont="1" applyFill="1" applyBorder="1" applyAlignment="1">
      <alignment horizontal="center" vertical="center"/>
    </xf>
    <xf numFmtId="0" fontId="10" fillId="3" borderId="8" xfId="4" applyFont="1" applyFill="1" applyBorder="1" applyAlignment="1">
      <alignment horizontal="center" vertical="center"/>
    </xf>
    <xf numFmtId="0" fontId="10" fillId="0" borderId="2" xfId="4" applyFont="1" applyBorder="1" applyAlignment="1">
      <alignment horizontal="center" vertical="center" shrinkToFit="1"/>
    </xf>
    <xf numFmtId="0" fontId="10" fillId="0" borderId="8" xfId="4" applyFont="1" applyBorder="1" applyAlignment="1">
      <alignment horizontal="center" vertical="center" shrinkToFit="1"/>
    </xf>
    <xf numFmtId="0" fontId="10" fillId="3" borderId="3" xfId="4" applyFont="1" applyFill="1" applyBorder="1" applyAlignment="1">
      <alignment horizontal="center" vertical="center"/>
    </xf>
    <xf numFmtId="0" fontId="46" fillId="3" borderId="2" xfId="4" applyFont="1" applyFill="1" applyBorder="1" applyAlignment="1">
      <alignment horizontal="center" vertical="center"/>
    </xf>
    <xf numFmtId="0" fontId="46" fillId="3" borderId="3" xfId="4" applyFont="1" applyFill="1" applyBorder="1" applyAlignment="1">
      <alignment horizontal="center" vertical="center"/>
    </xf>
    <xf numFmtId="0" fontId="46" fillId="3" borderId="8" xfId="4" applyFont="1" applyFill="1" applyBorder="1" applyAlignment="1">
      <alignment horizontal="center" vertical="center"/>
    </xf>
    <xf numFmtId="0" fontId="54" fillId="3" borderId="6" xfId="2" applyFont="1" applyFill="1" applyBorder="1" applyAlignment="1">
      <alignment horizontal="center" vertical="center" shrinkToFit="1"/>
    </xf>
    <xf numFmtId="0" fontId="54" fillId="3" borderId="7" xfId="2" applyFont="1" applyFill="1" applyBorder="1" applyAlignment="1">
      <alignment horizontal="center" vertical="center" shrinkToFit="1"/>
    </xf>
    <xf numFmtId="0" fontId="54" fillId="3" borderId="5" xfId="2" applyFont="1" applyFill="1" applyBorder="1" applyAlignment="1">
      <alignment horizontal="center" vertical="center" shrinkToFit="1"/>
    </xf>
    <xf numFmtId="0" fontId="54" fillId="3" borderId="9" xfId="2" applyFont="1" applyFill="1" applyBorder="1" applyAlignment="1">
      <alignment horizontal="center" vertical="center" shrinkToFit="1"/>
    </xf>
    <xf numFmtId="0" fontId="54" fillId="3" borderId="10" xfId="2" applyFont="1" applyFill="1" applyBorder="1" applyAlignment="1">
      <alignment horizontal="center" vertical="center" shrinkToFit="1"/>
    </xf>
    <xf numFmtId="0" fontId="54" fillId="3" borderId="11" xfId="2" applyFont="1" applyFill="1" applyBorder="1" applyAlignment="1">
      <alignment horizontal="center" vertical="center" shrinkToFit="1"/>
    </xf>
    <xf numFmtId="0" fontId="10" fillId="0" borderId="2" xfId="4" applyFont="1" applyBorder="1" applyAlignment="1">
      <alignment horizontal="left" vertical="center" shrinkToFit="1"/>
    </xf>
    <xf numFmtId="0" fontId="10" fillId="0" borderId="3" xfId="4" applyFont="1" applyBorder="1" applyAlignment="1">
      <alignment horizontal="left" vertical="center" shrinkToFit="1"/>
    </xf>
    <xf numFmtId="0" fontId="10" fillId="0" borderId="8" xfId="4" applyFont="1" applyBorder="1" applyAlignment="1">
      <alignment horizontal="left" vertical="center" shrinkToFit="1"/>
    </xf>
    <xf numFmtId="0" fontId="10" fillId="0" borderId="1" xfId="4" applyFont="1" applyBorder="1" applyAlignment="1">
      <alignment horizontal="left" vertical="center" shrinkToFit="1"/>
    </xf>
    <xf numFmtId="0" fontId="10" fillId="3" borderId="6" xfId="4" applyFont="1" applyFill="1" applyBorder="1" applyAlignment="1">
      <alignment horizontal="center" vertical="center" shrinkToFit="1"/>
    </xf>
    <xf numFmtId="0" fontId="10" fillId="3" borderId="5" xfId="4" applyFont="1" applyFill="1" applyBorder="1" applyAlignment="1">
      <alignment horizontal="center" vertical="center" shrinkToFit="1"/>
    </xf>
    <xf numFmtId="176" fontId="7" fillId="0" borderId="6" xfId="2" applyNumberFormat="1" applyFont="1" applyBorder="1" applyAlignment="1">
      <alignment horizontal="center" vertical="center"/>
    </xf>
    <xf numFmtId="176" fontId="7" fillId="0" borderId="7" xfId="2" applyNumberFormat="1" applyFont="1" applyBorder="1" applyAlignment="1">
      <alignment horizontal="center" vertical="center"/>
    </xf>
    <xf numFmtId="176" fontId="7" fillId="0" borderId="5" xfId="2" applyNumberFormat="1" applyFont="1" applyBorder="1" applyAlignment="1">
      <alignment horizontal="center" vertical="center"/>
    </xf>
    <xf numFmtId="0" fontId="28" fillId="0" borderId="9" xfId="1" applyFont="1" applyBorder="1" applyAlignment="1">
      <alignment horizontal="center" vertical="center"/>
    </xf>
    <xf numFmtId="0" fontId="28" fillId="0" borderId="10" xfId="1" applyFont="1" applyBorder="1" applyAlignment="1">
      <alignment horizontal="center" vertical="center"/>
    </xf>
    <xf numFmtId="0" fontId="28" fillId="0" borderId="11" xfId="1" applyFont="1" applyBorder="1" applyAlignment="1">
      <alignment horizontal="center" vertical="center"/>
    </xf>
    <xf numFmtId="0" fontId="46" fillId="3" borderId="1" xfId="4" applyFont="1" applyFill="1" applyBorder="1" applyAlignment="1">
      <alignment horizontal="center" vertical="center"/>
    </xf>
    <xf numFmtId="0" fontId="46" fillId="0" borderId="1" xfId="4" applyFont="1" applyBorder="1" applyAlignment="1">
      <alignment horizontal="left" vertical="center" shrinkToFit="1"/>
    </xf>
    <xf numFmtId="0" fontId="10" fillId="3" borderId="1" xfId="4" applyFont="1" applyFill="1" applyBorder="1" applyAlignment="1">
      <alignment horizontal="center" vertical="center"/>
    </xf>
    <xf numFmtId="0" fontId="46" fillId="0" borderId="2" xfId="4" applyFont="1" applyBorder="1" applyAlignment="1">
      <alignment horizontal="left" vertical="center" shrinkToFit="1"/>
    </xf>
    <xf numFmtId="0" fontId="46" fillId="0" borderId="3" xfId="4" applyFont="1" applyBorder="1" applyAlignment="1">
      <alignment horizontal="left" vertical="center" shrinkToFit="1"/>
    </xf>
    <xf numFmtId="0" fontId="46" fillId="0" borderId="8" xfId="4" applyFont="1" applyBorder="1" applyAlignment="1">
      <alignment horizontal="left" vertical="center" shrinkToFit="1"/>
    </xf>
    <xf numFmtId="0" fontId="46" fillId="3" borderId="13" xfId="4" applyFont="1" applyFill="1" applyBorder="1" applyAlignment="1">
      <alignment horizontal="center" vertical="center"/>
    </xf>
    <xf numFmtId="0" fontId="46" fillId="0" borderId="13" xfId="4" applyFont="1" applyBorder="1">
      <alignment vertical="center"/>
    </xf>
    <xf numFmtId="0" fontId="10" fillId="0" borderId="9" xfId="4" applyFont="1" applyBorder="1" applyAlignment="1">
      <alignment horizontal="center" vertical="center" shrinkToFit="1"/>
    </xf>
    <xf numFmtId="0" fontId="10" fillId="0" borderId="10" xfId="4" applyFont="1" applyBorder="1" applyAlignment="1">
      <alignment horizontal="center" vertical="center" shrinkToFit="1"/>
    </xf>
    <xf numFmtId="0" fontId="10" fillId="0" borderId="11" xfId="4" applyFont="1" applyBorder="1" applyAlignment="1">
      <alignment horizontal="center" vertical="center" shrinkToFit="1"/>
    </xf>
    <xf numFmtId="0" fontId="46" fillId="3" borderId="14" xfId="4" applyFont="1" applyFill="1" applyBorder="1" applyAlignment="1">
      <alignment horizontal="center"/>
    </xf>
    <xf numFmtId="0" fontId="46" fillId="0" borderId="14" xfId="4" applyFont="1" applyBorder="1">
      <alignment vertical="center"/>
    </xf>
    <xf numFmtId="0" fontId="10" fillId="0" borderId="6" xfId="4" applyFont="1" applyBorder="1" applyAlignment="1">
      <alignment horizontal="center" vertical="center" shrinkToFit="1"/>
    </xf>
    <xf numFmtId="0" fontId="10" fillId="0" borderId="7" xfId="4" applyFont="1" applyBorder="1" applyAlignment="1">
      <alignment horizontal="center" vertical="center" shrinkToFit="1"/>
    </xf>
    <xf numFmtId="0" fontId="10" fillId="0" borderId="5" xfId="4" applyFont="1" applyBorder="1" applyAlignment="1">
      <alignment horizontal="center" vertical="center" shrinkToFit="1"/>
    </xf>
    <xf numFmtId="0" fontId="44" fillId="0" borderId="13" xfId="4" applyFont="1" applyBorder="1" applyAlignment="1">
      <alignment horizontal="center" vertical="center" wrapText="1"/>
    </xf>
    <xf numFmtId="178" fontId="16" fillId="0" borderId="0" xfId="4" applyNumberFormat="1" applyFont="1" applyAlignment="1">
      <alignment horizontal="center" vertical="center" shrinkToFit="1"/>
    </xf>
    <xf numFmtId="178" fontId="16" fillId="0" borderId="4" xfId="4" applyNumberFormat="1" applyFont="1" applyBorder="1" applyAlignment="1">
      <alignment horizontal="center" vertical="center" shrinkToFit="1"/>
    </xf>
    <xf numFmtId="178" fontId="16" fillId="0" borderId="6" xfId="4" applyNumberFormat="1" applyFont="1" applyBorder="1" applyAlignment="1">
      <alignment horizontal="center" vertical="center" shrinkToFit="1"/>
    </xf>
    <xf numFmtId="178" fontId="16" fillId="0" borderId="7" xfId="4" applyNumberFormat="1" applyFont="1" applyBorder="1" applyAlignment="1">
      <alignment horizontal="center" vertical="center" shrinkToFit="1"/>
    </xf>
    <xf numFmtId="178" fontId="16" fillId="0" borderId="5" xfId="4" applyNumberFormat="1" applyFont="1" applyBorder="1" applyAlignment="1">
      <alignment horizontal="center" vertical="center" shrinkToFit="1"/>
    </xf>
    <xf numFmtId="178" fontId="16" fillId="0" borderId="12" xfId="4" applyNumberFormat="1" applyFont="1" applyBorder="1" applyAlignment="1">
      <alignment horizontal="center" vertical="center" shrinkToFit="1"/>
    </xf>
    <xf numFmtId="178" fontId="16" fillId="0" borderId="9" xfId="4" applyNumberFormat="1" applyFont="1" applyBorder="1" applyAlignment="1">
      <alignment horizontal="center" vertical="center" shrinkToFit="1"/>
    </xf>
    <xf numFmtId="178" fontId="16" fillId="0" borderId="10" xfId="4" applyNumberFormat="1" applyFont="1" applyBorder="1" applyAlignment="1">
      <alignment horizontal="center" vertical="center" shrinkToFit="1"/>
    </xf>
    <xf numFmtId="178" fontId="16" fillId="0" borderId="11" xfId="4" applyNumberFormat="1" applyFont="1" applyBorder="1" applyAlignment="1">
      <alignment horizontal="center" vertical="center" shrinkToFit="1"/>
    </xf>
    <xf numFmtId="0" fontId="5" fillId="2" borderId="14" xfId="2" applyFont="1" applyFill="1" applyBorder="1" applyAlignment="1">
      <alignment vertical="center" textRotation="255"/>
    </xf>
    <xf numFmtId="0" fontId="5" fillId="2" borderId="15" xfId="2" applyFont="1" applyFill="1" applyBorder="1" applyAlignment="1">
      <alignment vertical="center" textRotation="255"/>
    </xf>
    <xf numFmtId="0" fontId="5" fillId="2" borderId="13" xfId="2" applyFont="1" applyFill="1" applyBorder="1" applyAlignment="1">
      <alignment vertical="center" textRotation="255"/>
    </xf>
    <xf numFmtId="0" fontId="15" fillId="0" borderId="6" xfId="2" applyFont="1" applyBorder="1" applyAlignment="1" applyProtection="1">
      <alignment horizontal="center"/>
      <protection locked="0"/>
    </xf>
    <xf numFmtId="0" fontId="15" fillId="0" borderId="7" xfId="2" applyFont="1" applyBorder="1" applyAlignment="1" applyProtection="1">
      <alignment horizontal="center"/>
      <protection locked="0"/>
    </xf>
    <xf numFmtId="0" fontId="15" fillId="0" borderId="5" xfId="2" applyFont="1" applyBorder="1" applyAlignment="1" applyProtection="1">
      <alignment horizontal="center"/>
      <protection locked="0"/>
    </xf>
    <xf numFmtId="0" fontId="5" fillId="0" borderId="10" xfId="2" applyFont="1" applyBorder="1" applyAlignment="1" applyProtection="1">
      <alignment horizontal="left" vertical="center" wrapText="1"/>
      <protection locked="0"/>
    </xf>
    <xf numFmtId="0" fontId="5" fillId="0" borderId="11" xfId="2" applyFont="1" applyBorder="1" applyAlignment="1" applyProtection="1">
      <alignment horizontal="left" vertical="center" wrapText="1"/>
      <protection locked="0"/>
    </xf>
    <xf numFmtId="0" fontId="6" fillId="0" borderId="0" xfId="2" applyFont="1" applyAlignment="1">
      <alignment horizontal="left" vertical="center"/>
    </xf>
    <xf numFmtId="0" fontId="5" fillId="2" borderId="6" xfId="2" applyFont="1" applyFill="1" applyBorder="1" applyAlignment="1">
      <alignment horizontal="center" vertical="center"/>
    </xf>
    <xf numFmtId="0" fontId="5" fillId="2" borderId="7" xfId="2" applyFont="1" applyFill="1" applyBorder="1" applyAlignment="1">
      <alignment horizontal="center" vertical="center"/>
    </xf>
    <xf numFmtId="0" fontId="5" fillId="2" borderId="5" xfId="2" applyFont="1" applyFill="1" applyBorder="1" applyAlignment="1">
      <alignment horizontal="center" vertical="center"/>
    </xf>
    <xf numFmtId="0" fontId="7" fillId="0" borderId="6" xfId="2" applyFont="1" applyBorder="1" applyAlignment="1">
      <alignment horizontal="left" vertical="center"/>
    </xf>
    <xf numFmtId="0" fontId="7" fillId="0" borderId="7" xfId="2" applyFont="1" applyBorder="1" applyAlignment="1">
      <alignment horizontal="left" vertical="center"/>
    </xf>
    <xf numFmtId="0" fontId="7" fillId="0" borderId="5" xfId="2" applyFont="1" applyBorder="1" applyAlignment="1">
      <alignment horizontal="left" vertical="center"/>
    </xf>
    <xf numFmtId="0" fontId="5" fillId="2" borderId="2" xfId="2" applyFont="1" applyFill="1" applyBorder="1" applyAlignment="1">
      <alignment horizontal="center" vertical="center"/>
    </xf>
    <xf numFmtId="0" fontId="5" fillId="2" borderId="3" xfId="2" applyFont="1" applyFill="1" applyBorder="1" applyAlignment="1">
      <alignment horizontal="center" vertical="center"/>
    </xf>
    <xf numFmtId="0" fontId="5" fillId="2" borderId="8" xfId="2" applyFont="1" applyFill="1" applyBorder="1" applyAlignment="1">
      <alignment horizontal="center" vertical="center"/>
    </xf>
    <xf numFmtId="0" fontId="7" fillId="0" borderId="2" xfId="2" applyFont="1" applyBorder="1" applyAlignment="1">
      <alignment horizontal="left" vertical="center" shrinkToFit="1"/>
    </xf>
    <xf numFmtId="0" fontId="7" fillId="0" borderId="3" xfId="2" applyFont="1" applyBorder="1" applyAlignment="1">
      <alignment horizontal="left" vertical="center" shrinkToFit="1"/>
    </xf>
    <xf numFmtId="0" fontId="7" fillId="0" borderId="8" xfId="2" applyFont="1" applyBorder="1" applyAlignment="1">
      <alignment horizontal="left" vertical="center" shrinkToFit="1"/>
    </xf>
    <xf numFmtId="0" fontId="7" fillId="0" borderId="6" xfId="2" applyFont="1" applyBorder="1" applyAlignment="1">
      <alignment horizontal="center" vertical="center" shrinkToFit="1"/>
    </xf>
    <xf numFmtId="0" fontId="7" fillId="0" borderId="7" xfId="2" applyFont="1" applyBorder="1" applyAlignment="1">
      <alignment horizontal="center" vertical="center" shrinkToFit="1"/>
    </xf>
    <xf numFmtId="0" fontId="7" fillId="0" borderId="5" xfId="2" applyFont="1" applyBorder="1" applyAlignment="1">
      <alignment horizontal="center" vertical="center" shrinkToFit="1"/>
    </xf>
    <xf numFmtId="177" fontId="5" fillId="0" borderId="6" xfId="2" applyNumberFormat="1" applyFont="1" applyBorder="1" applyAlignment="1">
      <alignment horizontal="center" vertical="center" wrapText="1" shrinkToFit="1"/>
    </xf>
    <xf numFmtId="177" fontId="5" fillId="0" borderId="7" xfId="2" applyNumberFormat="1" applyFont="1" applyBorder="1" applyAlignment="1">
      <alignment horizontal="center" vertical="center" wrapText="1" shrinkToFit="1"/>
    </xf>
    <xf numFmtId="177" fontId="5" fillId="0" borderId="5" xfId="2" applyNumberFormat="1" applyFont="1" applyBorder="1" applyAlignment="1">
      <alignment horizontal="center" vertical="center" wrapText="1" shrinkToFit="1"/>
    </xf>
    <xf numFmtId="177" fontId="5" fillId="0" borderId="9" xfId="2" applyNumberFormat="1" applyFont="1" applyBorder="1" applyAlignment="1">
      <alignment horizontal="center" vertical="center" wrapText="1" shrinkToFit="1"/>
    </xf>
    <xf numFmtId="177" fontId="5" fillId="0" borderId="10" xfId="2" applyNumberFormat="1" applyFont="1" applyBorder="1" applyAlignment="1">
      <alignment horizontal="center" vertical="center" wrapText="1" shrinkToFit="1"/>
    </xf>
    <xf numFmtId="177" fontId="5" fillId="0" borderId="11" xfId="2" applyNumberFormat="1" applyFont="1" applyBorder="1" applyAlignment="1">
      <alignment horizontal="center" vertical="center" wrapText="1" shrinkToFit="1"/>
    </xf>
    <xf numFmtId="0" fontId="5" fillId="2" borderId="9" xfId="2" applyFont="1" applyFill="1" applyBorder="1" applyAlignment="1">
      <alignment horizontal="center" vertical="center"/>
    </xf>
    <xf numFmtId="0" fontId="5" fillId="2" borderId="10" xfId="2" applyFont="1" applyFill="1" applyBorder="1" applyAlignment="1">
      <alignment horizontal="center" vertical="center"/>
    </xf>
    <xf numFmtId="0" fontId="5" fillId="2" borderId="11" xfId="2" applyFont="1" applyFill="1" applyBorder="1" applyAlignment="1">
      <alignment horizontal="center" vertical="center"/>
    </xf>
    <xf numFmtId="0" fontId="7" fillId="0" borderId="9" xfId="2" applyFont="1" applyBorder="1" applyAlignment="1">
      <alignment horizontal="left" vertical="center"/>
    </xf>
    <xf numFmtId="0" fontId="7" fillId="0" borderId="10" xfId="2" applyFont="1" applyBorder="1" applyAlignment="1">
      <alignment horizontal="left" vertical="center"/>
    </xf>
    <xf numFmtId="0" fontId="7" fillId="0" borderId="11" xfId="2" applyFont="1" applyBorder="1" applyAlignment="1">
      <alignment horizontal="left" vertical="center"/>
    </xf>
    <xf numFmtId="0" fontId="5" fillId="2" borderId="2" xfId="2" applyFont="1" applyFill="1" applyBorder="1" applyAlignment="1">
      <alignment horizontal="center" vertical="center" wrapText="1"/>
    </xf>
    <xf numFmtId="0" fontId="5" fillId="2" borderId="3" xfId="2" applyFont="1" applyFill="1" applyBorder="1" applyAlignment="1">
      <alignment horizontal="center" vertical="center" wrapText="1"/>
    </xf>
    <xf numFmtId="0" fontId="5" fillId="2" borderId="8" xfId="2" applyFont="1" applyFill="1" applyBorder="1" applyAlignment="1">
      <alignment horizontal="center" vertical="center" wrapText="1"/>
    </xf>
    <xf numFmtId="0" fontId="7" fillId="0" borderId="9" xfId="2" applyFont="1" applyBorder="1" applyAlignment="1">
      <alignment horizontal="center" vertical="center" wrapText="1" shrinkToFit="1"/>
    </xf>
    <xf numFmtId="0" fontId="7" fillId="0" borderId="10" xfId="2" applyFont="1" applyBorder="1" applyAlignment="1">
      <alignment horizontal="center" vertical="center" wrapText="1" shrinkToFit="1"/>
    </xf>
    <xf numFmtId="0" fontId="7" fillId="0" borderId="11" xfId="2" applyFont="1" applyBorder="1" applyAlignment="1">
      <alignment horizontal="center" vertical="center" wrapText="1" shrinkToFit="1"/>
    </xf>
    <xf numFmtId="0" fontId="15" fillId="0" borderId="12" xfId="2" applyFont="1" applyBorder="1" applyAlignment="1" applyProtection="1">
      <alignment horizontal="center"/>
      <protection locked="0"/>
    </xf>
    <xf numFmtId="0" fontId="15" fillId="0" borderId="0" xfId="2" applyFont="1" applyAlignment="1" applyProtection="1">
      <alignment horizontal="center"/>
      <protection locked="0"/>
    </xf>
    <xf numFmtId="0" fontId="15" fillId="0" borderId="4" xfId="2" applyFont="1" applyBorder="1" applyAlignment="1" applyProtection="1">
      <alignment horizontal="center"/>
      <protection locked="0"/>
    </xf>
    <xf numFmtId="0" fontId="16" fillId="2" borderId="1" xfId="5" applyFont="1" applyFill="1" applyBorder="1" applyAlignment="1">
      <alignment horizontal="center" vertical="center"/>
    </xf>
    <xf numFmtId="0" fontId="16" fillId="0" borderId="14" xfId="2" applyFont="1" applyBorder="1" applyAlignment="1" applyProtection="1">
      <alignment horizontal="left" vertical="center" shrinkToFit="1"/>
      <protection locked="0"/>
    </xf>
    <xf numFmtId="0" fontId="44" fillId="0" borderId="9" xfId="2" applyFont="1" applyBorder="1" applyAlignment="1" applyProtection="1">
      <alignment horizontal="left" vertical="center" shrinkToFit="1"/>
      <protection locked="0"/>
    </xf>
    <xf numFmtId="0" fontId="44" fillId="0" borderId="10" xfId="2" applyFont="1" applyBorder="1" applyAlignment="1" applyProtection="1">
      <alignment horizontal="left" vertical="center" shrinkToFit="1"/>
      <protection locked="0"/>
    </xf>
    <xf numFmtId="0" fontId="44" fillId="0" borderId="11" xfId="2" applyFont="1" applyBorder="1" applyAlignment="1" applyProtection="1">
      <alignment horizontal="left" vertical="center" shrinkToFit="1"/>
      <protection locked="0"/>
    </xf>
    <xf numFmtId="0" fontId="16" fillId="2" borderId="1" xfId="2" applyFont="1" applyFill="1" applyBorder="1" applyAlignment="1" applyProtection="1">
      <alignment horizontal="center" vertical="center" wrapText="1"/>
      <protection locked="0"/>
    </xf>
    <xf numFmtId="0" fontId="16" fillId="2" borderId="2" xfId="2" applyFont="1" applyFill="1" applyBorder="1" applyAlignment="1" applyProtection="1">
      <alignment horizontal="center" vertical="center" wrapText="1"/>
      <protection locked="0"/>
    </xf>
    <xf numFmtId="0" fontId="16" fillId="2" borderId="3" xfId="2" applyFont="1" applyFill="1" applyBorder="1" applyAlignment="1" applyProtection="1">
      <alignment horizontal="center" vertical="center" wrapText="1"/>
      <protection locked="0"/>
    </xf>
    <xf numFmtId="0" fontId="16" fillId="2" borderId="8" xfId="2" applyFont="1" applyFill="1" applyBorder="1" applyAlignment="1" applyProtection="1">
      <alignment horizontal="center" vertical="center" wrapText="1"/>
      <protection locked="0"/>
    </xf>
    <xf numFmtId="0" fontId="16" fillId="0" borderId="2" xfId="2" applyFont="1" applyBorder="1" applyAlignment="1" applyProtection="1">
      <alignment horizontal="center" vertical="center" wrapText="1"/>
      <protection locked="0"/>
    </xf>
    <xf numFmtId="0" fontId="16" fillId="0" borderId="3" xfId="2" applyFont="1" applyBorder="1" applyAlignment="1" applyProtection="1">
      <alignment horizontal="center" vertical="center" wrapText="1"/>
      <protection locked="0"/>
    </xf>
    <xf numFmtId="0" fontId="16" fillId="0" borderId="8" xfId="2" applyFont="1" applyBorder="1" applyAlignment="1" applyProtection="1">
      <alignment horizontal="center" vertical="center" wrapText="1"/>
      <protection locked="0"/>
    </xf>
    <xf numFmtId="0" fontId="16" fillId="0" borderId="2" xfId="2" applyFont="1" applyBorder="1" applyAlignment="1" applyProtection="1">
      <alignment horizontal="center" vertical="center" shrinkToFit="1"/>
      <protection locked="0"/>
    </xf>
    <xf numFmtId="0" fontId="16" fillId="0" borderId="8" xfId="2" applyFont="1" applyBorder="1" applyAlignment="1" applyProtection="1">
      <alignment horizontal="center" vertical="center" shrinkToFit="1"/>
      <protection locked="0"/>
    </xf>
    <xf numFmtId="0" fontId="10" fillId="0" borderId="3" xfId="2" applyFont="1" applyBorder="1" applyAlignment="1" applyProtection="1">
      <alignment horizontal="center" vertical="center" shrinkToFit="1"/>
      <protection locked="0"/>
    </xf>
    <xf numFmtId="0" fontId="44" fillId="2" borderId="1" xfId="2" applyFont="1" applyFill="1" applyBorder="1" applyAlignment="1" applyProtection="1">
      <alignment horizontal="center" vertical="center" wrapText="1" shrinkToFit="1"/>
      <protection locked="0"/>
    </xf>
    <xf numFmtId="0" fontId="44" fillId="2" borderId="1" xfId="2" applyFont="1" applyFill="1" applyBorder="1" applyAlignment="1" applyProtection="1">
      <alignment horizontal="center" vertical="center" shrinkToFit="1"/>
      <protection locked="0"/>
    </xf>
    <xf numFmtId="0" fontId="16" fillId="0" borderId="12" xfId="2" applyFont="1" applyBorder="1" applyAlignment="1" applyProtection="1">
      <alignment horizontal="left" vertical="center" shrinkToFit="1"/>
      <protection locked="0"/>
    </xf>
    <xf numFmtId="0" fontId="16" fillId="0" borderId="0" xfId="2" applyFont="1" applyAlignment="1" applyProtection="1">
      <alignment horizontal="left" vertical="center" shrinkToFit="1"/>
      <protection locked="0"/>
    </xf>
    <xf numFmtId="0" fontId="16" fillId="0" borderId="4" xfId="2" applyFont="1" applyBorder="1" applyAlignment="1" applyProtection="1">
      <alignment horizontal="left" vertical="center" shrinkToFit="1"/>
      <protection locked="0"/>
    </xf>
    <xf numFmtId="0" fontId="16" fillId="2" borderId="14" xfId="2" applyFont="1" applyFill="1" applyBorder="1" applyAlignment="1" applyProtection="1">
      <alignment horizontal="center" vertical="center" wrapText="1"/>
      <protection locked="0"/>
    </xf>
    <xf numFmtId="0" fontId="16" fillId="2" borderId="15" xfId="2" applyFont="1" applyFill="1" applyBorder="1" applyAlignment="1" applyProtection="1">
      <alignment horizontal="center" vertical="center" wrapText="1"/>
      <protection locked="0"/>
    </xf>
    <xf numFmtId="0" fontId="16" fillId="0" borderId="7" xfId="2" applyFont="1" applyBorder="1" applyAlignment="1" applyProtection="1">
      <alignment horizontal="center" vertical="center" shrinkToFit="1"/>
      <protection locked="0"/>
    </xf>
    <xf numFmtId="0" fontId="16" fillId="0" borderId="0" xfId="2" applyFont="1" applyAlignment="1" applyProtection="1">
      <alignment horizontal="center" vertical="center" shrinkToFit="1"/>
      <protection locked="0"/>
    </xf>
    <xf numFmtId="0" fontId="16" fillId="0" borderId="4" xfId="2" applyFont="1" applyBorder="1" applyAlignment="1" applyProtection="1">
      <alignment horizontal="center" vertical="center" shrinkToFit="1"/>
      <protection locked="0"/>
    </xf>
    <xf numFmtId="0" fontId="16" fillId="0" borderId="10" xfId="2" applyFont="1" applyBorder="1" applyAlignment="1" applyProtection="1">
      <alignment horizontal="center" vertical="center" shrinkToFit="1"/>
      <protection locked="0"/>
    </xf>
    <xf numFmtId="0" fontId="16" fillId="0" borderId="11" xfId="2" applyFont="1" applyBorder="1" applyAlignment="1" applyProtection="1">
      <alignment horizontal="center" vertical="center" shrinkToFit="1"/>
      <protection locked="0"/>
    </xf>
    <xf numFmtId="0" fontId="16" fillId="0" borderId="1" xfId="2" applyFont="1" applyBorder="1" applyAlignment="1" applyProtection="1">
      <alignment horizontal="center" vertical="center" wrapText="1"/>
      <protection locked="0"/>
    </xf>
    <xf numFmtId="0" fontId="26" fillId="0" borderId="1" xfId="2" applyFont="1" applyBorder="1" applyAlignment="1" applyProtection="1">
      <alignment horizontal="center" vertical="center" wrapText="1"/>
      <protection locked="0"/>
    </xf>
    <xf numFmtId="0" fontId="16" fillId="2" borderId="6" xfId="2" applyFont="1" applyFill="1" applyBorder="1" applyAlignment="1" applyProtection="1">
      <alignment horizontal="center" vertical="center" wrapText="1"/>
      <protection locked="0"/>
    </xf>
    <xf numFmtId="0" fontId="16" fillId="2" borderId="7" xfId="2" applyFont="1" applyFill="1" applyBorder="1" applyAlignment="1" applyProtection="1">
      <alignment horizontal="center" vertical="center" wrapText="1"/>
      <protection locked="0"/>
    </xf>
    <xf numFmtId="0" fontId="28" fillId="0" borderId="7" xfId="0" applyFont="1" applyBorder="1" applyAlignment="1">
      <alignment horizontal="center" vertical="center" wrapText="1"/>
    </xf>
    <xf numFmtId="0" fontId="28" fillId="0" borderId="5" xfId="0" applyFont="1" applyBorder="1" applyAlignment="1">
      <alignment horizontal="center" vertical="center" wrapText="1"/>
    </xf>
    <xf numFmtId="0" fontId="16" fillId="2" borderId="12" xfId="2" applyFont="1" applyFill="1" applyBorder="1" applyAlignment="1" applyProtection="1">
      <alignment horizontal="center" vertical="center" wrapText="1"/>
      <protection locked="0"/>
    </xf>
    <xf numFmtId="0" fontId="16" fillId="2" borderId="0" xfId="2" applyFont="1" applyFill="1" applyAlignment="1" applyProtection="1">
      <alignment horizontal="center" vertical="center" wrapText="1"/>
      <protection locked="0"/>
    </xf>
    <xf numFmtId="0" fontId="28" fillId="0" borderId="0" xfId="0" applyFont="1" applyAlignment="1">
      <alignment horizontal="center" vertical="center" wrapText="1"/>
    </xf>
    <xf numFmtId="0" fontId="28" fillId="0" borderId="4" xfId="0" applyFont="1" applyBorder="1" applyAlignment="1">
      <alignment horizontal="center" vertical="center" wrapText="1"/>
    </xf>
    <xf numFmtId="0" fontId="16" fillId="2" borderId="9" xfId="2" applyFont="1" applyFill="1" applyBorder="1" applyAlignment="1" applyProtection="1">
      <alignment horizontal="center" vertical="center" wrapText="1"/>
      <protection locked="0"/>
    </xf>
    <xf numFmtId="0" fontId="16" fillId="2" borderId="10" xfId="2" applyFont="1" applyFill="1" applyBorder="1" applyAlignment="1" applyProtection="1">
      <alignment horizontal="center" vertical="center" wrapText="1"/>
      <protection locked="0"/>
    </xf>
    <xf numFmtId="0" fontId="28" fillId="0" borderId="10" xfId="0" applyFont="1" applyBorder="1" applyAlignment="1">
      <alignment horizontal="center" vertical="center" wrapText="1"/>
    </xf>
    <xf numFmtId="0" fontId="28" fillId="0" borderId="11" xfId="0" applyFont="1" applyBorder="1" applyAlignment="1">
      <alignment horizontal="center" vertical="center" wrapText="1"/>
    </xf>
    <xf numFmtId="0" fontId="27" fillId="0" borderId="1" xfId="2" applyFont="1" applyBorder="1" applyAlignment="1">
      <alignment horizontal="left" vertical="center" shrinkToFit="1"/>
    </xf>
    <xf numFmtId="0" fontId="27" fillId="0" borderId="13" xfId="2" applyFont="1" applyBorder="1" applyAlignment="1">
      <alignment horizontal="left" vertical="center" shrinkToFit="1"/>
    </xf>
    <xf numFmtId="0" fontId="27" fillId="0" borderId="6" xfId="2" applyFont="1" applyBorder="1" applyAlignment="1">
      <alignment horizontal="left" vertical="center" shrinkToFit="1"/>
    </xf>
    <xf numFmtId="0" fontId="27" fillId="0" borderId="7" xfId="2" applyFont="1" applyBorder="1" applyAlignment="1">
      <alignment horizontal="left" vertical="center" shrinkToFit="1"/>
    </xf>
    <xf numFmtId="0" fontId="27" fillId="0" borderId="5" xfId="2" applyFont="1" applyBorder="1" applyAlignment="1">
      <alignment horizontal="left" vertical="center" shrinkToFit="1"/>
    </xf>
    <xf numFmtId="0" fontId="27" fillId="0" borderId="14" xfId="2" applyFont="1" applyBorder="1" applyAlignment="1">
      <alignment horizontal="left" vertical="center" shrinkToFit="1"/>
    </xf>
    <xf numFmtId="0" fontId="10" fillId="2" borderId="14" xfId="2" applyFont="1" applyFill="1" applyBorder="1" applyAlignment="1">
      <alignment vertical="center" textRotation="255"/>
    </xf>
    <xf numFmtId="0" fontId="10" fillId="2" borderId="15" xfId="2" applyFont="1" applyFill="1" applyBorder="1" applyAlignment="1">
      <alignment vertical="center" textRotation="255"/>
    </xf>
    <xf numFmtId="0" fontId="26" fillId="0" borderId="6" xfId="2" applyFont="1" applyBorder="1" applyAlignment="1" applyProtection="1">
      <alignment horizontal="center"/>
      <protection locked="0"/>
    </xf>
    <xf numFmtId="0" fontId="26" fillId="0" borderId="7" xfId="2" applyFont="1" applyBorder="1" applyAlignment="1" applyProtection="1">
      <alignment horizontal="center"/>
      <protection locked="0"/>
    </xf>
    <xf numFmtId="0" fontId="26" fillId="0" borderId="0" xfId="2" applyFont="1" applyAlignment="1" applyProtection="1">
      <alignment horizontal="center"/>
      <protection locked="0"/>
    </xf>
    <xf numFmtId="0" fontId="26" fillId="0" borderId="4" xfId="2" applyFont="1" applyBorder="1" applyAlignment="1" applyProtection="1">
      <alignment horizontal="center"/>
      <protection locked="0"/>
    </xf>
    <xf numFmtId="0" fontId="26" fillId="0" borderId="12" xfId="2" applyFont="1" applyBorder="1" applyAlignment="1" applyProtection="1">
      <alignment horizontal="center"/>
      <protection locked="0"/>
    </xf>
    <xf numFmtId="0" fontId="26" fillId="0" borderId="9" xfId="2" applyFont="1" applyBorder="1" applyAlignment="1" applyProtection="1">
      <alignment horizontal="center"/>
      <protection locked="0"/>
    </xf>
    <xf numFmtId="0" fontId="26" fillId="0" borderId="10" xfId="2" applyFont="1" applyBorder="1" applyAlignment="1" applyProtection="1">
      <alignment horizontal="center"/>
      <protection locked="0"/>
    </xf>
    <xf numFmtId="0" fontId="26" fillId="0" borderId="11" xfId="2" applyFont="1" applyBorder="1" applyAlignment="1" applyProtection="1">
      <alignment horizontal="center"/>
      <protection locked="0"/>
    </xf>
    <xf numFmtId="0" fontId="16" fillId="2" borderId="2" xfId="2" applyFont="1" applyFill="1" applyBorder="1" applyAlignment="1" applyProtection="1">
      <alignment horizontal="center" vertical="center"/>
      <protection locked="0"/>
    </xf>
    <xf numFmtId="0" fontId="28" fillId="2" borderId="3" xfId="0" applyFont="1" applyFill="1" applyBorder="1" applyAlignment="1">
      <alignment horizontal="center" vertical="center"/>
    </xf>
    <xf numFmtId="0" fontId="28" fillId="2" borderId="8" xfId="0" applyFont="1" applyFill="1" applyBorder="1" applyAlignment="1">
      <alignment horizontal="center" vertical="center"/>
    </xf>
    <xf numFmtId="191" fontId="16" fillId="0" borderId="2" xfId="2" applyNumberFormat="1" applyFont="1" applyBorder="1" applyAlignment="1" applyProtection="1">
      <alignment horizontal="center" vertical="center" wrapText="1"/>
      <protection locked="0"/>
    </xf>
    <xf numFmtId="191" fontId="16" fillId="0" borderId="3" xfId="2" applyNumberFormat="1" applyFont="1" applyBorder="1" applyAlignment="1" applyProtection="1">
      <alignment horizontal="center" vertical="center" wrapText="1"/>
      <protection locked="0"/>
    </xf>
    <xf numFmtId="191" fontId="16" fillId="0" borderId="8" xfId="2" applyNumberFormat="1" applyFont="1" applyBorder="1" applyAlignment="1" applyProtection="1">
      <alignment horizontal="center" vertical="center" wrapText="1"/>
      <protection locked="0"/>
    </xf>
    <xf numFmtId="0" fontId="16" fillId="2" borderId="5" xfId="2" applyFont="1" applyFill="1" applyBorder="1" applyAlignment="1" applyProtection="1">
      <alignment horizontal="center" vertical="center" wrapText="1"/>
      <protection locked="0"/>
    </xf>
    <xf numFmtId="0" fontId="16" fillId="2" borderId="4" xfId="2" applyFont="1" applyFill="1" applyBorder="1" applyAlignment="1" applyProtection="1">
      <alignment horizontal="center" vertical="center" wrapText="1"/>
      <protection locked="0"/>
    </xf>
    <xf numFmtId="0" fontId="16" fillId="2" borderId="11" xfId="2" applyFont="1" applyFill="1" applyBorder="1" applyAlignment="1" applyProtection="1">
      <alignment horizontal="center" vertical="center" wrapText="1"/>
      <protection locked="0"/>
    </xf>
    <xf numFmtId="0" fontId="29" fillId="2" borderId="1" xfId="5" applyFont="1" applyFill="1" applyBorder="1" applyAlignment="1">
      <alignment horizontal="center" vertical="center" wrapText="1"/>
    </xf>
    <xf numFmtId="0" fontId="28" fillId="0" borderId="10" xfId="0" applyFont="1" applyBorder="1" applyAlignment="1">
      <alignment horizontal="left" vertical="center"/>
    </xf>
    <xf numFmtId="0" fontId="28" fillId="0" borderId="0" xfId="0" applyFont="1" applyAlignment="1">
      <alignment horizontal="left" vertical="center"/>
    </xf>
    <xf numFmtId="0" fontId="27" fillId="0" borderId="9" xfId="2" applyFont="1" applyBorder="1" applyAlignment="1">
      <alignment horizontal="left" vertical="center" shrinkToFit="1"/>
    </xf>
    <xf numFmtId="0" fontId="27" fillId="0" borderId="10" xfId="2" applyFont="1" applyBorder="1" applyAlignment="1">
      <alignment horizontal="left" vertical="center" shrinkToFit="1"/>
    </xf>
    <xf numFmtId="0" fontId="27" fillId="0" borderId="11" xfId="2" applyFont="1" applyBorder="1" applyAlignment="1">
      <alignment horizontal="left" vertical="center" shrinkToFit="1"/>
    </xf>
    <xf numFmtId="0" fontId="10" fillId="0" borderId="0" xfId="2" applyFont="1" applyAlignment="1">
      <alignment horizontal="center" vertical="center" shrinkToFit="1"/>
    </xf>
    <xf numFmtId="0" fontId="32" fillId="0" borderId="0" xfId="2" applyFont="1" applyAlignment="1">
      <alignment vertical="center" wrapText="1"/>
    </xf>
    <xf numFmtId="177" fontId="5" fillId="0" borderId="6" xfId="2" applyNumberFormat="1" applyFont="1" applyBorder="1" applyAlignment="1">
      <alignment horizontal="right" vertical="center" wrapText="1" shrinkToFit="1"/>
    </xf>
    <xf numFmtId="0" fontId="28" fillId="0" borderId="7" xfId="0" applyFont="1" applyBorder="1" applyAlignment="1">
      <alignment vertical="center" wrapText="1" shrinkToFit="1"/>
    </xf>
    <xf numFmtId="0" fontId="28" fillId="0" borderId="5" xfId="0" applyFont="1" applyBorder="1" applyAlignment="1">
      <alignment vertical="center" wrapText="1" shrinkToFit="1"/>
    </xf>
    <xf numFmtId="0" fontId="28" fillId="0" borderId="9" xfId="0" applyFont="1" applyBorder="1" applyAlignment="1">
      <alignment vertical="center" wrapText="1" shrinkToFit="1"/>
    </xf>
    <xf numFmtId="0" fontId="28" fillId="0" borderId="10" xfId="0" applyFont="1" applyBorder="1" applyAlignment="1">
      <alignment vertical="center" wrapText="1" shrinkToFit="1"/>
    </xf>
    <xf numFmtId="0" fontId="28" fillId="0" borderId="11" xfId="0" applyFont="1" applyBorder="1" applyAlignment="1">
      <alignment vertical="center" wrapText="1" shrinkToFit="1"/>
    </xf>
    <xf numFmtId="0" fontId="16" fillId="2" borderId="1" xfId="5" applyFont="1" applyFill="1" applyBorder="1" applyAlignment="1">
      <alignment horizontal="center" vertical="center" wrapText="1"/>
    </xf>
    <xf numFmtId="0" fontId="10" fillId="0" borderId="0" xfId="2" applyFont="1" applyAlignment="1">
      <alignment horizontal="center" vertical="center"/>
    </xf>
    <xf numFmtId="0" fontId="26" fillId="0" borderId="5" xfId="2" applyFont="1" applyBorder="1" applyAlignment="1" applyProtection="1">
      <alignment horizontal="center"/>
      <protection locked="0"/>
    </xf>
    <xf numFmtId="186" fontId="16" fillId="0" borderId="2" xfId="2" applyNumberFormat="1" applyFont="1" applyBorder="1" applyAlignment="1" applyProtection="1">
      <alignment horizontal="center" vertical="center" wrapText="1"/>
      <protection locked="0"/>
    </xf>
    <xf numFmtId="186" fontId="16" fillId="0" borderId="3" xfId="2" applyNumberFormat="1" applyFont="1" applyBorder="1" applyAlignment="1" applyProtection="1">
      <alignment horizontal="center" vertical="center" wrapText="1"/>
      <protection locked="0"/>
    </xf>
    <xf numFmtId="0" fontId="27" fillId="0" borderId="2" xfId="0" applyFont="1" applyBorder="1">
      <alignment vertical="center"/>
    </xf>
    <xf numFmtId="0" fontId="27" fillId="0" borderId="3" xfId="0" applyFont="1" applyBorder="1">
      <alignment vertical="center"/>
    </xf>
    <xf numFmtId="0" fontId="27" fillId="0" borderId="8" xfId="0" applyFont="1" applyBorder="1">
      <alignment vertical="center"/>
    </xf>
    <xf numFmtId="0" fontId="28" fillId="2" borderId="2" xfId="0" applyFont="1" applyFill="1" applyBorder="1">
      <alignment vertical="center"/>
    </xf>
    <xf numFmtId="0" fontId="28" fillId="2" borderId="3" xfId="0" applyFont="1" applyFill="1" applyBorder="1">
      <alignment vertical="center"/>
    </xf>
    <xf numFmtId="0" fontId="28" fillId="2" borderId="8" xfId="0" applyFont="1" applyFill="1" applyBorder="1">
      <alignment vertical="center"/>
    </xf>
    <xf numFmtId="0" fontId="28" fillId="2" borderId="2" xfId="0" applyFont="1" applyFill="1" applyBorder="1" applyAlignment="1">
      <alignment horizontal="center" vertical="center"/>
    </xf>
    <xf numFmtId="0" fontId="28" fillId="0" borderId="2" xfId="0" applyFont="1" applyBorder="1" applyAlignment="1">
      <alignment horizontal="left" vertical="center"/>
    </xf>
    <xf numFmtId="0" fontId="28" fillId="0" borderId="3" xfId="0" applyFont="1" applyBorder="1" applyAlignment="1">
      <alignment horizontal="left" vertical="center"/>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28" fillId="0" borderId="8" xfId="0" applyFont="1" applyBorder="1" applyAlignment="1">
      <alignment horizontal="left" vertical="center" wrapText="1"/>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7" fillId="0" borderId="8" xfId="0" applyFont="1" applyBorder="1" applyAlignment="1">
      <alignment horizontal="center" vertical="center"/>
    </xf>
    <xf numFmtId="0" fontId="27" fillId="0" borderId="1" xfId="0" applyFont="1" applyBorder="1">
      <alignment vertical="center"/>
    </xf>
    <xf numFmtId="0" fontId="28" fillId="2" borderId="2" xfId="0" applyFont="1" applyFill="1" applyBorder="1" applyAlignment="1">
      <alignment vertical="center" wrapText="1"/>
    </xf>
    <xf numFmtId="0" fontId="42" fillId="2" borderId="6" xfId="0" applyFont="1" applyFill="1" applyBorder="1" applyAlignment="1">
      <alignment horizontal="center" vertical="center"/>
    </xf>
    <xf numFmtId="0" fontId="42" fillId="2" borderId="7" xfId="0" applyFont="1" applyFill="1" applyBorder="1" applyAlignment="1">
      <alignment horizontal="center" vertical="center"/>
    </xf>
    <xf numFmtId="0" fontId="42" fillId="2" borderId="5" xfId="0" applyFont="1" applyFill="1" applyBorder="1" applyAlignment="1">
      <alignment horizontal="center" vertical="center"/>
    </xf>
    <xf numFmtId="0" fontId="42" fillId="2" borderId="9" xfId="0" applyFont="1" applyFill="1" applyBorder="1" applyAlignment="1">
      <alignment horizontal="center" vertical="center"/>
    </xf>
    <xf numFmtId="0" fontId="42" fillId="2" borderId="10" xfId="0" applyFont="1" applyFill="1" applyBorder="1" applyAlignment="1">
      <alignment horizontal="center" vertical="center"/>
    </xf>
    <xf numFmtId="0" fontId="42" fillId="2" borderId="11" xfId="0" applyFont="1" applyFill="1" applyBorder="1" applyAlignment="1">
      <alignment horizontal="center" vertical="center"/>
    </xf>
    <xf numFmtId="177" fontId="42" fillId="0" borderId="6" xfId="0" applyNumberFormat="1" applyFont="1" applyBorder="1" applyAlignment="1">
      <alignment horizontal="center" vertical="center"/>
    </xf>
    <xf numFmtId="177" fontId="42" fillId="0" borderId="7" xfId="0" applyNumberFormat="1" applyFont="1" applyBorder="1" applyAlignment="1">
      <alignment horizontal="center" vertical="center"/>
    </xf>
    <xf numFmtId="177" fontId="42" fillId="0" borderId="5" xfId="0" applyNumberFormat="1" applyFont="1" applyBorder="1" applyAlignment="1">
      <alignment horizontal="center" vertical="center"/>
    </xf>
    <xf numFmtId="177" fontId="42" fillId="0" borderId="9" xfId="0" applyNumberFormat="1" applyFont="1" applyBorder="1" applyAlignment="1">
      <alignment horizontal="center" vertical="center"/>
    </xf>
    <xf numFmtId="177" fontId="42" fillId="0" borderId="10" xfId="0" applyNumberFormat="1" applyFont="1" applyBorder="1" applyAlignment="1">
      <alignment horizontal="center" vertical="center"/>
    </xf>
    <xf numFmtId="177" fontId="42" fillId="0" borderId="11" xfId="0" applyNumberFormat="1" applyFont="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28" fillId="0" borderId="3" xfId="0" applyFont="1" applyBorder="1" applyAlignment="1">
      <alignment horizontal="center" vertical="center"/>
    </xf>
    <xf numFmtId="187" fontId="42" fillId="0" borderId="6" xfId="0" applyNumberFormat="1" applyFont="1" applyBorder="1" applyAlignment="1">
      <alignment horizontal="center" vertical="center" shrinkToFit="1"/>
    </xf>
    <xf numFmtId="0" fontId="28" fillId="0" borderId="7" xfId="0" applyFont="1" applyBorder="1" applyAlignment="1">
      <alignment vertical="center" shrinkToFit="1"/>
    </xf>
    <xf numFmtId="0" fontId="28" fillId="0" borderId="5" xfId="0" applyFont="1" applyBorder="1" applyAlignment="1">
      <alignment vertical="center" shrinkToFit="1"/>
    </xf>
    <xf numFmtId="187" fontId="42" fillId="0" borderId="9" xfId="0" applyNumberFormat="1" applyFont="1" applyBorder="1" applyAlignment="1">
      <alignment horizontal="center" vertical="center"/>
    </xf>
    <xf numFmtId="0" fontId="28" fillId="0" borderId="10" xfId="0" applyFont="1" applyBorder="1">
      <alignment vertical="center"/>
    </xf>
    <xf numFmtId="0" fontId="28" fillId="0" borderId="11" xfId="0" applyFont="1" applyBorder="1">
      <alignment vertical="center"/>
    </xf>
    <xf numFmtId="187" fontId="42" fillId="0" borderId="6" xfId="0" applyNumberFormat="1" applyFont="1" applyBorder="1" applyAlignment="1">
      <alignment horizontal="left"/>
    </xf>
    <xf numFmtId="187" fontId="42" fillId="0" borderId="7" xfId="0" applyNumberFormat="1" applyFont="1" applyBorder="1" applyAlignment="1">
      <alignment horizontal="left"/>
    </xf>
    <xf numFmtId="187" fontId="42" fillId="0" borderId="5" xfId="0" applyNumberFormat="1" applyFont="1" applyBorder="1" applyAlignment="1">
      <alignment horizontal="left"/>
    </xf>
    <xf numFmtId="0" fontId="28" fillId="0" borderId="2" xfId="0" applyFont="1" applyBorder="1">
      <alignment vertical="center"/>
    </xf>
    <xf numFmtId="0" fontId="28" fillId="0" borderId="1" xfId="0" applyFont="1" applyBorder="1">
      <alignment vertical="center"/>
    </xf>
    <xf numFmtId="0" fontId="42" fillId="2" borderId="6" xfId="0" applyFont="1" applyFill="1" applyBorder="1" applyAlignment="1">
      <alignment horizontal="center" vertical="center" shrinkToFit="1"/>
    </xf>
    <xf numFmtId="0" fontId="42" fillId="2" borderId="7" xfId="0" applyFont="1" applyFill="1" applyBorder="1" applyAlignment="1">
      <alignment horizontal="center" vertical="center" shrinkToFit="1"/>
    </xf>
    <xf numFmtId="0" fontId="42" fillId="2" borderId="5" xfId="0" applyFont="1" applyFill="1" applyBorder="1" applyAlignment="1">
      <alignment horizontal="center" vertical="center" shrinkToFit="1"/>
    </xf>
    <xf numFmtId="0" fontId="42" fillId="2" borderId="9" xfId="0" applyFont="1" applyFill="1" applyBorder="1" applyAlignment="1">
      <alignment horizontal="center" vertical="center" shrinkToFit="1"/>
    </xf>
    <xf numFmtId="0" fontId="42" fillId="2" borderId="10" xfId="0" applyFont="1" applyFill="1" applyBorder="1" applyAlignment="1">
      <alignment horizontal="center" vertical="center" shrinkToFit="1"/>
    </xf>
    <xf numFmtId="0" fontId="42" fillId="2" borderId="11" xfId="0" applyFont="1" applyFill="1" applyBorder="1" applyAlignment="1">
      <alignment horizontal="center" vertical="center" shrinkToFit="1"/>
    </xf>
    <xf numFmtId="187" fontId="42" fillId="0" borderId="9" xfId="0" applyNumberFormat="1" applyFont="1" applyBorder="1" applyAlignment="1">
      <alignment horizontal="left" vertical="center"/>
    </xf>
    <xf numFmtId="187" fontId="42" fillId="0" borderId="10" xfId="0" applyNumberFormat="1" applyFont="1" applyBorder="1" applyAlignment="1">
      <alignment horizontal="left" vertical="center"/>
    </xf>
    <xf numFmtId="187" fontId="42" fillId="0" borderId="11" xfId="0" applyNumberFormat="1" applyFont="1" applyBorder="1" applyAlignment="1">
      <alignment horizontal="left" vertical="center"/>
    </xf>
    <xf numFmtId="187" fontId="42" fillId="0" borderId="2" xfId="0" applyNumberFormat="1" applyFont="1" applyBorder="1" applyAlignment="1">
      <alignment horizontal="center" vertical="center"/>
    </xf>
    <xf numFmtId="0" fontId="28" fillId="0" borderId="8" xfId="0" applyFont="1" applyBorder="1" applyAlignment="1">
      <alignment horizontal="center" vertical="center"/>
    </xf>
    <xf numFmtId="0" fontId="46" fillId="2" borderId="6" xfId="0" applyFont="1" applyFill="1" applyBorder="1" applyAlignment="1">
      <alignment horizontal="center" vertical="center" shrinkToFit="1"/>
    </xf>
    <xf numFmtId="0" fontId="46" fillId="2" borderId="7" xfId="0" applyFont="1" applyFill="1" applyBorder="1" applyAlignment="1">
      <alignment horizontal="center" vertical="center" shrinkToFit="1"/>
    </xf>
    <xf numFmtId="0" fontId="46" fillId="2" borderId="5" xfId="0" applyFont="1" applyFill="1" applyBorder="1" applyAlignment="1">
      <alignment horizontal="center" vertical="center" shrinkToFit="1"/>
    </xf>
    <xf numFmtId="0" fontId="46" fillId="2" borderId="9" xfId="0" applyFont="1" applyFill="1" applyBorder="1" applyAlignment="1">
      <alignment horizontal="center" vertical="center" shrinkToFit="1"/>
    </xf>
    <xf numFmtId="0" fontId="46" fillId="2" borderId="10" xfId="0" applyFont="1" applyFill="1" applyBorder="1" applyAlignment="1">
      <alignment horizontal="center" vertical="center" shrinkToFit="1"/>
    </xf>
    <xf numFmtId="0" fontId="46" fillId="2" borderId="11" xfId="0" applyFont="1" applyFill="1" applyBorder="1" applyAlignment="1">
      <alignment horizontal="center" vertical="center" shrinkToFit="1"/>
    </xf>
    <xf numFmtId="0" fontId="10" fillId="2" borderId="14" xfId="5" applyFont="1" applyFill="1" applyBorder="1" applyAlignment="1">
      <alignment horizontal="center" vertical="center"/>
    </xf>
    <xf numFmtId="0" fontId="16" fillId="2" borderId="3" xfId="5" applyFont="1" applyFill="1" applyBorder="1" applyAlignment="1">
      <alignment horizontal="center" vertical="center"/>
    </xf>
    <xf numFmtId="0" fontId="16" fillId="2" borderId="8" xfId="5" applyFont="1" applyFill="1" applyBorder="1" applyAlignment="1">
      <alignment horizontal="center" vertical="center"/>
    </xf>
    <xf numFmtId="0" fontId="16" fillId="2" borderId="2" xfId="5" applyFont="1" applyFill="1" applyBorder="1" applyAlignment="1">
      <alignment horizontal="center" vertical="center"/>
    </xf>
    <xf numFmtId="0" fontId="16" fillId="2" borderId="16" xfId="5" applyFont="1" applyFill="1" applyBorder="1" applyAlignment="1">
      <alignment horizontal="center" vertical="center"/>
    </xf>
    <xf numFmtId="0" fontId="10" fillId="0" borderId="6" xfId="5" applyFont="1" applyBorder="1" applyAlignment="1">
      <alignment horizontal="center" vertical="center"/>
    </xf>
    <xf numFmtId="0" fontId="10" fillId="0" borderId="7" xfId="5" applyFont="1" applyBorder="1" applyAlignment="1">
      <alignment horizontal="center" vertical="center"/>
    </xf>
    <xf numFmtId="0" fontId="10" fillId="0" borderId="59" xfId="5" applyFont="1" applyBorder="1" applyAlignment="1">
      <alignment horizontal="center" vertical="center"/>
    </xf>
    <xf numFmtId="0" fontId="10" fillId="0" borderId="25" xfId="5" applyFont="1" applyBorder="1" applyAlignment="1">
      <alignment horizontal="center" vertical="center"/>
    </xf>
    <xf numFmtId="0" fontId="10" fillId="0" borderId="60" xfId="5" applyFont="1" applyBorder="1" applyAlignment="1">
      <alignment horizontal="center" vertical="center"/>
    </xf>
    <xf numFmtId="0" fontId="10" fillId="2" borderId="1" xfId="5" applyFont="1" applyFill="1" applyBorder="1" applyAlignment="1">
      <alignment horizontal="center" vertical="center"/>
    </xf>
    <xf numFmtId="0" fontId="16" fillId="2" borderId="19" xfId="5" applyFont="1" applyFill="1" applyBorder="1" applyAlignment="1">
      <alignment horizontal="center" vertical="center"/>
    </xf>
    <xf numFmtId="0" fontId="16" fillId="2" borderId="20" xfId="5" applyFont="1" applyFill="1" applyBorder="1" applyAlignment="1">
      <alignment horizontal="center" vertical="center" wrapText="1"/>
    </xf>
    <xf numFmtId="0" fontId="16" fillId="2" borderId="18" xfId="5" applyFont="1" applyFill="1" applyBorder="1" applyAlignment="1">
      <alignment horizontal="center" vertical="center" wrapText="1"/>
    </xf>
    <xf numFmtId="0" fontId="10" fillId="0" borderId="6" xfId="5" applyFont="1" applyBorder="1" applyAlignment="1">
      <alignment horizontal="center" vertical="center" shrinkToFit="1"/>
    </xf>
    <xf numFmtId="0" fontId="10" fillId="0" borderId="7" xfId="5" applyFont="1" applyBorder="1" applyAlignment="1">
      <alignment horizontal="center" vertical="center" shrinkToFit="1"/>
    </xf>
    <xf numFmtId="0" fontId="10" fillId="0" borderId="5" xfId="5" applyFont="1" applyBorder="1" applyAlignment="1">
      <alignment horizontal="center" vertical="center" shrinkToFit="1"/>
    </xf>
    <xf numFmtId="0" fontId="10" fillId="0" borderId="9" xfId="5" applyFont="1" applyBorder="1" applyAlignment="1">
      <alignment horizontal="center" vertical="center"/>
    </xf>
    <xf numFmtId="0" fontId="10" fillId="0" borderId="10" xfId="5" applyFont="1" applyBorder="1" applyAlignment="1">
      <alignment horizontal="center" vertical="center"/>
    </xf>
    <xf numFmtId="0" fontId="10" fillId="0" borderId="11" xfId="5" applyFont="1" applyBorder="1" applyAlignment="1">
      <alignment horizontal="center" vertical="center"/>
    </xf>
    <xf numFmtId="0" fontId="46" fillId="2" borderId="6" xfId="5" applyFont="1" applyFill="1" applyBorder="1" applyAlignment="1">
      <alignment horizontal="center" vertical="center" shrinkToFit="1"/>
    </xf>
    <xf numFmtId="0" fontId="46" fillId="2" borderId="5" xfId="5" applyFont="1" applyFill="1" applyBorder="1" applyAlignment="1">
      <alignment horizontal="center" vertical="center" shrinkToFit="1"/>
    </xf>
    <xf numFmtId="0" fontId="46" fillId="2" borderId="9" xfId="5" applyFont="1" applyFill="1" applyBorder="1" applyAlignment="1">
      <alignment horizontal="center" vertical="center" shrinkToFit="1"/>
    </xf>
    <xf numFmtId="0" fontId="46" fillId="2" borderId="11" xfId="5" applyFont="1" applyFill="1" applyBorder="1" applyAlignment="1">
      <alignment horizontal="center" vertical="center" shrinkToFit="1"/>
    </xf>
    <xf numFmtId="0" fontId="10" fillId="0" borderId="14" xfId="5" applyFont="1" applyBorder="1" applyAlignment="1">
      <alignment horizontal="left" vertical="center"/>
    </xf>
    <xf numFmtId="0" fontId="10" fillId="2" borderId="13" xfId="5" applyFont="1" applyFill="1" applyBorder="1" applyAlignment="1">
      <alignment horizontal="center" vertical="center"/>
    </xf>
    <xf numFmtId="0" fontId="48" fillId="2" borderId="14" xfId="5" applyFont="1" applyFill="1" applyBorder="1" applyAlignment="1">
      <alignment horizontal="center" vertical="center" wrapText="1"/>
    </xf>
    <xf numFmtId="0" fontId="48" fillId="2" borderId="15" xfId="5" applyFont="1" applyFill="1" applyBorder="1" applyAlignment="1">
      <alignment horizontal="center" vertical="center" wrapText="1"/>
    </xf>
    <xf numFmtId="0" fontId="48" fillId="2" borderId="13" xfId="5" applyFont="1" applyFill="1" applyBorder="1" applyAlignment="1">
      <alignment horizontal="center" vertical="center" wrapText="1"/>
    </xf>
    <xf numFmtId="0" fontId="48" fillId="2" borderId="33" xfId="5" applyFont="1" applyFill="1" applyBorder="1" applyAlignment="1">
      <alignment horizontal="center" vertical="center" wrapText="1"/>
    </xf>
    <xf numFmtId="0" fontId="48" fillId="2" borderId="47" xfId="5" applyFont="1" applyFill="1" applyBorder="1" applyAlignment="1">
      <alignment horizontal="center" vertical="center" wrapText="1"/>
    </xf>
    <xf numFmtId="0" fontId="16" fillId="2" borderId="23" xfId="5" applyFont="1" applyFill="1" applyBorder="1" applyAlignment="1">
      <alignment horizontal="center" vertical="center" wrapText="1"/>
    </xf>
    <xf numFmtId="0" fontId="16" fillId="2" borderId="22" xfId="5" applyFont="1" applyFill="1" applyBorder="1" applyAlignment="1">
      <alignment horizontal="center" vertical="center" wrapText="1"/>
    </xf>
    <xf numFmtId="0" fontId="16" fillId="2" borderId="21" xfId="5" applyFont="1" applyFill="1" applyBorder="1" applyAlignment="1">
      <alignment horizontal="center" vertical="center" wrapText="1"/>
    </xf>
    <xf numFmtId="0" fontId="16" fillId="2" borderId="23" xfId="5" applyFont="1" applyFill="1" applyBorder="1" applyAlignment="1">
      <alignment horizontal="center" vertical="center"/>
    </xf>
    <xf numFmtId="0" fontId="16" fillId="2" borderId="22" xfId="5" applyFont="1" applyFill="1" applyBorder="1" applyAlignment="1">
      <alignment horizontal="center" vertical="center"/>
    </xf>
    <xf numFmtId="0" fontId="10" fillId="0" borderId="13" xfId="5" applyFont="1" applyBorder="1" applyAlignment="1">
      <alignment horizontal="left" vertical="center"/>
    </xf>
    <xf numFmtId="0" fontId="10" fillId="0" borderId="1" xfId="5" applyFont="1" applyBorder="1" applyAlignment="1">
      <alignment horizontal="left" vertical="center"/>
    </xf>
    <xf numFmtId="0" fontId="25" fillId="2" borderId="1" xfId="5" applyFont="1" applyFill="1" applyBorder="1" applyAlignment="1">
      <alignment horizontal="center" vertical="center" wrapText="1" shrinkToFit="1"/>
    </xf>
    <xf numFmtId="0" fontId="16" fillId="0" borderId="1" xfId="0" applyFont="1" applyBorder="1" applyAlignment="1">
      <alignment horizontal="center" vertical="center"/>
    </xf>
    <xf numFmtId="14" fontId="25" fillId="0" borderId="6" xfId="5" applyNumberFormat="1" applyFont="1" applyBorder="1" applyAlignment="1">
      <alignment horizontal="center" vertical="center" wrapText="1" shrinkToFit="1"/>
    </xf>
    <xf numFmtId="0" fontId="25" fillId="0" borderId="7" xfId="5" applyFont="1" applyBorder="1" applyAlignment="1">
      <alignment horizontal="center" vertical="center" wrapText="1" shrinkToFit="1"/>
    </xf>
    <xf numFmtId="0" fontId="25" fillId="0" borderId="5" xfId="5" applyFont="1" applyBorder="1" applyAlignment="1">
      <alignment horizontal="center" vertical="center" wrapText="1" shrinkToFit="1"/>
    </xf>
    <xf numFmtId="0" fontId="25" fillId="0" borderId="9" xfId="5" applyFont="1" applyBorder="1" applyAlignment="1">
      <alignment horizontal="center" vertical="center" wrapText="1" shrinkToFit="1"/>
    </xf>
    <xf numFmtId="0" fontId="25" fillId="0" borderId="10" xfId="5" applyFont="1" applyBorder="1" applyAlignment="1">
      <alignment horizontal="center" vertical="center" wrapText="1" shrinkToFit="1"/>
    </xf>
    <xf numFmtId="0" fontId="25" fillId="0" borderId="11" xfId="5" applyFont="1" applyBorder="1" applyAlignment="1">
      <alignment horizontal="center" vertical="center" wrapText="1" shrinkToFit="1"/>
    </xf>
    <xf numFmtId="0" fontId="16" fillId="2" borderId="21" xfId="5" applyFont="1" applyFill="1" applyBorder="1" applyAlignment="1">
      <alignment horizontal="center" vertical="center"/>
    </xf>
    <xf numFmtId="0" fontId="10" fillId="0" borderId="35" xfId="5" applyFont="1" applyBorder="1" applyAlignment="1">
      <alignment horizontal="center" vertical="center" shrinkToFit="1"/>
    </xf>
    <xf numFmtId="0" fontId="10" fillId="0" borderId="49" xfId="5" applyFont="1" applyBorder="1" applyAlignment="1">
      <alignment horizontal="center" vertical="center" shrinkToFit="1"/>
    </xf>
    <xf numFmtId="0" fontId="10" fillId="0" borderId="36" xfId="5" applyFont="1" applyBorder="1" applyAlignment="1">
      <alignment horizontal="center" vertical="center" shrinkToFit="1"/>
    </xf>
    <xf numFmtId="0" fontId="10" fillId="0" borderId="34" xfId="5" applyFont="1" applyBorder="1" applyAlignment="1">
      <alignment horizontal="center" vertical="center" shrinkToFit="1"/>
    </xf>
    <xf numFmtId="0" fontId="10" fillId="0" borderId="25" xfId="5" applyFont="1" applyBorder="1" applyAlignment="1">
      <alignment horizontal="center" vertical="center" shrinkToFit="1"/>
    </xf>
    <xf numFmtId="0" fontId="10" fillId="0" borderId="24" xfId="5" applyFont="1" applyBorder="1" applyAlignment="1">
      <alignment horizontal="center" vertical="center" shrinkToFit="1"/>
    </xf>
    <xf numFmtId="0" fontId="10" fillId="0" borderId="50" xfId="5" applyFont="1" applyBorder="1" applyAlignment="1">
      <alignment horizontal="center" vertical="center" shrinkToFit="1"/>
    </xf>
    <xf numFmtId="0" fontId="10" fillId="0" borderId="40" xfId="5" applyFont="1" applyBorder="1" applyAlignment="1">
      <alignment horizontal="center" vertical="center" shrinkToFit="1"/>
    </xf>
    <xf numFmtId="0" fontId="10" fillId="0" borderId="51" xfId="5" applyFont="1" applyBorder="1" applyAlignment="1">
      <alignment horizontal="center" vertical="center" shrinkToFit="1"/>
    </xf>
    <xf numFmtId="0" fontId="10" fillId="0" borderId="42" xfId="5" applyFont="1" applyBorder="1" applyAlignment="1">
      <alignment horizontal="center" vertical="center" shrinkToFit="1"/>
    </xf>
    <xf numFmtId="0" fontId="10" fillId="0" borderId="55" xfId="5" applyFont="1" applyBorder="1" applyAlignment="1">
      <alignment horizontal="center" vertical="center" shrinkToFit="1"/>
    </xf>
    <xf numFmtId="0" fontId="10" fillId="0" borderId="43" xfId="5" applyFont="1" applyBorder="1" applyAlignment="1">
      <alignment horizontal="center" vertical="center" shrinkToFit="1"/>
    </xf>
    <xf numFmtId="179" fontId="10" fillId="2" borderId="34" xfId="5" applyNumberFormat="1" applyFont="1" applyFill="1" applyBorder="1" applyAlignment="1">
      <alignment horizontal="center" vertical="center" shrinkToFit="1"/>
    </xf>
    <xf numFmtId="179" fontId="10" fillId="2" borderId="25" xfId="5" applyNumberFormat="1" applyFont="1" applyFill="1" applyBorder="1" applyAlignment="1">
      <alignment horizontal="center" vertical="center" shrinkToFit="1"/>
    </xf>
    <xf numFmtId="179" fontId="10" fillId="2" borderId="24" xfId="5" applyNumberFormat="1" applyFont="1" applyFill="1" applyBorder="1" applyAlignment="1">
      <alignment horizontal="center" vertical="center" shrinkToFit="1"/>
    </xf>
    <xf numFmtId="0" fontId="10" fillId="0" borderId="53" xfId="5" applyFont="1" applyBorder="1" applyAlignment="1">
      <alignment horizontal="center" vertical="center" shrinkToFit="1"/>
    </xf>
    <xf numFmtId="0" fontId="10" fillId="0" borderId="54" xfId="5" applyFont="1" applyBorder="1" applyAlignment="1">
      <alignment horizontal="center" vertical="center" shrinkToFit="1"/>
    </xf>
    <xf numFmtId="0" fontId="10" fillId="0" borderId="56" xfId="5" applyFont="1" applyBorder="1" applyAlignment="1">
      <alignment horizontal="center" vertical="center" shrinkToFit="1"/>
    </xf>
    <xf numFmtId="49" fontId="56" fillId="0" borderId="6" xfId="2" applyNumberFormat="1" applyFont="1" applyBorder="1" applyAlignment="1" applyProtection="1">
      <alignment horizontal="left" vertical="top" wrapText="1"/>
      <protection locked="0"/>
    </xf>
    <xf numFmtId="49" fontId="38" fillId="0" borderId="7" xfId="2" applyNumberFormat="1" applyFont="1" applyBorder="1" applyAlignment="1" applyProtection="1">
      <alignment horizontal="left" vertical="top"/>
      <protection locked="0"/>
    </xf>
    <xf numFmtId="49" fontId="38" fillId="0" borderId="5" xfId="2" applyNumberFormat="1" applyFont="1" applyBorder="1" applyAlignment="1" applyProtection="1">
      <alignment horizontal="left" vertical="top"/>
      <protection locked="0"/>
    </xf>
    <xf numFmtId="49" fontId="38" fillId="0" borderId="12" xfId="2" applyNumberFormat="1" applyFont="1" applyBorder="1" applyAlignment="1" applyProtection="1">
      <alignment horizontal="left" vertical="top"/>
      <protection locked="0"/>
    </xf>
    <xf numFmtId="49" fontId="38" fillId="0" borderId="0" xfId="2" applyNumberFormat="1" applyFont="1" applyAlignment="1" applyProtection="1">
      <alignment horizontal="left" vertical="top"/>
      <protection locked="0"/>
    </xf>
    <xf numFmtId="49" fontId="38" fillId="0" borderId="4" xfId="2" applyNumberFormat="1" applyFont="1" applyBorder="1" applyAlignment="1" applyProtection="1">
      <alignment horizontal="left" vertical="top"/>
      <protection locked="0"/>
    </xf>
    <xf numFmtId="49" fontId="38" fillId="0" borderId="9" xfId="2" applyNumberFormat="1" applyFont="1" applyBorder="1" applyAlignment="1" applyProtection="1">
      <alignment horizontal="left" vertical="top"/>
      <protection locked="0"/>
    </xf>
    <xf numFmtId="49" fontId="38" fillId="0" borderId="10" xfId="2" applyNumberFormat="1" applyFont="1" applyBorder="1" applyAlignment="1" applyProtection="1">
      <alignment horizontal="left" vertical="top"/>
      <protection locked="0"/>
    </xf>
    <xf numFmtId="49" fontId="38" fillId="0" borderId="11" xfId="2" applyNumberFormat="1" applyFont="1" applyBorder="1" applyAlignment="1" applyProtection="1">
      <alignment horizontal="left" vertical="top"/>
      <protection locked="0"/>
    </xf>
    <xf numFmtId="0" fontId="11" fillId="2" borderId="2" xfId="2" applyFont="1" applyFill="1" applyBorder="1" applyAlignment="1">
      <alignment horizontal="center" vertical="center"/>
    </xf>
    <xf numFmtId="0" fontId="11" fillId="2" borderId="3" xfId="2" applyFont="1" applyFill="1" applyBorder="1" applyAlignment="1">
      <alignment horizontal="center" vertical="center"/>
    </xf>
    <xf numFmtId="0" fontId="11" fillId="2" borderId="8" xfId="2" applyFont="1" applyFill="1" applyBorder="1" applyAlignment="1">
      <alignment horizontal="center" vertical="center"/>
    </xf>
    <xf numFmtId="176" fontId="10" fillId="0" borderId="6" xfId="2" applyNumberFormat="1" applyFont="1" applyBorder="1" applyAlignment="1">
      <alignment horizontal="center" vertical="center" wrapText="1" shrinkToFit="1"/>
    </xf>
    <xf numFmtId="176" fontId="10" fillId="0" borderId="7" xfId="2" applyNumberFormat="1" applyFont="1" applyBorder="1" applyAlignment="1">
      <alignment horizontal="center" vertical="center" wrapText="1" shrinkToFit="1"/>
    </xf>
    <xf numFmtId="176" fontId="10" fillId="0" borderId="5" xfId="2" applyNumberFormat="1" applyFont="1" applyBorder="1" applyAlignment="1">
      <alignment horizontal="center" vertical="center" wrapText="1" shrinkToFit="1"/>
    </xf>
    <xf numFmtId="176" fontId="10" fillId="0" borderId="9" xfId="2" applyNumberFormat="1" applyFont="1" applyBorder="1" applyAlignment="1">
      <alignment horizontal="center" vertical="center" wrapText="1" shrinkToFit="1"/>
    </xf>
    <xf numFmtId="176" fontId="10" fillId="0" borderId="10" xfId="2" applyNumberFormat="1" applyFont="1" applyBorder="1" applyAlignment="1">
      <alignment horizontal="center" vertical="center" wrapText="1" shrinkToFit="1"/>
    </xf>
    <xf numFmtId="176" fontId="10" fillId="0" borderId="11" xfId="2" applyNumberFormat="1" applyFont="1" applyBorder="1" applyAlignment="1">
      <alignment horizontal="center" vertical="center" wrapText="1" shrinkToFit="1"/>
    </xf>
    <xf numFmtId="0" fontId="10" fillId="0" borderId="2" xfId="2" applyFont="1" applyBorder="1" applyAlignment="1">
      <alignment horizontal="center" vertical="center" wrapText="1" shrinkToFit="1"/>
    </xf>
    <xf numFmtId="0" fontId="10" fillId="0" borderId="3" xfId="2" applyFont="1" applyBorder="1" applyAlignment="1">
      <alignment horizontal="center" vertical="center" wrapText="1" shrinkToFit="1"/>
    </xf>
    <xf numFmtId="0" fontId="10" fillId="0" borderId="8" xfId="2" applyFont="1" applyBorder="1" applyAlignment="1">
      <alignment horizontal="center" vertical="center" wrapText="1" shrinkToFit="1"/>
    </xf>
    <xf numFmtId="0" fontId="10" fillId="0" borderId="0" xfId="2" applyFont="1" applyAlignment="1">
      <alignment vertical="center"/>
    </xf>
    <xf numFmtId="0" fontId="28" fillId="0" borderId="0" xfId="11" applyFont="1">
      <alignment vertical="center"/>
    </xf>
    <xf numFmtId="0" fontId="10" fillId="2" borderId="2" xfId="2" applyFont="1" applyFill="1" applyBorder="1" applyAlignment="1">
      <alignment horizontal="center" vertical="center" shrinkToFit="1"/>
    </xf>
    <xf numFmtId="0" fontId="10" fillId="2" borderId="3" xfId="2" applyFont="1" applyFill="1" applyBorder="1" applyAlignment="1">
      <alignment horizontal="center" vertical="center" shrinkToFit="1"/>
    </xf>
    <xf numFmtId="0" fontId="10" fillId="2" borderId="8" xfId="2" applyFont="1" applyFill="1" applyBorder="1" applyAlignment="1">
      <alignment horizontal="center" vertical="center" shrinkToFit="1"/>
    </xf>
    <xf numFmtId="0" fontId="10" fillId="2" borderId="2" xfId="2" applyFont="1" applyFill="1" applyBorder="1" applyAlignment="1">
      <alignment horizontal="center" vertical="center"/>
    </xf>
    <xf numFmtId="0" fontId="10" fillId="2" borderId="3" xfId="2" applyFont="1" applyFill="1" applyBorder="1" applyAlignment="1">
      <alignment horizontal="center" vertical="center"/>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xf numFmtId="0" fontId="5" fillId="0" borderId="0" xfId="2" applyFont="1" applyBorder="1" applyProtection="1">
      <protection locked="0"/>
    </xf>
    <xf numFmtId="0" fontId="5" fillId="0" borderId="7" xfId="2" applyFont="1" applyFill="1" applyBorder="1" applyAlignment="1">
      <alignment vertical="center" textRotation="255"/>
    </xf>
    <xf numFmtId="0" fontId="15" fillId="0" borderId="7" xfId="2" applyFont="1" applyFill="1" applyBorder="1" applyAlignment="1" applyProtection="1">
      <alignment horizontal="center"/>
      <protection locked="0"/>
    </xf>
    <xf numFmtId="0" fontId="5" fillId="0" borderId="0" xfId="2" applyFont="1" applyFill="1" applyBorder="1" applyAlignment="1">
      <alignment vertical="center" textRotation="255"/>
    </xf>
    <xf numFmtId="0" fontId="5" fillId="0" borderId="0" xfId="2" applyFont="1" applyFill="1" applyBorder="1" applyAlignment="1" applyProtection="1">
      <alignment vertical="center"/>
      <protection locked="0"/>
    </xf>
    <xf numFmtId="0" fontId="5" fillId="0" borderId="0" xfId="2" applyFont="1" applyFill="1" applyBorder="1" applyAlignment="1" applyProtection="1">
      <alignment vertical="center" textRotation="255"/>
      <protection locked="0"/>
    </xf>
    <xf numFmtId="0" fontId="14" fillId="0" borderId="0" xfId="2" applyFont="1" applyFill="1" applyBorder="1" applyAlignment="1" applyProtection="1">
      <alignment vertical="center" textRotation="255"/>
      <protection locked="0"/>
    </xf>
    <xf numFmtId="0" fontId="6" fillId="0" borderId="0" xfId="2" applyFont="1" applyFill="1" applyBorder="1" applyAlignment="1" applyProtection="1">
      <alignment vertical="center"/>
      <protection locked="0"/>
    </xf>
    <xf numFmtId="0" fontId="5" fillId="0" borderId="0" xfId="2" applyFont="1" applyFill="1" applyBorder="1" applyProtection="1">
      <protection locked="0"/>
    </xf>
    <xf numFmtId="0" fontId="6" fillId="0" borderId="0" xfId="2" applyFont="1" applyFill="1" applyBorder="1" applyAlignment="1" applyProtection="1">
      <alignment vertical="center" wrapText="1"/>
      <protection locked="0"/>
    </xf>
    <xf numFmtId="0" fontId="5" fillId="0" borderId="0" xfId="2" applyFont="1" applyFill="1" applyBorder="1" applyAlignment="1" applyProtection="1">
      <alignment vertical="center" wrapText="1"/>
      <protection locked="0"/>
    </xf>
    <xf numFmtId="0" fontId="5" fillId="0" borderId="0" xfId="2" applyFont="1" applyFill="1" applyBorder="1" applyAlignment="1" applyProtection="1">
      <alignment horizontal="left" vertical="center" wrapText="1"/>
      <protection locked="0"/>
    </xf>
    <xf numFmtId="0" fontId="15" fillId="0" borderId="0" xfId="2" applyFont="1" applyFill="1" applyBorder="1" applyAlignment="1" applyProtection="1">
      <alignment horizontal="center"/>
      <protection locked="0"/>
    </xf>
  </cellXfs>
  <cellStyles count="13">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_021220点検表修正案" xfId="7" xr:uid="{00000000-0005-0000-0000-000009000000}"/>
  </cellStyles>
  <dxfs count="429">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3" Type="http://schemas.openxmlformats.org/officeDocument/2006/relationships/image" Target="../media/image12.jpeg"/><Relationship Id="rId2" Type="http://schemas.openxmlformats.org/officeDocument/2006/relationships/image" Target="../media/image11.jpeg"/><Relationship Id="rId1" Type="http://schemas.openxmlformats.org/officeDocument/2006/relationships/image" Target="../media/image10.jpeg"/><Relationship Id="rId4" Type="http://schemas.openxmlformats.org/officeDocument/2006/relationships/image" Target="../media/image13.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16.jpeg"/><Relationship Id="rId2" Type="http://schemas.openxmlformats.org/officeDocument/2006/relationships/image" Target="../media/image15.jpeg"/><Relationship Id="rId1" Type="http://schemas.openxmlformats.org/officeDocument/2006/relationships/image" Target="../media/image14.jpeg"/><Relationship Id="rId4" Type="http://schemas.openxmlformats.org/officeDocument/2006/relationships/image" Target="../media/image17.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20.jpeg"/><Relationship Id="rId2" Type="http://schemas.openxmlformats.org/officeDocument/2006/relationships/image" Target="../media/image19.jpeg"/><Relationship Id="rId1" Type="http://schemas.openxmlformats.org/officeDocument/2006/relationships/image" Target="../media/image18.jpeg"/><Relationship Id="rId4" Type="http://schemas.openxmlformats.org/officeDocument/2006/relationships/image" Target="../media/image21.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24.jpeg"/><Relationship Id="rId2" Type="http://schemas.openxmlformats.org/officeDocument/2006/relationships/image" Target="../media/image23.jpeg"/><Relationship Id="rId1" Type="http://schemas.openxmlformats.org/officeDocument/2006/relationships/image" Target="../media/image22.jpeg"/><Relationship Id="rId4" Type="http://schemas.openxmlformats.org/officeDocument/2006/relationships/image" Target="../media/image2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7.jpeg"/><Relationship Id="rId1" Type="http://schemas.openxmlformats.org/officeDocument/2006/relationships/image" Target="../media/image26.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30.jpeg"/><Relationship Id="rId2" Type="http://schemas.openxmlformats.org/officeDocument/2006/relationships/image" Target="../media/image29.jpeg"/><Relationship Id="rId1" Type="http://schemas.openxmlformats.org/officeDocument/2006/relationships/image" Target="../media/image28.jpeg"/><Relationship Id="rId4" Type="http://schemas.openxmlformats.org/officeDocument/2006/relationships/image" Target="../media/image31.jpeg"/></Relationships>
</file>

<file path=xl/drawings/_rels/drawing15.xml.rels><?xml version="1.0" encoding="UTF-8" standalone="yes"?>
<Relationships xmlns="http://schemas.openxmlformats.org/package/2006/relationships"><Relationship Id="rId3" Type="http://schemas.openxmlformats.org/officeDocument/2006/relationships/image" Target="../media/image34.jpeg"/><Relationship Id="rId2" Type="http://schemas.openxmlformats.org/officeDocument/2006/relationships/image" Target="../media/image33.jpeg"/><Relationship Id="rId1" Type="http://schemas.openxmlformats.org/officeDocument/2006/relationships/image" Target="../media/image32.jpeg"/><Relationship Id="rId4" Type="http://schemas.openxmlformats.org/officeDocument/2006/relationships/image" Target="../media/image35.jpeg"/></Relationships>
</file>

<file path=xl/drawings/_rels/drawing16.xml.rels><?xml version="1.0" encoding="UTF-8" standalone="yes"?>
<Relationships xmlns="http://schemas.openxmlformats.org/package/2006/relationships"><Relationship Id="rId3" Type="http://schemas.openxmlformats.org/officeDocument/2006/relationships/image" Target="../media/image38.jpeg"/><Relationship Id="rId2" Type="http://schemas.openxmlformats.org/officeDocument/2006/relationships/image" Target="../media/image37.jpeg"/><Relationship Id="rId1" Type="http://schemas.openxmlformats.org/officeDocument/2006/relationships/image" Target="../media/image36.jpeg"/><Relationship Id="rId4" Type="http://schemas.openxmlformats.org/officeDocument/2006/relationships/image" Target="../media/image39.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42.jpeg"/><Relationship Id="rId2" Type="http://schemas.openxmlformats.org/officeDocument/2006/relationships/image" Target="../media/image41.jpeg"/><Relationship Id="rId1" Type="http://schemas.openxmlformats.org/officeDocument/2006/relationships/image" Target="../media/image40.jpeg"/><Relationship Id="rId4" Type="http://schemas.openxmlformats.org/officeDocument/2006/relationships/image" Target="../media/image43.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46.jpeg"/><Relationship Id="rId2" Type="http://schemas.openxmlformats.org/officeDocument/2006/relationships/image" Target="../media/image45.jpeg"/><Relationship Id="rId1" Type="http://schemas.openxmlformats.org/officeDocument/2006/relationships/image" Target="../media/image44.jpeg"/><Relationship Id="rId4" Type="http://schemas.openxmlformats.org/officeDocument/2006/relationships/image" Target="../media/image47.jpeg"/></Relationships>
</file>

<file path=xl/drawings/_rels/drawing19.xml.rels><?xml version="1.0" encoding="UTF-8" standalone="yes"?>
<Relationships xmlns="http://schemas.openxmlformats.org/package/2006/relationships"><Relationship Id="rId3" Type="http://schemas.openxmlformats.org/officeDocument/2006/relationships/image" Target="../media/image50.jpeg"/><Relationship Id="rId2" Type="http://schemas.openxmlformats.org/officeDocument/2006/relationships/image" Target="../media/image49.jpeg"/><Relationship Id="rId1" Type="http://schemas.openxmlformats.org/officeDocument/2006/relationships/image" Target="../media/image48.jpeg"/><Relationship Id="rId4" Type="http://schemas.openxmlformats.org/officeDocument/2006/relationships/image" Target="../media/image51.jpeg"/></Relationships>
</file>

<file path=xl/drawings/_rels/drawing20.xml.rels><?xml version="1.0" encoding="UTF-8" standalone="yes"?>
<Relationships xmlns="http://schemas.openxmlformats.org/package/2006/relationships"><Relationship Id="rId3" Type="http://schemas.openxmlformats.org/officeDocument/2006/relationships/image" Target="../media/image54.jpeg"/><Relationship Id="rId2" Type="http://schemas.openxmlformats.org/officeDocument/2006/relationships/image" Target="../media/image53.jpeg"/><Relationship Id="rId1" Type="http://schemas.openxmlformats.org/officeDocument/2006/relationships/image" Target="../media/image52.jpeg"/><Relationship Id="rId4" Type="http://schemas.openxmlformats.org/officeDocument/2006/relationships/image" Target="../media/image55.jpeg"/></Relationships>
</file>

<file path=xl/drawings/_rels/drawing21.xml.rels><?xml version="1.0" encoding="UTF-8" standalone="yes"?>
<Relationships xmlns="http://schemas.openxmlformats.org/package/2006/relationships"><Relationship Id="rId3" Type="http://schemas.openxmlformats.org/officeDocument/2006/relationships/image" Target="../media/image58.jpeg"/><Relationship Id="rId2" Type="http://schemas.openxmlformats.org/officeDocument/2006/relationships/image" Target="../media/image57.jpeg"/><Relationship Id="rId1" Type="http://schemas.openxmlformats.org/officeDocument/2006/relationships/image" Target="../media/image56.jpeg"/><Relationship Id="rId4" Type="http://schemas.openxmlformats.org/officeDocument/2006/relationships/image" Target="../media/image59.jpeg"/></Relationships>
</file>

<file path=xl/drawings/_rels/drawing22.xml.rels><?xml version="1.0" encoding="UTF-8" standalone="yes"?>
<Relationships xmlns="http://schemas.openxmlformats.org/package/2006/relationships"><Relationship Id="rId3" Type="http://schemas.openxmlformats.org/officeDocument/2006/relationships/image" Target="../media/image62.jpeg"/><Relationship Id="rId2" Type="http://schemas.openxmlformats.org/officeDocument/2006/relationships/image" Target="../media/image61.jpeg"/><Relationship Id="rId1" Type="http://schemas.openxmlformats.org/officeDocument/2006/relationships/image" Target="../media/image60.jpeg"/><Relationship Id="rId4" Type="http://schemas.openxmlformats.org/officeDocument/2006/relationships/image" Target="../media/image63.jpeg"/></Relationships>
</file>

<file path=xl/drawings/_rels/drawing23.xml.rels><?xml version="1.0" encoding="UTF-8" standalone="yes"?>
<Relationships xmlns="http://schemas.openxmlformats.org/package/2006/relationships"><Relationship Id="rId3" Type="http://schemas.openxmlformats.org/officeDocument/2006/relationships/image" Target="../media/image66.jpeg"/><Relationship Id="rId2" Type="http://schemas.openxmlformats.org/officeDocument/2006/relationships/image" Target="../media/image65.jpeg"/><Relationship Id="rId1" Type="http://schemas.openxmlformats.org/officeDocument/2006/relationships/image" Target="../media/image64.jpeg"/><Relationship Id="rId4" Type="http://schemas.openxmlformats.org/officeDocument/2006/relationships/image" Target="../media/image67.jpeg"/></Relationships>
</file>

<file path=xl/drawings/_rels/drawing24.xml.rels><?xml version="1.0" encoding="UTF-8" standalone="yes"?>
<Relationships xmlns="http://schemas.openxmlformats.org/package/2006/relationships"><Relationship Id="rId3" Type="http://schemas.openxmlformats.org/officeDocument/2006/relationships/image" Target="../media/image70.jpeg"/><Relationship Id="rId2" Type="http://schemas.openxmlformats.org/officeDocument/2006/relationships/image" Target="../media/image69.jpeg"/><Relationship Id="rId1" Type="http://schemas.openxmlformats.org/officeDocument/2006/relationships/image" Target="../media/image68.jpeg"/><Relationship Id="rId4" Type="http://schemas.openxmlformats.org/officeDocument/2006/relationships/image" Target="../media/image71.jpeg"/></Relationships>
</file>

<file path=xl/drawings/_rels/drawing25.xml.rels><?xml version="1.0" encoding="UTF-8" standalone="yes"?>
<Relationships xmlns="http://schemas.openxmlformats.org/package/2006/relationships"><Relationship Id="rId3" Type="http://schemas.openxmlformats.org/officeDocument/2006/relationships/image" Target="../media/image74.jpeg"/><Relationship Id="rId2" Type="http://schemas.openxmlformats.org/officeDocument/2006/relationships/image" Target="../media/image73.jpeg"/><Relationship Id="rId1" Type="http://schemas.openxmlformats.org/officeDocument/2006/relationships/image" Target="../media/image72.jpeg"/><Relationship Id="rId4" Type="http://schemas.openxmlformats.org/officeDocument/2006/relationships/image" Target="../media/image75.jpeg"/></Relationships>
</file>

<file path=xl/drawings/_rels/drawing26.xml.rels><?xml version="1.0" encoding="UTF-8" standalone="yes"?>
<Relationships xmlns="http://schemas.openxmlformats.org/package/2006/relationships"><Relationship Id="rId3" Type="http://schemas.openxmlformats.org/officeDocument/2006/relationships/image" Target="../media/image78.jpeg"/><Relationship Id="rId2" Type="http://schemas.openxmlformats.org/officeDocument/2006/relationships/image" Target="../media/image77.jpeg"/><Relationship Id="rId1" Type="http://schemas.openxmlformats.org/officeDocument/2006/relationships/image" Target="../media/image76.jpeg"/><Relationship Id="rId4" Type="http://schemas.openxmlformats.org/officeDocument/2006/relationships/image" Target="../media/image79.jpeg"/></Relationships>
</file>

<file path=xl/drawings/_rels/drawing27.xml.rels><?xml version="1.0" encoding="UTF-8" standalone="yes"?>
<Relationships xmlns="http://schemas.openxmlformats.org/package/2006/relationships"><Relationship Id="rId3" Type="http://schemas.openxmlformats.org/officeDocument/2006/relationships/image" Target="../media/image82.jpeg"/><Relationship Id="rId2" Type="http://schemas.openxmlformats.org/officeDocument/2006/relationships/image" Target="../media/image81.jpeg"/><Relationship Id="rId1" Type="http://schemas.openxmlformats.org/officeDocument/2006/relationships/image" Target="../media/image80.jpeg"/><Relationship Id="rId4" Type="http://schemas.openxmlformats.org/officeDocument/2006/relationships/image" Target="../media/image83.jpeg"/></Relationships>
</file>

<file path=xl/drawings/_rels/drawing28.xml.rels><?xml version="1.0" encoding="UTF-8" standalone="yes"?>
<Relationships xmlns="http://schemas.openxmlformats.org/package/2006/relationships"><Relationship Id="rId3" Type="http://schemas.openxmlformats.org/officeDocument/2006/relationships/image" Target="../media/image86.jpeg"/><Relationship Id="rId2" Type="http://schemas.openxmlformats.org/officeDocument/2006/relationships/image" Target="../media/image85.jpeg"/><Relationship Id="rId1" Type="http://schemas.openxmlformats.org/officeDocument/2006/relationships/image" Target="../media/image84.jpeg"/><Relationship Id="rId4" Type="http://schemas.openxmlformats.org/officeDocument/2006/relationships/image" Target="../media/image87.jpeg"/></Relationships>
</file>

<file path=xl/drawings/_rels/drawing29.xml.rels><?xml version="1.0" encoding="UTF-8" standalone="yes"?>
<Relationships xmlns="http://schemas.openxmlformats.org/package/2006/relationships"><Relationship Id="rId3" Type="http://schemas.openxmlformats.org/officeDocument/2006/relationships/image" Target="../media/image90.jpeg"/><Relationship Id="rId2" Type="http://schemas.openxmlformats.org/officeDocument/2006/relationships/image" Target="../media/image89.jpeg"/><Relationship Id="rId1" Type="http://schemas.openxmlformats.org/officeDocument/2006/relationships/image" Target="../media/image88.jpeg"/><Relationship Id="rId4" Type="http://schemas.openxmlformats.org/officeDocument/2006/relationships/image" Target="../media/image91.jpeg"/></Relationships>
</file>

<file path=xl/drawings/_rels/drawing30.xml.rels><?xml version="1.0" encoding="UTF-8" standalone="yes"?>
<Relationships xmlns="http://schemas.openxmlformats.org/package/2006/relationships"><Relationship Id="rId3" Type="http://schemas.openxmlformats.org/officeDocument/2006/relationships/image" Target="../media/image94.jpeg"/><Relationship Id="rId2" Type="http://schemas.openxmlformats.org/officeDocument/2006/relationships/image" Target="../media/image93.jpeg"/><Relationship Id="rId1" Type="http://schemas.openxmlformats.org/officeDocument/2006/relationships/image" Target="../media/image92.jpeg"/><Relationship Id="rId4" Type="http://schemas.openxmlformats.org/officeDocument/2006/relationships/image" Target="../media/image95.jpeg"/></Relationships>
</file>

<file path=xl/drawings/_rels/drawing31.xml.rels><?xml version="1.0" encoding="UTF-8" standalone="yes"?>
<Relationships xmlns="http://schemas.openxmlformats.org/package/2006/relationships"><Relationship Id="rId3" Type="http://schemas.openxmlformats.org/officeDocument/2006/relationships/image" Target="../media/image98.jpeg"/><Relationship Id="rId2" Type="http://schemas.openxmlformats.org/officeDocument/2006/relationships/image" Target="../media/image97.jpeg"/><Relationship Id="rId1" Type="http://schemas.openxmlformats.org/officeDocument/2006/relationships/image" Target="../media/image96.jpeg"/><Relationship Id="rId4" Type="http://schemas.openxmlformats.org/officeDocument/2006/relationships/image" Target="../media/image99.jpeg"/></Relationships>
</file>

<file path=xl/drawings/_rels/drawing32.xml.rels><?xml version="1.0" encoding="UTF-8" standalone="yes"?>
<Relationships xmlns="http://schemas.openxmlformats.org/package/2006/relationships"><Relationship Id="rId3" Type="http://schemas.openxmlformats.org/officeDocument/2006/relationships/image" Target="../media/image102.jpeg"/><Relationship Id="rId2" Type="http://schemas.openxmlformats.org/officeDocument/2006/relationships/image" Target="../media/image101.jpeg"/><Relationship Id="rId1" Type="http://schemas.openxmlformats.org/officeDocument/2006/relationships/image" Target="../media/image100.jpeg"/><Relationship Id="rId4" Type="http://schemas.openxmlformats.org/officeDocument/2006/relationships/image" Target="../media/image103.jpeg"/></Relationships>
</file>

<file path=xl/drawings/_rels/drawing33.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jpeg"/><Relationship Id="rId1" Type="http://schemas.openxmlformats.org/officeDocument/2006/relationships/image" Target="../media/image104.jpeg"/><Relationship Id="rId4" Type="http://schemas.openxmlformats.org/officeDocument/2006/relationships/image" Target="../media/image107.jpeg"/></Relationships>
</file>

<file path=xl/drawings/_rels/drawing34.xml.rels><?xml version="1.0" encoding="UTF-8" standalone="yes"?>
<Relationships xmlns="http://schemas.openxmlformats.org/package/2006/relationships"><Relationship Id="rId3" Type="http://schemas.openxmlformats.org/officeDocument/2006/relationships/image" Target="../media/image110.jpeg"/><Relationship Id="rId2" Type="http://schemas.openxmlformats.org/officeDocument/2006/relationships/image" Target="../media/image109.jpeg"/><Relationship Id="rId1" Type="http://schemas.openxmlformats.org/officeDocument/2006/relationships/image" Target="../media/image108.jpeg"/><Relationship Id="rId4" Type="http://schemas.openxmlformats.org/officeDocument/2006/relationships/image" Target="../media/image111.jpeg"/></Relationships>
</file>

<file path=xl/drawings/_rels/drawing35.xml.rels><?xml version="1.0" encoding="UTF-8" standalone="yes"?>
<Relationships xmlns="http://schemas.openxmlformats.org/package/2006/relationships"><Relationship Id="rId3" Type="http://schemas.openxmlformats.org/officeDocument/2006/relationships/image" Target="../media/image114.jpeg"/><Relationship Id="rId2" Type="http://schemas.openxmlformats.org/officeDocument/2006/relationships/image" Target="../media/image113.jpeg"/><Relationship Id="rId1" Type="http://schemas.openxmlformats.org/officeDocument/2006/relationships/image" Target="../media/image112.jpeg"/><Relationship Id="rId4" Type="http://schemas.openxmlformats.org/officeDocument/2006/relationships/image" Target="../media/image115.jpeg"/></Relationships>
</file>

<file path=xl/drawings/_rels/drawing36.xml.rels><?xml version="1.0" encoding="UTF-8" standalone="yes"?>
<Relationships xmlns="http://schemas.openxmlformats.org/package/2006/relationships"><Relationship Id="rId3" Type="http://schemas.openxmlformats.org/officeDocument/2006/relationships/image" Target="../media/image118.jpeg"/><Relationship Id="rId2" Type="http://schemas.openxmlformats.org/officeDocument/2006/relationships/image" Target="../media/image117.jpeg"/><Relationship Id="rId1" Type="http://schemas.openxmlformats.org/officeDocument/2006/relationships/image" Target="../media/image116.jpeg"/><Relationship Id="rId4" Type="http://schemas.openxmlformats.org/officeDocument/2006/relationships/image" Target="../media/image119.jpeg"/></Relationships>
</file>

<file path=xl/drawings/_rels/drawing37.xml.rels><?xml version="1.0" encoding="UTF-8" standalone="yes"?>
<Relationships xmlns="http://schemas.openxmlformats.org/package/2006/relationships"><Relationship Id="rId3" Type="http://schemas.openxmlformats.org/officeDocument/2006/relationships/image" Target="../media/image122.jpeg"/><Relationship Id="rId2" Type="http://schemas.openxmlformats.org/officeDocument/2006/relationships/image" Target="../media/image121.jpeg"/><Relationship Id="rId1" Type="http://schemas.openxmlformats.org/officeDocument/2006/relationships/image" Target="../media/image120.jpeg"/><Relationship Id="rId4" Type="http://schemas.openxmlformats.org/officeDocument/2006/relationships/image" Target="../media/image123.jpeg"/></Relationships>
</file>

<file path=xl/drawings/_rels/drawing38.xml.rels><?xml version="1.0" encoding="UTF-8" standalone="yes"?>
<Relationships xmlns="http://schemas.openxmlformats.org/package/2006/relationships"><Relationship Id="rId3" Type="http://schemas.openxmlformats.org/officeDocument/2006/relationships/image" Target="../media/image126.jpeg"/><Relationship Id="rId2" Type="http://schemas.openxmlformats.org/officeDocument/2006/relationships/image" Target="../media/image125.jpeg"/><Relationship Id="rId1" Type="http://schemas.openxmlformats.org/officeDocument/2006/relationships/image" Target="../media/image124.jpeg"/><Relationship Id="rId4" Type="http://schemas.openxmlformats.org/officeDocument/2006/relationships/image" Target="../media/image127.jpeg"/></Relationships>
</file>

<file path=xl/drawings/_rels/drawing39.xml.rels><?xml version="1.0" encoding="UTF-8" standalone="yes"?>
<Relationships xmlns="http://schemas.openxmlformats.org/package/2006/relationships"><Relationship Id="rId3" Type="http://schemas.openxmlformats.org/officeDocument/2006/relationships/image" Target="../media/image130.jpeg"/><Relationship Id="rId2" Type="http://schemas.openxmlformats.org/officeDocument/2006/relationships/image" Target="../media/image129.jpeg"/><Relationship Id="rId1" Type="http://schemas.openxmlformats.org/officeDocument/2006/relationships/image" Target="../media/image128.jpeg"/><Relationship Id="rId4" Type="http://schemas.openxmlformats.org/officeDocument/2006/relationships/image" Target="../media/image131.jpeg"/></Relationships>
</file>

<file path=xl/drawings/_rels/drawing40.xml.rels><?xml version="1.0" encoding="UTF-8" standalone="yes"?>
<Relationships xmlns="http://schemas.openxmlformats.org/package/2006/relationships"><Relationship Id="rId2" Type="http://schemas.openxmlformats.org/officeDocument/2006/relationships/image" Target="../media/image133.jpeg"/><Relationship Id="rId1" Type="http://schemas.openxmlformats.org/officeDocument/2006/relationships/image" Target="../media/image132.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34.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135.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136.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137.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138.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139.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140.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141.jpeg"/></Relationships>
</file>

<file path=xl/drawings/_rels/drawing50.xml.rels><?xml version="1.0" encoding="UTF-8" standalone="yes"?>
<Relationships xmlns="http://schemas.openxmlformats.org/package/2006/relationships"><Relationship Id="rId1" Type="http://schemas.openxmlformats.org/officeDocument/2006/relationships/image" Target="../media/image142.jpeg"/></Relationships>
</file>

<file path=xl/drawings/_rels/drawing51.xml.rels><?xml version="1.0" encoding="UTF-8" standalone="yes"?>
<Relationships xmlns="http://schemas.openxmlformats.org/package/2006/relationships"><Relationship Id="rId1" Type="http://schemas.openxmlformats.org/officeDocument/2006/relationships/image" Target="../media/image143.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144.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145.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146.jpeg"/></Relationships>
</file>

<file path=xl/drawings/_rels/drawing55.xml.rels><?xml version="1.0" encoding="UTF-8" standalone="yes"?>
<Relationships xmlns="http://schemas.openxmlformats.org/package/2006/relationships"><Relationship Id="rId1" Type="http://schemas.openxmlformats.org/officeDocument/2006/relationships/image" Target="../media/image147.jpeg"/></Relationships>
</file>

<file path=xl/drawings/_rels/drawing56.xml.rels><?xml version="1.0" encoding="UTF-8" standalone="yes"?>
<Relationships xmlns="http://schemas.openxmlformats.org/package/2006/relationships"><Relationship Id="rId1" Type="http://schemas.openxmlformats.org/officeDocument/2006/relationships/image" Target="../media/image148.jpeg"/></Relationships>
</file>

<file path=xl/drawings/_rels/drawing57.xml.rels><?xml version="1.0" encoding="UTF-8" standalone="yes"?>
<Relationships xmlns="http://schemas.openxmlformats.org/package/2006/relationships"><Relationship Id="rId1" Type="http://schemas.openxmlformats.org/officeDocument/2006/relationships/image" Target="../media/image149.jpeg"/></Relationships>
</file>

<file path=xl/drawings/_rels/drawing58.xml.rels><?xml version="1.0" encoding="UTF-8" standalone="yes"?>
<Relationships xmlns="http://schemas.openxmlformats.org/package/2006/relationships"><Relationship Id="rId1" Type="http://schemas.openxmlformats.org/officeDocument/2006/relationships/image" Target="../media/image150.jpeg"/></Relationships>
</file>

<file path=xl/drawings/_rels/drawing59.xml.rels><?xml version="1.0" encoding="UTF-8" standalone="yes"?>
<Relationships xmlns="http://schemas.openxmlformats.org/package/2006/relationships"><Relationship Id="rId1" Type="http://schemas.openxmlformats.org/officeDocument/2006/relationships/image" Target="../media/image151.jpeg"/></Relationships>
</file>

<file path=xl/drawings/_rels/drawing60.xml.rels><?xml version="1.0" encoding="UTF-8" standalone="yes"?>
<Relationships xmlns="http://schemas.openxmlformats.org/package/2006/relationships"><Relationship Id="rId1" Type="http://schemas.openxmlformats.org/officeDocument/2006/relationships/image" Target="../media/image152.jpeg"/></Relationships>
</file>

<file path=xl/drawings/_rels/drawing61.xml.rels><?xml version="1.0" encoding="UTF-8" standalone="yes"?>
<Relationships xmlns="http://schemas.openxmlformats.org/package/2006/relationships"><Relationship Id="rId1" Type="http://schemas.openxmlformats.org/officeDocument/2006/relationships/image" Target="../media/image153.jpe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656304</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22</xdr:col>
      <xdr:colOff>2760</xdr:colOff>
      <xdr:row>17</xdr:row>
      <xdr:rowOff>409558</xdr:rowOff>
    </xdr:to>
    <xdr:pic>
      <xdr:nvPicPr>
        <xdr:cNvPr id="10" name="図 9">
          <a:extLst>
            <a:ext uri="{FF2B5EF4-FFF2-40B4-BE49-F238E27FC236}">
              <a16:creationId xmlns:a16="http://schemas.microsoft.com/office/drawing/2014/main" id="{28C6D9B9-0953-4454-B284-1938867F4E95}"/>
            </a:ext>
          </a:extLst>
        </xdr:cNvPr>
        <xdr:cNvPicPr>
          <a:picLocks noChangeAspect="1"/>
        </xdr:cNvPicPr>
      </xdr:nvPicPr>
      <xdr:blipFill rotWithShape="1">
        <a:blip xmlns:r="http://schemas.openxmlformats.org/officeDocument/2006/relationships" r:embed="rId1"/>
        <a:srcRect l="9770" r="24713"/>
        <a:stretch/>
      </xdr:blipFill>
      <xdr:spPr>
        <a:xfrm>
          <a:off x="752475" y="1400175"/>
          <a:ext cx="5974935" cy="5333983"/>
        </a:xfrm>
        <a:prstGeom prst="rect">
          <a:avLst/>
        </a:prstGeom>
      </xdr:spPr>
    </xdr:pic>
    <xdr:clientData/>
  </xdr:twoCellAnchor>
  <xdr:oneCellAnchor>
    <xdr:from>
      <xdr:col>22</xdr:col>
      <xdr:colOff>62513</xdr:colOff>
      <xdr:row>6</xdr:row>
      <xdr:rowOff>0</xdr:rowOff>
    </xdr:from>
    <xdr:ext cx="1082348" cy="325730"/>
    <xdr:sp macro="" textlink="">
      <xdr:nvSpPr>
        <xdr:cNvPr id="11" name="テキスト ボックス 10">
          <a:extLst>
            <a:ext uri="{FF2B5EF4-FFF2-40B4-BE49-F238E27FC236}">
              <a16:creationId xmlns:a16="http://schemas.microsoft.com/office/drawing/2014/main" id="{9963816C-702B-4989-9354-9B29F1AEE23D}"/>
            </a:ext>
          </a:extLst>
        </xdr:cNvPr>
        <xdr:cNvSpPr txBox="1"/>
      </xdr:nvSpPr>
      <xdr:spPr>
        <a:xfrm>
          <a:off x="6787163" y="1400175"/>
          <a:ext cx="1082348"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kern="1200"/>
            <a:t>坑門起点側</a:t>
          </a:r>
        </a:p>
      </xdr:txBody>
    </xdr:sp>
    <xdr:clientData/>
  </xdr:oneCellAnchor>
  <xdr:oneCellAnchor>
    <xdr:from>
      <xdr:col>22</xdr:col>
      <xdr:colOff>62513</xdr:colOff>
      <xdr:row>12</xdr:row>
      <xdr:rowOff>168783</xdr:rowOff>
    </xdr:from>
    <xdr:ext cx="1082348" cy="325730"/>
    <xdr:sp macro="" textlink="">
      <xdr:nvSpPr>
        <xdr:cNvPr id="12" name="テキスト ボックス 11">
          <a:extLst>
            <a:ext uri="{FF2B5EF4-FFF2-40B4-BE49-F238E27FC236}">
              <a16:creationId xmlns:a16="http://schemas.microsoft.com/office/drawing/2014/main" id="{DD024281-D254-4F56-847C-C060FFDD892E}"/>
            </a:ext>
          </a:extLst>
        </xdr:cNvPr>
        <xdr:cNvSpPr txBox="1"/>
      </xdr:nvSpPr>
      <xdr:spPr>
        <a:xfrm>
          <a:off x="6787163" y="4255008"/>
          <a:ext cx="1082348"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kern="1200"/>
            <a:t>坑門終点側</a:t>
          </a:r>
        </a:p>
      </xdr:txBody>
    </xdr:sp>
    <xdr:clientData/>
  </xdr:oneCellAnchor>
  <xdr:twoCellAnchor editAs="oneCell">
    <xdr:from>
      <xdr:col>22</xdr:col>
      <xdr:colOff>285750</xdr:colOff>
      <xdr:row>6</xdr:row>
      <xdr:rowOff>281901</xdr:rowOff>
    </xdr:from>
    <xdr:to>
      <xdr:col>32</xdr:col>
      <xdr:colOff>0</xdr:colOff>
      <xdr:row>11</xdr:row>
      <xdr:rowOff>248226</xdr:rowOff>
    </xdr:to>
    <xdr:pic>
      <xdr:nvPicPr>
        <xdr:cNvPr id="13" name="図 12">
          <a:extLst>
            <a:ext uri="{FF2B5EF4-FFF2-40B4-BE49-F238E27FC236}">
              <a16:creationId xmlns:a16="http://schemas.microsoft.com/office/drawing/2014/main" id="{3AD9CAA4-BE83-406A-AC47-B60774511EE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010400" y="1682076"/>
          <a:ext cx="2857500" cy="2204700"/>
        </a:xfrm>
        <a:prstGeom prst="rect">
          <a:avLst/>
        </a:prstGeom>
      </xdr:spPr>
    </xdr:pic>
    <xdr:clientData/>
  </xdr:twoCellAnchor>
  <xdr:twoCellAnchor editAs="oneCell">
    <xdr:from>
      <xdr:col>22</xdr:col>
      <xdr:colOff>285784</xdr:colOff>
      <xdr:row>13</xdr:row>
      <xdr:rowOff>0</xdr:rowOff>
    </xdr:from>
    <xdr:to>
      <xdr:col>32</xdr:col>
      <xdr:colOff>0</xdr:colOff>
      <xdr:row>17</xdr:row>
      <xdr:rowOff>410800</xdr:rowOff>
    </xdr:to>
    <xdr:pic>
      <xdr:nvPicPr>
        <xdr:cNvPr id="14" name="図 13">
          <a:extLst>
            <a:ext uri="{FF2B5EF4-FFF2-40B4-BE49-F238E27FC236}">
              <a16:creationId xmlns:a16="http://schemas.microsoft.com/office/drawing/2014/main" id="{19C96A29-B48D-4705-AECA-733AEB248B9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010434" y="4533900"/>
          <a:ext cx="2857466" cy="2201500"/>
        </a:xfrm>
        <a:prstGeom prst="rect">
          <a:avLst/>
        </a:prstGeom>
      </xdr:spPr>
    </xdr:pic>
    <xdr:clientData/>
  </xdr:twoCellAnchor>
  <xdr:twoCellAnchor>
    <xdr:from>
      <xdr:col>12</xdr:col>
      <xdr:colOff>298174</xdr:colOff>
      <xdr:row>11</xdr:row>
      <xdr:rowOff>2023</xdr:rowOff>
    </xdr:from>
    <xdr:to>
      <xdr:col>13</xdr:col>
      <xdr:colOff>214831</xdr:colOff>
      <xdr:row>13</xdr:row>
      <xdr:rowOff>18058</xdr:rowOff>
    </xdr:to>
    <xdr:sp macro="" textlink="">
      <xdr:nvSpPr>
        <xdr:cNvPr id="15" name="楕円 14">
          <a:extLst>
            <a:ext uri="{FF2B5EF4-FFF2-40B4-BE49-F238E27FC236}">
              <a16:creationId xmlns:a16="http://schemas.microsoft.com/office/drawing/2014/main" id="{9A3FC181-C894-4F9D-8E53-AB4CB879F5CB}"/>
            </a:ext>
          </a:extLst>
        </xdr:cNvPr>
        <xdr:cNvSpPr/>
      </xdr:nvSpPr>
      <xdr:spPr>
        <a:xfrm rot="19293128">
          <a:off x="3879574" y="3640573"/>
          <a:ext cx="230982" cy="911385"/>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242788</xdr:colOff>
      <xdr:row>8</xdr:row>
      <xdr:rowOff>298173</xdr:rowOff>
    </xdr:from>
    <xdr:to>
      <xdr:col>21</xdr:col>
      <xdr:colOff>30647</xdr:colOff>
      <xdr:row>9</xdr:row>
      <xdr:rowOff>441465</xdr:rowOff>
    </xdr:to>
    <xdr:sp macro="" textlink="">
      <xdr:nvSpPr>
        <xdr:cNvPr id="16" name="正方形/長方形 15">
          <a:extLst>
            <a:ext uri="{FF2B5EF4-FFF2-40B4-BE49-F238E27FC236}">
              <a16:creationId xmlns:a16="http://schemas.microsoft.com/office/drawing/2014/main" id="{96715118-149B-4098-AF11-C00F810C0EF3}"/>
            </a:ext>
          </a:extLst>
        </xdr:cNvPr>
        <xdr:cNvSpPr/>
      </xdr:nvSpPr>
      <xdr:spPr>
        <a:xfrm>
          <a:off x="5081488" y="2593698"/>
          <a:ext cx="1359484" cy="590967"/>
        </a:xfrm>
        <a:prstGeom prst="rect">
          <a:avLst/>
        </a:prstGeom>
        <a:solidFill>
          <a:schemeClr val="bg1"/>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稗原第</a:t>
          </a:r>
          <a:r>
            <a:rPr kumimoji="1" lang="en-US" altLang="ja-JP" sz="1200">
              <a:solidFill>
                <a:sysClr val="windowText" lastClr="000000"/>
              </a:solidFill>
            </a:rPr>
            <a:t>2</a:t>
          </a:r>
          <a:r>
            <a:rPr kumimoji="1" lang="ja-JP" altLang="en-US" sz="1200">
              <a:solidFill>
                <a:sysClr val="windowText" lastClr="000000"/>
              </a:solidFill>
            </a:rPr>
            <a:t>隧道</a:t>
          </a:r>
          <a:endParaRPr kumimoji="1" lang="en-US" altLang="ja-JP" sz="1200">
            <a:solidFill>
              <a:sysClr val="windowText" lastClr="000000"/>
            </a:solidFill>
          </a:endParaRPr>
        </a:p>
        <a:p>
          <a:pPr algn="l"/>
          <a:r>
            <a:rPr kumimoji="1" lang="en-US" altLang="ja-JP" sz="1200">
              <a:solidFill>
                <a:sysClr val="windowText" lastClr="000000"/>
              </a:solidFill>
            </a:rPr>
            <a:t>L=89m</a:t>
          </a:r>
          <a:endParaRPr kumimoji="1" lang="ja-JP" altLang="en-US" sz="1200">
            <a:solidFill>
              <a:sysClr val="windowText" lastClr="000000"/>
            </a:solidFill>
          </a:endParaRPr>
        </a:p>
      </xdr:txBody>
    </xdr:sp>
    <xdr:clientData/>
  </xdr:twoCellAnchor>
  <xdr:twoCellAnchor>
    <xdr:from>
      <xdr:col>13</xdr:col>
      <xdr:colOff>189745</xdr:colOff>
      <xdr:row>9</xdr:row>
      <xdr:rowOff>441465</xdr:rowOff>
    </xdr:from>
    <xdr:to>
      <xdr:col>18</xdr:col>
      <xdr:colOff>294088</xdr:colOff>
      <xdr:row>11</xdr:row>
      <xdr:rowOff>385361</xdr:rowOff>
    </xdr:to>
    <xdr:cxnSp macro="">
      <xdr:nvCxnSpPr>
        <xdr:cNvPr id="17" name="直線矢印コネクタ 16">
          <a:extLst>
            <a:ext uri="{FF2B5EF4-FFF2-40B4-BE49-F238E27FC236}">
              <a16:creationId xmlns:a16="http://schemas.microsoft.com/office/drawing/2014/main" id="{CD7B5E0F-A090-4D3C-ABB1-1D0B91A6C82F}"/>
            </a:ext>
          </a:extLst>
        </xdr:cNvPr>
        <xdr:cNvCxnSpPr>
          <a:stCxn id="16" idx="2"/>
          <a:endCxn id="15" idx="6"/>
        </xdr:cNvCxnSpPr>
      </xdr:nvCxnSpPr>
      <xdr:spPr>
        <a:xfrm flipH="1">
          <a:off x="4085470" y="3184665"/>
          <a:ext cx="1675968" cy="839246"/>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26226" y="7070668"/>
          <a:ext cx="3124334" cy="530996"/>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2" name="図 1">
          <a:extLst>
            <a:ext uri="{FF2B5EF4-FFF2-40B4-BE49-F238E27FC236}">
              <a16:creationId xmlns:a16="http://schemas.microsoft.com/office/drawing/2014/main" id="{92A3DB3F-0AD7-499B-AA7E-1F55A92230C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4D097475-63BD-49D6-85DC-3C6166C7EE5F}"/>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4" name="図 3">
          <a:extLst>
            <a:ext uri="{FF2B5EF4-FFF2-40B4-BE49-F238E27FC236}">
              <a16:creationId xmlns:a16="http://schemas.microsoft.com/office/drawing/2014/main" id="{8166517D-D470-4CBA-BA32-4B02B835CD2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7C82B346-13A4-40AE-AA58-8E55F5C1EABF}"/>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4" name="図 3">
          <a:extLst>
            <a:ext uri="{FF2B5EF4-FFF2-40B4-BE49-F238E27FC236}">
              <a16:creationId xmlns:a16="http://schemas.microsoft.com/office/drawing/2014/main" id="{8040B9C2-AF74-4198-827E-35286452722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9</xdr:col>
      <xdr:colOff>0</xdr:colOff>
      <xdr:row>19</xdr:row>
      <xdr:rowOff>0</xdr:rowOff>
    </xdr:from>
    <xdr:to>
      <xdr:col>12</xdr:col>
      <xdr:colOff>896116</xdr:colOff>
      <xdr:row>22</xdr:row>
      <xdr:rowOff>175831</xdr:rowOff>
    </xdr:to>
    <xdr:sp macro="" textlink="">
      <xdr:nvSpPr>
        <xdr:cNvPr id="2" name="テキスト ボックス 1">
          <a:extLst>
            <a:ext uri="{FF2B5EF4-FFF2-40B4-BE49-F238E27FC236}">
              <a16:creationId xmlns:a16="http://schemas.microsoft.com/office/drawing/2014/main" id="{F59497F4-EE0D-4723-997A-B85FF43C8225}"/>
            </a:ext>
          </a:extLst>
        </xdr:cNvPr>
        <xdr:cNvSpPr txBox="1"/>
      </xdr:nvSpPr>
      <xdr:spPr>
        <a:xfrm>
          <a:off x="3940629" y="4082143"/>
          <a:ext cx="3443373" cy="7636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376519</xdr:colOff>
      <xdr:row>11</xdr:row>
      <xdr:rowOff>17930</xdr:rowOff>
    </xdr:from>
    <xdr:to>
      <xdr:col>18</xdr:col>
      <xdr:colOff>345928</xdr:colOff>
      <xdr:row>13</xdr:row>
      <xdr:rowOff>77523</xdr:rowOff>
    </xdr:to>
    <xdr:sp macro="" textlink="">
      <xdr:nvSpPr>
        <xdr:cNvPr id="3" name="テキスト ボックス 2">
          <a:extLst>
            <a:ext uri="{FF2B5EF4-FFF2-40B4-BE49-F238E27FC236}">
              <a16:creationId xmlns:a16="http://schemas.microsoft.com/office/drawing/2014/main" id="{E63BA8C6-8BF7-4787-BACA-EFD89F628B99}"/>
            </a:ext>
          </a:extLst>
        </xdr:cNvPr>
        <xdr:cNvSpPr txBox="1"/>
      </xdr:nvSpPr>
      <xdr:spPr>
        <a:xfrm>
          <a:off x="3541060" y="3379695"/>
          <a:ext cx="3438750" cy="758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21166</xdr:colOff>
      <xdr:row>4</xdr:row>
      <xdr:rowOff>52915</xdr:rowOff>
    </xdr:from>
    <xdr:to>
      <xdr:col>10</xdr:col>
      <xdr:colOff>571584</xdr:colOff>
      <xdr:row>11</xdr:row>
      <xdr:rowOff>286172</xdr:rowOff>
    </xdr:to>
    <xdr:pic>
      <xdr:nvPicPr>
        <xdr:cNvPr id="6" name="図 5">
          <a:extLst>
            <a:ext uri="{FF2B5EF4-FFF2-40B4-BE49-F238E27FC236}">
              <a16:creationId xmlns:a16="http://schemas.microsoft.com/office/drawing/2014/main" id="{78B608BA-72B6-414F-A03F-0BFF72CCE8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85583" y="1121832"/>
          <a:ext cx="3344418" cy="2533650"/>
        </a:xfrm>
        <a:prstGeom prst="rect">
          <a:avLst/>
        </a:prstGeom>
      </xdr:spPr>
    </xdr:pic>
    <xdr:clientData/>
  </xdr:twoCellAnchor>
  <xdr:twoCellAnchor editAs="oneCell">
    <xdr:from>
      <xdr:col>17</xdr:col>
      <xdr:colOff>21166</xdr:colOff>
      <xdr:row>4</xdr:row>
      <xdr:rowOff>52915</xdr:rowOff>
    </xdr:from>
    <xdr:to>
      <xdr:col>21</xdr:col>
      <xdr:colOff>571584</xdr:colOff>
      <xdr:row>11</xdr:row>
      <xdr:rowOff>286172</xdr:rowOff>
    </xdr:to>
    <xdr:pic>
      <xdr:nvPicPr>
        <xdr:cNvPr id="7" name="図 6">
          <a:extLst>
            <a:ext uri="{FF2B5EF4-FFF2-40B4-BE49-F238E27FC236}">
              <a16:creationId xmlns:a16="http://schemas.microsoft.com/office/drawing/2014/main" id="{C62D2761-6554-4565-B4DE-66EF38F9709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03416" y="1121832"/>
          <a:ext cx="3344418" cy="2533650"/>
        </a:xfrm>
        <a:prstGeom prst="rect">
          <a:avLst/>
        </a:prstGeom>
      </xdr:spPr>
    </xdr:pic>
    <xdr:clientData/>
  </xdr:twoCellAnchor>
  <xdr:twoCellAnchor editAs="oneCell">
    <xdr:from>
      <xdr:col>6</xdr:col>
      <xdr:colOff>21166</xdr:colOff>
      <xdr:row>15</xdr:row>
      <xdr:rowOff>52915</xdr:rowOff>
    </xdr:from>
    <xdr:to>
      <xdr:col>10</xdr:col>
      <xdr:colOff>571584</xdr:colOff>
      <xdr:row>22</xdr:row>
      <xdr:rowOff>286172</xdr:rowOff>
    </xdr:to>
    <xdr:pic>
      <xdr:nvPicPr>
        <xdr:cNvPr id="8" name="図 7">
          <a:extLst>
            <a:ext uri="{FF2B5EF4-FFF2-40B4-BE49-F238E27FC236}">
              <a16:creationId xmlns:a16="http://schemas.microsoft.com/office/drawing/2014/main" id="{1E6BD00F-B234-42FF-AACD-68C2C89AB8F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85583" y="4910665"/>
          <a:ext cx="3344418" cy="2533650"/>
        </a:xfrm>
        <a:prstGeom prst="rect">
          <a:avLst/>
        </a:prstGeom>
      </xdr:spPr>
    </xdr:pic>
    <xdr:clientData/>
  </xdr:twoCellAnchor>
  <xdr:twoCellAnchor editAs="oneCell">
    <xdr:from>
      <xdr:col>17</xdr:col>
      <xdr:colOff>21166</xdr:colOff>
      <xdr:row>15</xdr:row>
      <xdr:rowOff>52915</xdr:rowOff>
    </xdr:from>
    <xdr:to>
      <xdr:col>21</xdr:col>
      <xdr:colOff>571584</xdr:colOff>
      <xdr:row>22</xdr:row>
      <xdr:rowOff>286172</xdr:rowOff>
    </xdr:to>
    <xdr:pic>
      <xdr:nvPicPr>
        <xdr:cNvPr id="9" name="図 8">
          <a:extLst>
            <a:ext uri="{FF2B5EF4-FFF2-40B4-BE49-F238E27FC236}">
              <a16:creationId xmlns:a16="http://schemas.microsoft.com/office/drawing/2014/main" id="{0262DB89-D934-4A47-886B-7E07860DF5D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03416" y="4910665"/>
          <a:ext cx="3344418" cy="25336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31749</xdr:colOff>
      <xdr:row>4</xdr:row>
      <xdr:rowOff>52915</xdr:rowOff>
    </xdr:from>
    <xdr:to>
      <xdr:col>10</xdr:col>
      <xdr:colOff>582167</xdr:colOff>
      <xdr:row>11</xdr:row>
      <xdr:rowOff>289982</xdr:rowOff>
    </xdr:to>
    <xdr:pic>
      <xdr:nvPicPr>
        <xdr:cNvPr id="2" name="図 1">
          <a:extLst>
            <a:ext uri="{FF2B5EF4-FFF2-40B4-BE49-F238E27FC236}">
              <a16:creationId xmlns:a16="http://schemas.microsoft.com/office/drawing/2014/main" id="{72EAD0F3-B5F1-4245-9C4D-6957B39147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96166" y="1121832"/>
          <a:ext cx="3344418" cy="2533650"/>
        </a:xfrm>
        <a:prstGeom prst="rect">
          <a:avLst/>
        </a:prstGeom>
      </xdr:spPr>
    </xdr:pic>
    <xdr:clientData/>
  </xdr:twoCellAnchor>
  <xdr:twoCellAnchor editAs="oneCell">
    <xdr:from>
      <xdr:col>17</xdr:col>
      <xdr:colOff>31749</xdr:colOff>
      <xdr:row>4</xdr:row>
      <xdr:rowOff>52915</xdr:rowOff>
    </xdr:from>
    <xdr:to>
      <xdr:col>21</xdr:col>
      <xdr:colOff>582167</xdr:colOff>
      <xdr:row>11</xdr:row>
      <xdr:rowOff>289982</xdr:rowOff>
    </xdr:to>
    <xdr:pic>
      <xdr:nvPicPr>
        <xdr:cNvPr id="3" name="図 2">
          <a:extLst>
            <a:ext uri="{FF2B5EF4-FFF2-40B4-BE49-F238E27FC236}">
              <a16:creationId xmlns:a16="http://schemas.microsoft.com/office/drawing/2014/main" id="{51B14153-0C23-4676-AB6C-7DFE9FEFB5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13999" y="1121832"/>
          <a:ext cx="3344418" cy="2533650"/>
        </a:xfrm>
        <a:prstGeom prst="rect">
          <a:avLst/>
        </a:prstGeom>
      </xdr:spPr>
    </xdr:pic>
    <xdr:clientData/>
  </xdr:twoCellAnchor>
  <xdr:twoCellAnchor editAs="oneCell">
    <xdr:from>
      <xdr:col>6</xdr:col>
      <xdr:colOff>31749</xdr:colOff>
      <xdr:row>15</xdr:row>
      <xdr:rowOff>52915</xdr:rowOff>
    </xdr:from>
    <xdr:to>
      <xdr:col>10</xdr:col>
      <xdr:colOff>582167</xdr:colOff>
      <xdr:row>22</xdr:row>
      <xdr:rowOff>289982</xdr:rowOff>
    </xdr:to>
    <xdr:pic>
      <xdr:nvPicPr>
        <xdr:cNvPr id="5" name="図 4">
          <a:extLst>
            <a:ext uri="{FF2B5EF4-FFF2-40B4-BE49-F238E27FC236}">
              <a16:creationId xmlns:a16="http://schemas.microsoft.com/office/drawing/2014/main" id="{53C9FE0B-EB8F-40B5-AD6D-21D7FBBD8FA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96166" y="4910665"/>
          <a:ext cx="3344418" cy="2533650"/>
        </a:xfrm>
        <a:prstGeom prst="rect">
          <a:avLst/>
        </a:prstGeom>
      </xdr:spPr>
    </xdr:pic>
    <xdr:clientData/>
  </xdr:twoCellAnchor>
  <xdr:twoCellAnchor editAs="oneCell">
    <xdr:from>
      <xdr:col>17</xdr:col>
      <xdr:colOff>31749</xdr:colOff>
      <xdr:row>15</xdr:row>
      <xdr:rowOff>52915</xdr:rowOff>
    </xdr:from>
    <xdr:to>
      <xdr:col>21</xdr:col>
      <xdr:colOff>582167</xdr:colOff>
      <xdr:row>22</xdr:row>
      <xdr:rowOff>289982</xdr:rowOff>
    </xdr:to>
    <xdr:pic>
      <xdr:nvPicPr>
        <xdr:cNvPr id="6" name="図 5">
          <a:extLst>
            <a:ext uri="{FF2B5EF4-FFF2-40B4-BE49-F238E27FC236}">
              <a16:creationId xmlns:a16="http://schemas.microsoft.com/office/drawing/2014/main" id="{26625C62-2F15-4DD4-8548-4CB1E132C00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13999" y="4910665"/>
          <a:ext cx="3344418" cy="25336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21166</xdr:colOff>
      <xdr:row>4</xdr:row>
      <xdr:rowOff>52915</xdr:rowOff>
    </xdr:from>
    <xdr:to>
      <xdr:col>10</xdr:col>
      <xdr:colOff>571584</xdr:colOff>
      <xdr:row>11</xdr:row>
      <xdr:rowOff>289982</xdr:rowOff>
    </xdr:to>
    <xdr:pic>
      <xdr:nvPicPr>
        <xdr:cNvPr id="2" name="図 1">
          <a:extLst>
            <a:ext uri="{FF2B5EF4-FFF2-40B4-BE49-F238E27FC236}">
              <a16:creationId xmlns:a16="http://schemas.microsoft.com/office/drawing/2014/main" id="{C72DC4A1-AA03-4841-AAD8-5CBC10D9DF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85583" y="1121832"/>
          <a:ext cx="3344418" cy="2533650"/>
        </a:xfrm>
        <a:prstGeom prst="rect">
          <a:avLst/>
        </a:prstGeom>
      </xdr:spPr>
    </xdr:pic>
    <xdr:clientData/>
  </xdr:twoCellAnchor>
  <xdr:twoCellAnchor editAs="oneCell">
    <xdr:from>
      <xdr:col>17</xdr:col>
      <xdr:colOff>21166</xdr:colOff>
      <xdr:row>4</xdr:row>
      <xdr:rowOff>52915</xdr:rowOff>
    </xdr:from>
    <xdr:to>
      <xdr:col>21</xdr:col>
      <xdr:colOff>571584</xdr:colOff>
      <xdr:row>11</xdr:row>
      <xdr:rowOff>289982</xdr:rowOff>
    </xdr:to>
    <xdr:pic>
      <xdr:nvPicPr>
        <xdr:cNvPr id="3" name="図 2">
          <a:extLst>
            <a:ext uri="{FF2B5EF4-FFF2-40B4-BE49-F238E27FC236}">
              <a16:creationId xmlns:a16="http://schemas.microsoft.com/office/drawing/2014/main" id="{3C22013B-7C78-4A51-957C-60477303A32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03416" y="1121832"/>
          <a:ext cx="3344418" cy="2533650"/>
        </a:xfrm>
        <a:prstGeom prst="rect">
          <a:avLst/>
        </a:prstGeom>
      </xdr:spPr>
    </xdr:pic>
    <xdr:clientData/>
  </xdr:twoCellAnchor>
  <xdr:twoCellAnchor editAs="oneCell">
    <xdr:from>
      <xdr:col>6</xdr:col>
      <xdr:colOff>21166</xdr:colOff>
      <xdr:row>15</xdr:row>
      <xdr:rowOff>52915</xdr:rowOff>
    </xdr:from>
    <xdr:to>
      <xdr:col>10</xdr:col>
      <xdr:colOff>571584</xdr:colOff>
      <xdr:row>22</xdr:row>
      <xdr:rowOff>289982</xdr:rowOff>
    </xdr:to>
    <xdr:pic>
      <xdr:nvPicPr>
        <xdr:cNvPr id="4" name="図 3">
          <a:extLst>
            <a:ext uri="{FF2B5EF4-FFF2-40B4-BE49-F238E27FC236}">
              <a16:creationId xmlns:a16="http://schemas.microsoft.com/office/drawing/2014/main" id="{CBD468D4-78AB-463E-8FA6-8237F06E9CC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85583" y="4910665"/>
          <a:ext cx="3344418" cy="2533650"/>
        </a:xfrm>
        <a:prstGeom prst="rect">
          <a:avLst/>
        </a:prstGeom>
      </xdr:spPr>
    </xdr:pic>
    <xdr:clientData/>
  </xdr:twoCellAnchor>
  <xdr:twoCellAnchor editAs="oneCell">
    <xdr:from>
      <xdr:col>17</xdr:col>
      <xdr:colOff>21166</xdr:colOff>
      <xdr:row>15</xdr:row>
      <xdr:rowOff>52915</xdr:rowOff>
    </xdr:from>
    <xdr:to>
      <xdr:col>21</xdr:col>
      <xdr:colOff>571584</xdr:colOff>
      <xdr:row>22</xdr:row>
      <xdr:rowOff>289982</xdr:rowOff>
    </xdr:to>
    <xdr:pic>
      <xdr:nvPicPr>
        <xdr:cNvPr id="5" name="図 4">
          <a:extLst>
            <a:ext uri="{FF2B5EF4-FFF2-40B4-BE49-F238E27FC236}">
              <a16:creationId xmlns:a16="http://schemas.microsoft.com/office/drawing/2014/main" id="{429C0618-B0F3-4884-A59F-CA65E9846B9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03416" y="4910665"/>
          <a:ext cx="3344418" cy="25336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42334</xdr:colOff>
      <xdr:row>4</xdr:row>
      <xdr:rowOff>52915</xdr:rowOff>
    </xdr:from>
    <xdr:to>
      <xdr:col>10</xdr:col>
      <xdr:colOff>592752</xdr:colOff>
      <xdr:row>11</xdr:row>
      <xdr:rowOff>289982</xdr:rowOff>
    </xdr:to>
    <xdr:pic>
      <xdr:nvPicPr>
        <xdr:cNvPr id="2" name="図 1">
          <a:extLst>
            <a:ext uri="{FF2B5EF4-FFF2-40B4-BE49-F238E27FC236}">
              <a16:creationId xmlns:a16="http://schemas.microsoft.com/office/drawing/2014/main" id="{60F062A3-80C2-4A23-A2A9-8855E70D6F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06751" y="1121832"/>
          <a:ext cx="3344418" cy="2533650"/>
        </a:xfrm>
        <a:prstGeom prst="rect">
          <a:avLst/>
        </a:prstGeom>
      </xdr:spPr>
    </xdr:pic>
    <xdr:clientData/>
  </xdr:twoCellAnchor>
  <xdr:twoCellAnchor editAs="oneCell">
    <xdr:from>
      <xdr:col>17</xdr:col>
      <xdr:colOff>42334</xdr:colOff>
      <xdr:row>4</xdr:row>
      <xdr:rowOff>52915</xdr:rowOff>
    </xdr:from>
    <xdr:to>
      <xdr:col>21</xdr:col>
      <xdr:colOff>592752</xdr:colOff>
      <xdr:row>11</xdr:row>
      <xdr:rowOff>289982</xdr:rowOff>
    </xdr:to>
    <xdr:pic>
      <xdr:nvPicPr>
        <xdr:cNvPr id="3" name="図 2">
          <a:extLst>
            <a:ext uri="{FF2B5EF4-FFF2-40B4-BE49-F238E27FC236}">
              <a16:creationId xmlns:a16="http://schemas.microsoft.com/office/drawing/2014/main" id="{F5DE2A58-5763-47EE-81E3-B06F276D0EB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24584" y="1121832"/>
          <a:ext cx="3344418" cy="2533650"/>
        </a:xfrm>
        <a:prstGeom prst="rect">
          <a:avLst/>
        </a:prstGeom>
      </xdr:spPr>
    </xdr:pic>
    <xdr:clientData/>
  </xdr:twoCellAnchor>
  <xdr:twoCellAnchor editAs="oneCell">
    <xdr:from>
      <xdr:col>6</xdr:col>
      <xdr:colOff>42334</xdr:colOff>
      <xdr:row>15</xdr:row>
      <xdr:rowOff>52915</xdr:rowOff>
    </xdr:from>
    <xdr:to>
      <xdr:col>10</xdr:col>
      <xdr:colOff>592752</xdr:colOff>
      <xdr:row>22</xdr:row>
      <xdr:rowOff>289982</xdr:rowOff>
    </xdr:to>
    <xdr:pic>
      <xdr:nvPicPr>
        <xdr:cNvPr id="4" name="図 3">
          <a:extLst>
            <a:ext uri="{FF2B5EF4-FFF2-40B4-BE49-F238E27FC236}">
              <a16:creationId xmlns:a16="http://schemas.microsoft.com/office/drawing/2014/main" id="{E5CCB1CB-4534-4DA2-9A24-58573861ED6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06751" y="4910665"/>
          <a:ext cx="3344418" cy="2533650"/>
        </a:xfrm>
        <a:prstGeom prst="rect">
          <a:avLst/>
        </a:prstGeom>
      </xdr:spPr>
    </xdr:pic>
    <xdr:clientData/>
  </xdr:twoCellAnchor>
  <xdr:twoCellAnchor editAs="oneCell">
    <xdr:from>
      <xdr:col>17</xdr:col>
      <xdr:colOff>42334</xdr:colOff>
      <xdr:row>15</xdr:row>
      <xdr:rowOff>52915</xdr:rowOff>
    </xdr:from>
    <xdr:to>
      <xdr:col>21</xdr:col>
      <xdr:colOff>592752</xdr:colOff>
      <xdr:row>22</xdr:row>
      <xdr:rowOff>289982</xdr:rowOff>
    </xdr:to>
    <xdr:pic>
      <xdr:nvPicPr>
        <xdr:cNvPr id="5" name="図 4">
          <a:extLst>
            <a:ext uri="{FF2B5EF4-FFF2-40B4-BE49-F238E27FC236}">
              <a16:creationId xmlns:a16="http://schemas.microsoft.com/office/drawing/2014/main" id="{1A25F45E-BC82-47D0-AE31-50C5DAAAD74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24584" y="4910665"/>
          <a:ext cx="3344418" cy="25336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21161</xdr:colOff>
      <xdr:row>4</xdr:row>
      <xdr:rowOff>52915</xdr:rowOff>
    </xdr:from>
    <xdr:to>
      <xdr:col>10</xdr:col>
      <xdr:colOff>564125</xdr:colOff>
      <xdr:row>11</xdr:row>
      <xdr:rowOff>275902</xdr:rowOff>
    </xdr:to>
    <xdr:pic>
      <xdr:nvPicPr>
        <xdr:cNvPr id="2" name="図 1">
          <a:extLst>
            <a:ext uri="{FF2B5EF4-FFF2-40B4-BE49-F238E27FC236}">
              <a16:creationId xmlns:a16="http://schemas.microsoft.com/office/drawing/2014/main" id="{4B7D4734-AA1F-428B-B827-E9459ECA1B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85578" y="1121832"/>
          <a:ext cx="3336964" cy="2519570"/>
        </a:xfrm>
        <a:prstGeom prst="rect">
          <a:avLst/>
        </a:prstGeom>
      </xdr:spPr>
    </xdr:pic>
    <xdr:clientData/>
  </xdr:twoCellAnchor>
  <xdr:twoCellAnchor editAs="oneCell">
    <xdr:from>
      <xdr:col>17</xdr:col>
      <xdr:colOff>21161</xdr:colOff>
      <xdr:row>4</xdr:row>
      <xdr:rowOff>52915</xdr:rowOff>
    </xdr:from>
    <xdr:to>
      <xdr:col>21</xdr:col>
      <xdr:colOff>564124</xdr:colOff>
      <xdr:row>11</xdr:row>
      <xdr:rowOff>275902</xdr:rowOff>
    </xdr:to>
    <xdr:pic>
      <xdr:nvPicPr>
        <xdr:cNvPr id="3" name="図 2">
          <a:extLst>
            <a:ext uri="{FF2B5EF4-FFF2-40B4-BE49-F238E27FC236}">
              <a16:creationId xmlns:a16="http://schemas.microsoft.com/office/drawing/2014/main" id="{795F4425-66AE-4445-8CCB-AFD534A4796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03411" y="1121832"/>
          <a:ext cx="3336963" cy="2519570"/>
        </a:xfrm>
        <a:prstGeom prst="rect">
          <a:avLst/>
        </a:prstGeom>
      </xdr:spPr>
    </xdr:pic>
    <xdr:clientData/>
  </xdr:twoCellAnchor>
  <xdr:twoCellAnchor editAs="oneCell">
    <xdr:from>
      <xdr:col>6</xdr:col>
      <xdr:colOff>21161</xdr:colOff>
      <xdr:row>15</xdr:row>
      <xdr:rowOff>52915</xdr:rowOff>
    </xdr:from>
    <xdr:to>
      <xdr:col>10</xdr:col>
      <xdr:colOff>564124</xdr:colOff>
      <xdr:row>22</xdr:row>
      <xdr:rowOff>275902</xdr:rowOff>
    </xdr:to>
    <xdr:pic>
      <xdr:nvPicPr>
        <xdr:cNvPr id="4" name="図 3">
          <a:extLst>
            <a:ext uri="{FF2B5EF4-FFF2-40B4-BE49-F238E27FC236}">
              <a16:creationId xmlns:a16="http://schemas.microsoft.com/office/drawing/2014/main" id="{6D7DC738-53EA-44C7-BC3D-ECCE9C77F00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85578" y="4910665"/>
          <a:ext cx="3336963" cy="2519570"/>
        </a:xfrm>
        <a:prstGeom prst="rect">
          <a:avLst/>
        </a:prstGeom>
      </xdr:spPr>
    </xdr:pic>
    <xdr:clientData/>
  </xdr:twoCellAnchor>
  <xdr:twoCellAnchor editAs="oneCell">
    <xdr:from>
      <xdr:col>17</xdr:col>
      <xdr:colOff>21161</xdr:colOff>
      <xdr:row>15</xdr:row>
      <xdr:rowOff>52915</xdr:rowOff>
    </xdr:from>
    <xdr:to>
      <xdr:col>21</xdr:col>
      <xdr:colOff>564124</xdr:colOff>
      <xdr:row>22</xdr:row>
      <xdr:rowOff>275902</xdr:rowOff>
    </xdr:to>
    <xdr:pic>
      <xdr:nvPicPr>
        <xdr:cNvPr id="5" name="図 4">
          <a:extLst>
            <a:ext uri="{FF2B5EF4-FFF2-40B4-BE49-F238E27FC236}">
              <a16:creationId xmlns:a16="http://schemas.microsoft.com/office/drawing/2014/main" id="{982A2D3F-33FE-4AD1-B4B5-6BB02770E7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03411" y="4910665"/>
          <a:ext cx="3336963" cy="251957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52916</xdr:colOff>
      <xdr:row>4</xdr:row>
      <xdr:rowOff>52915</xdr:rowOff>
    </xdr:from>
    <xdr:to>
      <xdr:col>10</xdr:col>
      <xdr:colOff>603334</xdr:colOff>
      <xdr:row>11</xdr:row>
      <xdr:rowOff>289982</xdr:rowOff>
    </xdr:to>
    <xdr:pic>
      <xdr:nvPicPr>
        <xdr:cNvPr id="2" name="図 1">
          <a:extLst>
            <a:ext uri="{FF2B5EF4-FFF2-40B4-BE49-F238E27FC236}">
              <a16:creationId xmlns:a16="http://schemas.microsoft.com/office/drawing/2014/main" id="{3D27E2D5-9EEF-4CA6-844F-4FFD9AB8D5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17333" y="1121832"/>
          <a:ext cx="3344418" cy="2533650"/>
        </a:xfrm>
        <a:prstGeom prst="rect">
          <a:avLst/>
        </a:prstGeom>
      </xdr:spPr>
    </xdr:pic>
    <xdr:clientData/>
  </xdr:twoCellAnchor>
  <xdr:twoCellAnchor editAs="oneCell">
    <xdr:from>
      <xdr:col>17</xdr:col>
      <xdr:colOff>52916</xdr:colOff>
      <xdr:row>4</xdr:row>
      <xdr:rowOff>52915</xdr:rowOff>
    </xdr:from>
    <xdr:to>
      <xdr:col>21</xdr:col>
      <xdr:colOff>603334</xdr:colOff>
      <xdr:row>11</xdr:row>
      <xdr:rowOff>289982</xdr:rowOff>
    </xdr:to>
    <xdr:pic>
      <xdr:nvPicPr>
        <xdr:cNvPr id="3" name="図 2">
          <a:extLst>
            <a:ext uri="{FF2B5EF4-FFF2-40B4-BE49-F238E27FC236}">
              <a16:creationId xmlns:a16="http://schemas.microsoft.com/office/drawing/2014/main" id="{D039D790-9EC2-42B5-A89A-297631AEB9D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5166" y="1121832"/>
          <a:ext cx="3344418" cy="2533650"/>
        </a:xfrm>
        <a:prstGeom prst="rect">
          <a:avLst/>
        </a:prstGeom>
      </xdr:spPr>
    </xdr:pic>
    <xdr:clientData/>
  </xdr:twoCellAnchor>
  <xdr:twoCellAnchor editAs="oneCell">
    <xdr:from>
      <xdr:col>6</xdr:col>
      <xdr:colOff>52916</xdr:colOff>
      <xdr:row>15</xdr:row>
      <xdr:rowOff>52915</xdr:rowOff>
    </xdr:from>
    <xdr:to>
      <xdr:col>10</xdr:col>
      <xdr:colOff>603334</xdr:colOff>
      <xdr:row>22</xdr:row>
      <xdr:rowOff>289982</xdr:rowOff>
    </xdr:to>
    <xdr:pic>
      <xdr:nvPicPr>
        <xdr:cNvPr id="4" name="図 3">
          <a:extLst>
            <a:ext uri="{FF2B5EF4-FFF2-40B4-BE49-F238E27FC236}">
              <a16:creationId xmlns:a16="http://schemas.microsoft.com/office/drawing/2014/main" id="{C14DE98B-C89B-462A-9A90-5315D49272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17333" y="4910665"/>
          <a:ext cx="3344418" cy="2533650"/>
        </a:xfrm>
        <a:prstGeom prst="rect">
          <a:avLst/>
        </a:prstGeom>
      </xdr:spPr>
    </xdr:pic>
    <xdr:clientData/>
  </xdr:twoCellAnchor>
  <xdr:twoCellAnchor editAs="oneCell">
    <xdr:from>
      <xdr:col>17</xdr:col>
      <xdr:colOff>52916</xdr:colOff>
      <xdr:row>15</xdr:row>
      <xdr:rowOff>52915</xdr:rowOff>
    </xdr:from>
    <xdr:to>
      <xdr:col>21</xdr:col>
      <xdr:colOff>603334</xdr:colOff>
      <xdr:row>22</xdr:row>
      <xdr:rowOff>289982</xdr:rowOff>
    </xdr:to>
    <xdr:pic>
      <xdr:nvPicPr>
        <xdr:cNvPr id="5" name="図 4">
          <a:extLst>
            <a:ext uri="{FF2B5EF4-FFF2-40B4-BE49-F238E27FC236}">
              <a16:creationId xmlns:a16="http://schemas.microsoft.com/office/drawing/2014/main" id="{CDCE8424-6F5F-4281-BF3C-5067E274AB8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5166" y="4910665"/>
          <a:ext cx="3344418" cy="253365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63500</xdr:colOff>
      <xdr:row>4</xdr:row>
      <xdr:rowOff>52915</xdr:rowOff>
    </xdr:from>
    <xdr:to>
      <xdr:col>10</xdr:col>
      <xdr:colOff>613918</xdr:colOff>
      <xdr:row>11</xdr:row>
      <xdr:rowOff>289982</xdr:rowOff>
    </xdr:to>
    <xdr:pic>
      <xdr:nvPicPr>
        <xdr:cNvPr id="2" name="図 1">
          <a:extLst>
            <a:ext uri="{FF2B5EF4-FFF2-40B4-BE49-F238E27FC236}">
              <a16:creationId xmlns:a16="http://schemas.microsoft.com/office/drawing/2014/main" id="{6F9AB82C-A724-4438-A8AA-A2C685816B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27917" y="1121832"/>
          <a:ext cx="3344418" cy="2533650"/>
        </a:xfrm>
        <a:prstGeom prst="rect">
          <a:avLst/>
        </a:prstGeom>
      </xdr:spPr>
    </xdr:pic>
    <xdr:clientData/>
  </xdr:twoCellAnchor>
  <xdr:twoCellAnchor editAs="oneCell">
    <xdr:from>
      <xdr:col>17</xdr:col>
      <xdr:colOff>63500</xdr:colOff>
      <xdr:row>4</xdr:row>
      <xdr:rowOff>52915</xdr:rowOff>
    </xdr:from>
    <xdr:to>
      <xdr:col>21</xdr:col>
      <xdr:colOff>613918</xdr:colOff>
      <xdr:row>11</xdr:row>
      <xdr:rowOff>289982</xdr:rowOff>
    </xdr:to>
    <xdr:pic>
      <xdr:nvPicPr>
        <xdr:cNvPr id="4" name="図 3">
          <a:extLst>
            <a:ext uri="{FF2B5EF4-FFF2-40B4-BE49-F238E27FC236}">
              <a16:creationId xmlns:a16="http://schemas.microsoft.com/office/drawing/2014/main" id="{2B204EE2-3825-490A-A883-212D9B5F03C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45750" y="1121832"/>
          <a:ext cx="3344418" cy="2533650"/>
        </a:xfrm>
        <a:prstGeom prst="rect">
          <a:avLst/>
        </a:prstGeom>
      </xdr:spPr>
    </xdr:pic>
    <xdr:clientData/>
  </xdr:twoCellAnchor>
  <xdr:twoCellAnchor editAs="oneCell">
    <xdr:from>
      <xdr:col>6</xdr:col>
      <xdr:colOff>63500</xdr:colOff>
      <xdr:row>15</xdr:row>
      <xdr:rowOff>52915</xdr:rowOff>
    </xdr:from>
    <xdr:to>
      <xdr:col>10</xdr:col>
      <xdr:colOff>613918</xdr:colOff>
      <xdr:row>22</xdr:row>
      <xdr:rowOff>289982</xdr:rowOff>
    </xdr:to>
    <xdr:pic>
      <xdr:nvPicPr>
        <xdr:cNvPr id="5" name="図 4">
          <a:extLst>
            <a:ext uri="{FF2B5EF4-FFF2-40B4-BE49-F238E27FC236}">
              <a16:creationId xmlns:a16="http://schemas.microsoft.com/office/drawing/2014/main" id="{D9D77DEC-8839-4BDA-9C18-13858FBFE7D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27917" y="4910665"/>
          <a:ext cx="3344418" cy="2533650"/>
        </a:xfrm>
        <a:prstGeom prst="rect">
          <a:avLst/>
        </a:prstGeom>
      </xdr:spPr>
    </xdr:pic>
    <xdr:clientData/>
  </xdr:twoCellAnchor>
  <xdr:twoCellAnchor editAs="oneCell">
    <xdr:from>
      <xdr:col>17</xdr:col>
      <xdr:colOff>63500</xdr:colOff>
      <xdr:row>15</xdr:row>
      <xdr:rowOff>52915</xdr:rowOff>
    </xdr:from>
    <xdr:to>
      <xdr:col>21</xdr:col>
      <xdr:colOff>613918</xdr:colOff>
      <xdr:row>22</xdr:row>
      <xdr:rowOff>289982</xdr:rowOff>
    </xdr:to>
    <xdr:pic>
      <xdr:nvPicPr>
        <xdr:cNvPr id="6" name="図 5">
          <a:extLst>
            <a:ext uri="{FF2B5EF4-FFF2-40B4-BE49-F238E27FC236}">
              <a16:creationId xmlns:a16="http://schemas.microsoft.com/office/drawing/2014/main" id="{1CF3FF32-D4DB-4E28-85D5-92FC49D12A2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45750" y="4910665"/>
          <a:ext cx="3344418" cy="253365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42330</xdr:colOff>
      <xdr:row>4</xdr:row>
      <xdr:rowOff>52915</xdr:rowOff>
    </xdr:from>
    <xdr:to>
      <xdr:col>10</xdr:col>
      <xdr:colOff>592748</xdr:colOff>
      <xdr:row>11</xdr:row>
      <xdr:rowOff>289982</xdr:rowOff>
    </xdr:to>
    <xdr:pic>
      <xdr:nvPicPr>
        <xdr:cNvPr id="2" name="図 1">
          <a:extLst>
            <a:ext uri="{FF2B5EF4-FFF2-40B4-BE49-F238E27FC236}">
              <a16:creationId xmlns:a16="http://schemas.microsoft.com/office/drawing/2014/main" id="{7AC866A3-333E-41A8-9CCD-DEF878184F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06747" y="1121832"/>
          <a:ext cx="3344418" cy="2533650"/>
        </a:xfrm>
        <a:prstGeom prst="rect">
          <a:avLst/>
        </a:prstGeom>
      </xdr:spPr>
    </xdr:pic>
    <xdr:clientData/>
  </xdr:twoCellAnchor>
  <xdr:twoCellAnchor editAs="oneCell">
    <xdr:from>
      <xdr:col>17</xdr:col>
      <xdr:colOff>42330</xdr:colOff>
      <xdr:row>4</xdr:row>
      <xdr:rowOff>52915</xdr:rowOff>
    </xdr:from>
    <xdr:to>
      <xdr:col>21</xdr:col>
      <xdr:colOff>592748</xdr:colOff>
      <xdr:row>11</xdr:row>
      <xdr:rowOff>289982</xdr:rowOff>
    </xdr:to>
    <xdr:pic>
      <xdr:nvPicPr>
        <xdr:cNvPr id="3" name="図 2">
          <a:extLst>
            <a:ext uri="{FF2B5EF4-FFF2-40B4-BE49-F238E27FC236}">
              <a16:creationId xmlns:a16="http://schemas.microsoft.com/office/drawing/2014/main" id="{B7B449E1-A20D-4788-857A-B79F6E436A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24580" y="1121832"/>
          <a:ext cx="3344418" cy="2533650"/>
        </a:xfrm>
        <a:prstGeom prst="rect">
          <a:avLst/>
        </a:prstGeom>
      </xdr:spPr>
    </xdr:pic>
    <xdr:clientData/>
  </xdr:twoCellAnchor>
  <xdr:twoCellAnchor editAs="oneCell">
    <xdr:from>
      <xdr:col>6</xdr:col>
      <xdr:colOff>42330</xdr:colOff>
      <xdr:row>15</xdr:row>
      <xdr:rowOff>52915</xdr:rowOff>
    </xdr:from>
    <xdr:to>
      <xdr:col>10</xdr:col>
      <xdr:colOff>592748</xdr:colOff>
      <xdr:row>22</xdr:row>
      <xdr:rowOff>289982</xdr:rowOff>
    </xdr:to>
    <xdr:pic>
      <xdr:nvPicPr>
        <xdr:cNvPr id="4" name="図 3">
          <a:extLst>
            <a:ext uri="{FF2B5EF4-FFF2-40B4-BE49-F238E27FC236}">
              <a16:creationId xmlns:a16="http://schemas.microsoft.com/office/drawing/2014/main" id="{15AC64EC-A3B0-4298-8B26-6018EF54750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06747" y="4910665"/>
          <a:ext cx="3344418" cy="2533650"/>
        </a:xfrm>
        <a:prstGeom prst="rect">
          <a:avLst/>
        </a:prstGeom>
      </xdr:spPr>
    </xdr:pic>
    <xdr:clientData/>
  </xdr:twoCellAnchor>
  <xdr:twoCellAnchor editAs="oneCell">
    <xdr:from>
      <xdr:col>17</xdr:col>
      <xdr:colOff>42330</xdr:colOff>
      <xdr:row>15</xdr:row>
      <xdr:rowOff>52915</xdr:rowOff>
    </xdr:from>
    <xdr:to>
      <xdr:col>21</xdr:col>
      <xdr:colOff>592748</xdr:colOff>
      <xdr:row>22</xdr:row>
      <xdr:rowOff>289982</xdr:rowOff>
    </xdr:to>
    <xdr:pic>
      <xdr:nvPicPr>
        <xdr:cNvPr id="5" name="図 4">
          <a:extLst>
            <a:ext uri="{FF2B5EF4-FFF2-40B4-BE49-F238E27FC236}">
              <a16:creationId xmlns:a16="http://schemas.microsoft.com/office/drawing/2014/main" id="{2619D69D-F2B3-4662-B91E-303542F522F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24580" y="4910665"/>
          <a:ext cx="3344418" cy="25336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31747</xdr:colOff>
      <xdr:row>4</xdr:row>
      <xdr:rowOff>52915</xdr:rowOff>
    </xdr:from>
    <xdr:to>
      <xdr:col>10</xdr:col>
      <xdr:colOff>582165</xdr:colOff>
      <xdr:row>11</xdr:row>
      <xdr:rowOff>289982</xdr:rowOff>
    </xdr:to>
    <xdr:pic>
      <xdr:nvPicPr>
        <xdr:cNvPr id="2" name="図 1">
          <a:extLst>
            <a:ext uri="{FF2B5EF4-FFF2-40B4-BE49-F238E27FC236}">
              <a16:creationId xmlns:a16="http://schemas.microsoft.com/office/drawing/2014/main" id="{11F56D80-7B08-4D85-903E-5688B52192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96164" y="1121832"/>
          <a:ext cx="3344418" cy="2533650"/>
        </a:xfrm>
        <a:prstGeom prst="rect">
          <a:avLst/>
        </a:prstGeom>
      </xdr:spPr>
    </xdr:pic>
    <xdr:clientData/>
  </xdr:twoCellAnchor>
  <xdr:twoCellAnchor editAs="oneCell">
    <xdr:from>
      <xdr:col>17</xdr:col>
      <xdr:colOff>31747</xdr:colOff>
      <xdr:row>4</xdr:row>
      <xdr:rowOff>52915</xdr:rowOff>
    </xdr:from>
    <xdr:to>
      <xdr:col>21</xdr:col>
      <xdr:colOff>582165</xdr:colOff>
      <xdr:row>11</xdr:row>
      <xdr:rowOff>289982</xdr:rowOff>
    </xdr:to>
    <xdr:pic>
      <xdr:nvPicPr>
        <xdr:cNvPr id="3" name="図 2">
          <a:extLst>
            <a:ext uri="{FF2B5EF4-FFF2-40B4-BE49-F238E27FC236}">
              <a16:creationId xmlns:a16="http://schemas.microsoft.com/office/drawing/2014/main" id="{525A67CB-48E8-408D-9206-1AF6C4F4F3C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13997" y="1121832"/>
          <a:ext cx="3344418" cy="2533650"/>
        </a:xfrm>
        <a:prstGeom prst="rect">
          <a:avLst/>
        </a:prstGeom>
      </xdr:spPr>
    </xdr:pic>
    <xdr:clientData/>
  </xdr:twoCellAnchor>
  <xdr:twoCellAnchor editAs="oneCell">
    <xdr:from>
      <xdr:col>6</xdr:col>
      <xdr:colOff>31747</xdr:colOff>
      <xdr:row>15</xdr:row>
      <xdr:rowOff>52915</xdr:rowOff>
    </xdr:from>
    <xdr:to>
      <xdr:col>10</xdr:col>
      <xdr:colOff>582165</xdr:colOff>
      <xdr:row>22</xdr:row>
      <xdr:rowOff>289982</xdr:rowOff>
    </xdr:to>
    <xdr:pic>
      <xdr:nvPicPr>
        <xdr:cNvPr id="4" name="図 3">
          <a:extLst>
            <a:ext uri="{FF2B5EF4-FFF2-40B4-BE49-F238E27FC236}">
              <a16:creationId xmlns:a16="http://schemas.microsoft.com/office/drawing/2014/main" id="{2B761836-DFD1-4CC9-9AFC-D725A178AE7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96164" y="4910665"/>
          <a:ext cx="3344418" cy="2533650"/>
        </a:xfrm>
        <a:prstGeom prst="rect">
          <a:avLst/>
        </a:prstGeom>
      </xdr:spPr>
    </xdr:pic>
    <xdr:clientData/>
  </xdr:twoCellAnchor>
  <xdr:twoCellAnchor editAs="oneCell">
    <xdr:from>
      <xdr:col>17</xdr:col>
      <xdr:colOff>31747</xdr:colOff>
      <xdr:row>15</xdr:row>
      <xdr:rowOff>52915</xdr:rowOff>
    </xdr:from>
    <xdr:to>
      <xdr:col>21</xdr:col>
      <xdr:colOff>582165</xdr:colOff>
      <xdr:row>22</xdr:row>
      <xdr:rowOff>289982</xdr:rowOff>
    </xdr:to>
    <xdr:pic>
      <xdr:nvPicPr>
        <xdr:cNvPr id="5" name="図 4">
          <a:extLst>
            <a:ext uri="{FF2B5EF4-FFF2-40B4-BE49-F238E27FC236}">
              <a16:creationId xmlns:a16="http://schemas.microsoft.com/office/drawing/2014/main" id="{66000F97-9265-4E0C-BB6C-0EE53334796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13997" y="4910665"/>
          <a:ext cx="3344418" cy="253365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31750</xdr:colOff>
      <xdr:row>4</xdr:row>
      <xdr:rowOff>52915</xdr:rowOff>
    </xdr:from>
    <xdr:to>
      <xdr:col>10</xdr:col>
      <xdr:colOff>582168</xdr:colOff>
      <xdr:row>11</xdr:row>
      <xdr:rowOff>289982</xdr:rowOff>
    </xdr:to>
    <xdr:pic>
      <xdr:nvPicPr>
        <xdr:cNvPr id="2" name="図 1">
          <a:extLst>
            <a:ext uri="{FF2B5EF4-FFF2-40B4-BE49-F238E27FC236}">
              <a16:creationId xmlns:a16="http://schemas.microsoft.com/office/drawing/2014/main" id="{4BC6261E-E800-4114-B07F-CAD259517B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96167" y="1121832"/>
          <a:ext cx="3344418" cy="2533650"/>
        </a:xfrm>
        <a:prstGeom prst="rect">
          <a:avLst/>
        </a:prstGeom>
      </xdr:spPr>
    </xdr:pic>
    <xdr:clientData/>
  </xdr:twoCellAnchor>
  <xdr:twoCellAnchor editAs="oneCell">
    <xdr:from>
      <xdr:col>17</xdr:col>
      <xdr:colOff>31750</xdr:colOff>
      <xdr:row>4</xdr:row>
      <xdr:rowOff>52915</xdr:rowOff>
    </xdr:from>
    <xdr:to>
      <xdr:col>21</xdr:col>
      <xdr:colOff>582168</xdr:colOff>
      <xdr:row>11</xdr:row>
      <xdr:rowOff>289982</xdr:rowOff>
    </xdr:to>
    <xdr:pic>
      <xdr:nvPicPr>
        <xdr:cNvPr id="3" name="図 2">
          <a:extLst>
            <a:ext uri="{FF2B5EF4-FFF2-40B4-BE49-F238E27FC236}">
              <a16:creationId xmlns:a16="http://schemas.microsoft.com/office/drawing/2014/main" id="{96BF7CF5-4E9D-4434-9666-3399D434EAD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14000" y="1121832"/>
          <a:ext cx="3344418" cy="2533650"/>
        </a:xfrm>
        <a:prstGeom prst="rect">
          <a:avLst/>
        </a:prstGeom>
      </xdr:spPr>
    </xdr:pic>
    <xdr:clientData/>
  </xdr:twoCellAnchor>
  <xdr:twoCellAnchor editAs="oneCell">
    <xdr:from>
      <xdr:col>6</xdr:col>
      <xdr:colOff>31750</xdr:colOff>
      <xdr:row>15</xdr:row>
      <xdr:rowOff>52915</xdr:rowOff>
    </xdr:from>
    <xdr:to>
      <xdr:col>10</xdr:col>
      <xdr:colOff>582168</xdr:colOff>
      <xdr:row>22</xdr:row>
      <xdr:rowOff>289982</xdr:rowOff>
    </xdr:to>
    <xdr:pic>
      <xdr:nvPicPr>
        <xdr:cNvPr id="4" name="図 3">
          <a:extLst>
            <a:ext uri="{FF2B5EF4-FFF2-40B4-BE49-F238E27FC236}">
              <a16:creationId xmlns:a16="http://schemas.microsoft.com/office/drawing/2014/main" id="{58AC8970-02EA-4643-B810-BE83670E5BB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96167" y="4910665"/>
          <a:ext cx="3344418" cy="2533650"/>
        </a:xfrm>
        <a:prstGeom prst="rect">
          <a:avLst/>
        </a:prstGeom>
      </xdr:spPr>
    </xdr:pic>
    <xdr:clientData/>
  </xdr:twoCellAnchor>
  <xdr:twoCellAnchor editAs="oneCell">
    <xdr:from>
      <xdr:col>17</xdr:col>
      <xdr:colOff>31750</xdr:colOff>
      <xdr:row>15</xdr:row>
      <xdr:rowOff>52915</xdr:rowOff>
    </xdr:from>
    <xdr:to>
      <xdr:col>21</xdr:col>
      <xdr:colOff>582168</xdr:colOff>
      <xdr:row>22</xdr:row>
      <xdr:rowOff>289982</xdr:rowOff>
    </xdr:to>
    <xdr:pic>
      <xdr:nvPicPr>
        <xdr:cNvPr id="5" name="図 4">
          <a:extLst>
            <a:ext uri="{FF2B5EF4-FFF2-40B4-BE49-F238E27FC236}">
              <a16:creationId xmlns:a16="http://schemas.microsoft.com/office/drawing/2014/main" id="{A4E18FD8-FADD-472F-9413-6F38994ED4A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14000" y="4910665"/>
          <a:ext cx="3344418" cy="253365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21166</xdr:colOff>
      <xdr:row>4</xdr:row>
      <xdr:rowOff>52915</xdr:rowOff>
    </xdr:from>
    <xdr:to>
      <xdr:col>10</xdr:col>
      <xdr:colOff>571584</xdr:colOff>
      <xdr:row>11</xdr:row>
      <xdr:rowOff>289982</xdr:rowOff>
    </xdr:to>
    <xdr:pic>
      <xdr:nvPicPr>
        <xdr:cNvPr id="2" name="図 1">
          <a:extLst>
            <a:ext uri="{FF2B5EF4-FFF2-40B4-BE49-F238E27FC236}">
              <a16:creationId xmlns:a16="http://schemas.microsoft.com/office/drawing/2014/main" id="{277C9C51-9A2A-4044-BEFA-FA600466D5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85583" y="1121832"/>
          <a:ext cx="3344418" cy="2533650"/>
        </a:xfrm>
        <a:prstGeom prst="rect">
          <a:avLst/>
        </a:prstGeom>
      </xdr:spPr>
    </xdr:pic>
    <xdr:clientData/>
  </xdr:twoCellAnchor>
  <xdr:twoCellAnchor editAs="oneCell">
    <xdr:from>
      <xdr:col>17</xdr:col>
      <xdr:colOff>21166</xdr:colOff>
      <xdr:row>4</xdr:row>
      <xdr:rowOff>52915</xdr:rowOff>
    </xdr:from>
    <xdr:to>
      <xdr:col>21</xdr:col>
      <xdr:colOff>571584</xdr:colOff>
      <xdr:row>11</xdr:row>
      <xdr:rowOff>289982</xdr:rowOff>
    </xdr:to>
    <xdr:pic>
      <xdr:nvPicPr>
        <xdr:cNvPr id="3" name="図 2">
          <a:extLst>
            <a:ext uri="{FF2B5EF4-FFF2-40B4-BE49-F238E27FC236}">
              <a16:creationId xmlns:a16="http://schemas.microsoft.com/office/drawing/2014/main" id="{A4AA7499-16A4-49CA-BC8F-DB5AF4A5E74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03416" y="1121832"/>
          <a:ext cx="3344418" cy="2533650"/>
        </a:xfrm>
        <a:prstGeom prst="rect">
          <a:avLst/>
        </a:prstGeom>
      </xdr:spPr>
    </xdr:pic>
    <xdr:clientData/>
  </xdr:twoCellAnchor>
  <xdr:twoCellAnchor editAs="oneCell">
    <xdr:from>
      <xdr:col>6</xdr:col>
      <xdr:colOff>21166</xdr:colOff>
      <xdr:row>15</xdr:row>
      <xdr:rowOff>52915</xdr:rowOff>
    </xdr:from>
    <xdr:to>
      <xdr:col>10</xdr:col>
      <xdr:colOff>571584</xdr:colOff>
      <xdr:row>22</xdr:row>
      <xdr:rowOff>289982</xdr:rowOff>
    </xdr:to>
    <xdr:pic>
      <xdr:nvPicPr>
        <xdr:cNvPr id="4" name="図 3">
          <a:extLst>
            <a:ext uri="{FF2B5EF4-FFF2-40B4-BE49-F238E27FC236}">
              <a16:creationId xmlns:a16="http://schemas.microsoft.com/office/drawing/2014/main" id="{ED421097-0F97-4D8C-BCC1-DD151057BE5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85583" y="4910665"/>
          <a:ext cx="3344418" cy="2533650"/>
        </a:xfrm>
        <a:prstGeom prst="rect">
          <a:avLst/>
        </a:prstGeom>
      </xdr:spPr>
    </xdr:pic>
    <xdr:clientData/>
  </xdr:twoCellAnchor>
  <xdr:twoCellAnchor editAs="oneCell">
    <xdr:from>
      <xdr:col>17</xdr:col>
      <xdr:colOff>21166</xdr:colOff>
      <xdr:row>15</xdr:row>
      <xdr:rowOff>52915</xdr:rowOff>
    </xdr:from>
    <xdr:to>
      <xdr:col>21</xdr:col>
      <xdr:colOff>571584</xdr:colOff>
      <xdr:row>22</xdr:row>
      <xdr:rowOff>289982</xdr:rowOff>
    </xdr:to>
    <xdr:pic>
      <xdr:nvPicPr>
        <xdr:cNvPr id="5" name="図 4">
          <a:extLst>
            <a:ext uri="{FF2B5EF4-FFF2-40B4-BE49-F238E27FC236}">
              <a16:creationId xmlns:a16="http://schemas.microsoft.com/office/drawing/2014/main" id="{4E5186B3-ED0D-4FD4-ACB5-4A4671C63B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03416" y="4910665"/>
          <a:ext cx="3344418" cy="253365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21166</xdr:colOff>
      <xdr:row>4</xdr:row>
      <xdr:rowOff>52915</xdr:rowOff>
    </xdr:from>
    <xdr:to>
      <xdr:col>10</xdr:col>
      <xdr:colOff>566388</xdr:colOff>
      <xdr:row>11</xdr:row>
      <xdr:rowOff>291714</xdr:rowOff>
    </xdr:to>
    <xdr:pic>
      <xdr:nvPicPr>
        <xdr:cNvPr id="2" name="図 1">
          <a:extLst>
            <a:ext uri="{FF2B5EF4-FFF2-40B4-BE49-F238E27FC236}">
              <a16:creationId xmlns:a16="http://schemas.microsoft.com/office/drawing/2014/main" id="{1E032ED0-4D20-4241-8E3E-CCAAB94FE5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85583" y="1121832"/>
          <a:ext cx="3339222" cy="2535382"/>
        </a:xfrm>
        <a:prstGeom prst="rect">
          <a:avLst/>
        </a:prstGeom>
      </xdr:spPr>
    </xdr:pic>
    <xdr:clientData/>
  </xdr:twoCellAnchor>
  <xdr:twoCellAnchor editAs="oneCell">
    <xdr:from>
      <xdr:col>17</xdr:col>
      <xdr:colOff>21166</xdr:colOff>
      <xdr:row>4</xdr:row>
      <xdr:rowOff>52915</xdr:rowOff>
    </xdr:from>
    <xdr:to>
      <xdr:col>21</xdr:col>
      <xdr:colOff>566389</xdr:colOff>
      <xdr:row>11</xdr:row>
      <xdr:rowOff>291714</xdr:rowOff>
    </xdr:to>
    <xdr:pic>
      <xdr:nvPicPr>
        <xdr:cNvPr id="3" name="図 2">
          <a:extLst>
            <a:ext uri="{FF2B5EF4-FFF2-40B4-BE49-F238E27FC236}">
              <a16:creationId xmlns:a16="http://schemas.microsoft.com/office/drawing/2014/main" id="{2A885472-300A-4666-89F4-E68D8002C20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03416" y="1121832"/>
          <a:ext cx="3339223" cy="2535382"/>
        </a:xfrm>
        <a:prstGeom prst="rect">
          <a:avLst/>
        </a:prstGeom>
      </xdr:spPr>
    </xdr:pic>
    <xdr:clientData/>
  </xdr:twoCellAnchor>
  <xdr:twoCellAnchor editAs="oneCell">
    <xdr:from>
      <xdr:col>6</xdr:col>
      <xdr:colOff>21166</xdr:colOff>
      <xdr:row>15</xdr:row>
      <xdr:rowOff>52915</xdr:rowOff>
    </xdr:from>
    <xdr:to>
      <xdr:col>10</xdr:col>
      <xdr:colOff>566388</xdr:colOff>
      <xdr:row>22</xdr:row>
      <xdr:rowOff>291714</xdr:rowOff>
    </xdr:to>
    <xdr:pic>
      <xdr:nvPicPr>
        <xdr:cNvPr id="4" name="図 3">
          <a:extLst>
            <a:ext uri="{FF2B5EF4-FFF2-40B4-BE49-F238E27FC236}">
              <a16:creationId xmlns:a16="http://schemas.microsoft.com/office/drawing/2014/main" id="{3EC9B68E-0C3B-46A8-8697-F928ED9B087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85583" y="4910665"/>
          <a:ext cx="3339222" cy="2535382"/>
        </a:xfrm>
        <a:prstGeom prst="rect">
          <a:avLst/>
        </a:prstGeom>
      </xdr:spPr>
    </xdr:pic>
    <xdr:clientData/>
  </xdr:twoCellAnchor>
  <xdr:twoCellAnchor editAs="oneCell">
    <xdr:from>
      <xdr:col>17</xdr:col>
      <xdr:colOff>21166</xdr:colOff>
      <xdr:row>15</xdr:row>
      <xdr:rowOff>52915</xdr:rowOff>
    </xdr:from>
    <xdr:to>
      <xdr:col>21</xdr:col>
      <xdr:colOff>566389</xdr:colOff>
      <xdr:row>22</xdr:row>
      <xdr:rowOff>291714</xdr:rowOff>
    </xdr:to>
    <xdr:pic>
      <xdr:nvPicPr>
        <xdr:cNvPr id="5" name="図 4">
          <a:extLst>
            <a:ext uri="{FF2B5EF4-FFF2-40B4-BE49-F238E27FC236}">
              <a16:creationId xmlns:a16="http://schemas.microsoft.com/office/drawing/2014/main" id="{6CB69029-4CC6-4AF3-8073-FA85AEC5552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03416" y="4910665"/>
          <a:ext cx="3339223" cy="2535382"/>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21166</xdr:colOff>
      <xdr:row>4</xdr:row>
      <xdr:rowOff>52915</xdr:rowOff>
    </xdr:from>
    <xdr:to>
      <xdr:col>10</xdr:col>
      <xdr:colOff>571584</xdr:colOff>
      <xdr:row>11</xdr:row>
      <xdr:rowOff>289982</xdr:rowOff>
    </xdr:to>
    <xdr:pic>
      <xdr:nvPicPr>
        <xdr:cNvPr id="2" name="図 1">
          <a:extLst>
            <a:ext uri="{FF2B5EF4-FFF2-40B4-BE49-F238E27FC236}">
              <a16:creationId xmlns:a16="http://schemas.microsoft.com/office/drawing/2014/main" id="{6589C7AF-6B07-496F-B756-23287FEC04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85583" y="1121832"/>
          <a:ext cx="3344418" cy="2533650"/>
        </a:xfrm>
        <a:prstGeom prst="rect">
          <a:avLst/>
        </a:prstGeom>
      </xdr:spPr>
    </xdr:pic>
    <xdr:clientData/>
  </xdr:twoCellAnchor>
  <xdr:twoCellAnchor editAs="oneCell">
    <xdr:from>
      <xdr:col>17</xdr:col>
      <xdr:colOff>21166</xdr:colOff>
      <xdr:row>4</xdr:row>
      <xdr:rowOff>52915</xdr:rowOff>
    </xdr:from>
    <xdr:to>
      <xdr:col>21</xdr:col>
      <xdr:colOff>571584</xdr:colOff>
      <xdr:row>11</xdr:row>
      <xdr:rowOff>289982</xdr:rowOff>
    </xdr:to>
    <xdr:pic>
      <xdr:nvPicPr>
        <xdr:cNvPr id="3" name="図 2">
          <a:extLst>
            <a:ext uri="{FF2B5EF4-FFF2-40B4-BE49-F238E27FC236}">
              <a16:creationId xmlns:a16="http://schemas.microsoft.com/office/drawing/2014/main" id="{EBD698CB-B5A6-48B0-B246-97C76662544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03416" y="1121832"/>
          <a:ext cx="3344418" cy="2533650"/>
        </a:xfrm>
        <a:prstGeom prst="rect">
          <a:avLst/>
        </a:prstGeom>
      </xdr:spPr>
    </xdr:pic>
    <xdr:clientData/>
  </xdr:twoCellAnchor>
  <xdr:twoCellAnchor editAs="oneCell">
    <xdr:from>
      <xdr:col>6</xdr:col>
      <xdr:colOff>21166</xdr:colOff>
      <xdr:row>15</xdr:row>
      <xdr:rowOff>52915</xdr:rowOff>
    </xdr:from>
    <xdr:to>
      <xdr:col>10</xdr:col>
      <xdr:colOff>571584</xdr:colOff>
      <xdr:row>22</xdr:row>
      <xdr:rowOff>289982</xdr:rowOff>
    </xdr:to>
    <xdr:pic>
      <xdr:nvPicPr>
        <xdr:cNvPr id="4" name="図 3">
          <a:extLst>
            <a:ext uri="{FF2B5EF4-FFF2-40B4-BE49-F238E27FC236}">
              <a16:creationId xmlns:a16="http://schemas.microsoft.com/office/drawing/2014/main" id="{F91CB353-A8E4-4C8B-99AC-2E0E408C497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85583" y="4910665"/>
          <a:ext cx="3344418" cy="2533650"/>
        </a:xfrm>
        <a:prstGeom prst="rect">
          <a:avLst/>
        </a:prstGeom>
      </xdr:spPr>
    </xdr:pic>
    <xdr:clientData/>
  </xdr:twoCellAnchor>
  <xdr:twoCellAnchor editAs="oneCell">
    <xdr:from>
      <xdr:col>17</xdr:col>
      <xdr:colOff>21166</xdr:colOff>
      <xdr:row>15</xdr:row>
      <xdr:rowOff>52915</xdr:rowOff>
    </xdr:from>
    <xdr:to>
      <xdr:col>21</xdr:col>
      <xdr:colOff>571584</xdr:colOff>
      <xdr:row>22</xdr:row>
      <xdr:rowOff>289982</xdr:rowOff>
    </xdr:to>
    <xdr:pic>
      <xdr:nvPicPr>
        <xdr:cNvPr id="5" name="図 4">
          <a:extLst>
            <a:ext uri="{FF2B5EF4-FFF2-40B4-BE49-F238E27FC236}">
              <a16:creationId xmlns:a16="http://schemas.microsoft.com/office/drawing/2014/main" id="{9818BDF1-FAC2-4453-8AF6-A38C93B925A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03416" y="4910665"/>
          <a:ext cx="3344418" cy="253365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6</xdr:col>
      <xdr:colOff>31749</xdr:colOff>
      <xdr:row>4</xdr:row>
      <xdr:rowOff>52915</xdr:rowOff>
    </xdr:from>
    <xdr:to>
      <xdr:col>10</xdr:col>
      <xdr:colOff>582167</xdr:colOff>
      <xdr:row>11</xdr:row>
      <xdr:rowOff>289982</xdr:rowOff>
    </xdr:to>
    <xdr:pic>
      <xdr:nvPicPr>
        <xdr:cNvPr id="2" name="図 1">
          <a:extLst>
            <a:ext uri="{FF2B5EF4-FFF2-40B4-BE49-F238E27FC236}">
              <a16:creationId xmlns:a16="http://schemas.microsoft.com/office/drawing/2014/main" id="{4478C4FB-20E1-4B90-9A4B-11CA312787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96166" y="1121832"/>
          <a:ext cx="3344418" cy="2533650"/>
        </a:xfrm>
        <a:prstGeom prst="rect">
          <a:avLst/>
        </a:prstGeom>
      </xdr:spPr>
    </xdr:pic>
    <xdr:clientData/>
  </xdr:twoCellAnchor>
  <xdr:twoCellAnchor editAs="oneCell">
    <xdr:from>
      <xdr:col>17</xdr:col>
      <xdr:colOff>31749</xdr:colOff>
      <xdr:row>4</xdr:row>
      <xdr:rowOff>52915</xdr:rowOff>
    </xdr:from>
    <xdr:to>
      <xdr:col>21</xdr:col>
      <xdr:colOff>582167</xdr:colOff>
      <xdr:row>11</xdr:row>
      <xdr:rowOff>289982</xdr:rowOff>
    </xdr:to>
    <xdr:pic>
      <xdr:nvPicPr>
        <xdr:cNvPr id="3" name="図 2">
          <a:extLst>
            <a:ext uri="{FF2B5EF4-FFF2-40B4-BE49-F238E27FC236}">
              <a16:creationId xmlns:a16="http://schemas.microsoft.com/office/drawing/2014/main" id="{0C716CD8-588A-4358-A67F-DE2034C226A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13999" y="1121832"/>
          <a:ext cx="3344418" cy="2533650"/>
        </a:xfrm>
        <a:prstGeom prst="rect">
          <a:avLst/>
        </a:prstGeom>
      </xdr:spPr>
    </xdr:pic>
    <xdr:clientData/>
  </xdr:twoCellAnchor>
  <xdr:twoCellAnchor editAs="oneCell">
    <xdr:from>
      <xdr:col>6</xdr:col>
      <xdr:colOff>31749</xdr:colOff>
      <xdr:row>15</xdr:row>
      <xdr:rowOff>52915</xdr:rowOff>
    </xdr:from>
    <xdr:to>
      <xdr:col>10</xdr:col>
      <xdr:colOff>582167</xdr:colOff>
      <xdr:row>22</xdr:row>
      <xdr:rowOff>289982</xdr:rowOff>
    </xdr:to>
    <xdr:pic>
      <xdr:nvPicPr>
        <xdr:cNvPr id="4" name="図 3">
          <a:extLst>
            <a:ext uri="{FF2B5EF4-FFF2-40B4-BE49-F238E27FC236}">
              <a16:creationId xmlns:a16="http://schemas.microsoft.com/office/drawing/2014/main" id="{214AB596-0FBA-490C-9600-5D185B3ADC1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96166" y="4910665"/>
          <a:ext cx="3344418" cy="2533650"/>
        </a:xfrm>
        <a:prstGeom prst="rect">
          <a:avLst/>
        </a:prstGeom>
      </xdr:spPr>
    </xdr:pic>
    <xdr:clientData/>
  </xdr:twoCellAnchor>
  <xdr:twoCellAnchor editAs="oneCell">
    <xdr:from>
      <xdr:col>17</xdr:col>
      <xdr:colOff>31749</xdr:colOff>
      <xdr:row>15</xdr:row>
      <xdr:rowOff>52915</xdr:rowOff>
    </xdr:from>
    <xdr:to>
      <xdr:col>21</xdr:col>
      <xdr:colOff>582167</xdr:colOff>
      <xdr:row>22</xdr:row>
      <xdr:rowOff>289982</xdr:rowOff>
    </xdr:to>
    <xdr:pic>
      <xdr:nvPicPr>
        <xdr:cNvPr id="5" name="図 4">
          <a:extLst>
            <a:ext uri="{FF2B5EF4-FFF2-40B4-BE49-F238E27FC236}">
              <a16:creationId xmlns:a16="http://schemas.microsoft.com/office/drawing/2014/main" id="{E50C46F5-900C-4CCF-9A2B-15229001768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13999" y="4910665"/>
          <a:ext cx="3344418" cy="253365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31749</xdr:colOff>
      <xdr:row>4</xdr:row>
      <xdr:rowOff>52915</xdr:rowOff>
    </xdr:from>
    <xdr:to>
      <xdr:col>10</xdr:col>
      <xdr:colOff>582167</xdr:colOff>
      <xdr:row>11</xdr:row>
      <xdr:rowOff>289982</xdr:rowOff>
    </xdr:to>
    <xdr:pic>
      <xdr:nvPicPr>
        <xdr:cNvPr id="2" name="図 1">
          <a:extLst>
            <a:ext uri="{FF2B5EF4-FFF2-40B4-BE49-F238E27FC236}">
              <a16:creationId xmlns:a16="http://schemas.microsoft.com/office/drawing/2014/main" id="{18859D60-7F0E-4BE7-8CE2-FF43AFF281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96166" y="1121832"/>
          <a:ext cx="3344418" cy="2533650"/>
        </a:xfrm>
        <a:prstGeom prst="rect">
          <a:avLst/>
        </a:prstGeom>
      </xdr:spPr>
    </xdr:pic>
    <xdr:clientData/>
  </xdr:twoCellAnchor>
  <xdr:twoCellAnchor editAs="oneCell">
    <xdr:from>
      <xdr:col>17</xdr:col>
      <xdr:colOff>31749</xdr:colOff>
      <xdr:row>4</xdr:row>
      <xdr:rowOff>52915</xdr:rowOff>
    </xdr:from>
    <xdr:to>
      <xdr:col>21</xdr:col>
      <xdr:colOff>582167</xdr:colOff>
      <xdr:row>11</xdr:row>
      <xdr:rowOff>289982</xdr:rowOff>
    </xdr:to>
    <xdr:pic>
      <xdr:nvPicPr>
        <xdr:cNvPr id="3" name="図 2">
          <a:extLst>
            <a:ext uri="{FF2B5EF4-FFF2-40B4-BE49-F238E27FC236}">
              <a16:creationId xmlns:a16="http://schemas.microsoft.com/office/drawing/2014/main" id="{8643AAEF-DD00-4E18-B1FB-DE16E8546C2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13999" y="1121832"/>
          <a:ext cx="3344418" cy="2533650"/>
        </a:xfrm>
        <a:prstGeom prst="rect">
          <a:avLst/>
        </a:prstGeom>
      </xdr:spPr>
    </xdr:pic>
    <xdr:clientData/>
  </xdr:twoCellAnchor>
  <xdr:twoCellAnchor editAs="oneCell">
    <xdr:from>
      <xdr:col>6</xdr:col>
      <xdr:colOff>31749</xdr:colOff>
      <xdr:row>15</xdr:row>
      <xdr:rowOff>52915</xdr:rowOff>
    </xdr:from>
    <xdr:to>
      <xdr:col>10</xdr:col>
      <xdr:colOff>582167</xdr:colOff>
      <xdr:row>22</xdr:row>
      <xdr:rowOff>289982</xdr:rowOff>
    </xdr:to>
    <xdr:pic>
      <xdr:nvPicPr>
        <xdr:cNvPr id="4" name="図 3">
          <a:extLst>
            <a:ext uri="{FF2B5EF4-FFF2-40B4-BE49-F238E27FC236}">
              <a16:creationId xmlns:a16="http://schemas.microsoft.com/office/drawing/2014/main" id="{C4CFFB8C-EC85-4782-8CE2-CDEC51998CD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96166" y="4910665"/>
          <a:ext cx="3344418" cy="2533650"/>
        </a:xfrm>
        <a:prstGeom prst="rect">
          <a:avLst/>
        </a:prstGeom>
      </xdr:spPr>
    </xdr:pic>
    <xdr:clientData/>
  </xdr:twoCellAnchor>
  <xdr:twoCellAnchor editAs="oneCell">
    <xdr:from>
      <xdr:col>17</xdr:col>
      <xdr:colOff>31749</xdr:colOff>
      <xdr:row>15</xdr:row>
      <xdr:rowOff>52915</xdr:rowOff>
    </xdr:from>
    <xdr:to>
      <xdr:col>21</xdr:col>
      <xdr:colOff>582167</xdr:colOff>
      <xdr:row>22</xdr:row>
      <xdr:rowOff>289982</xdr:rowOff>
    </xdr:to>
    <xdr:pic>
      <xdr:nvPicPr>
        <xdr:cNvPr id="5" name="図 4">
          <a:extLst>
            <a:ext uri="{FF2B5EF4-FFF2-40B4-BE49-F238E27FC236}">
              <a16:creationId xmlns:a16="http://schemas.microsoft.com/office/drawing/2014/main" id="{1B6341DA-623D-42DE-93C0-256A915C27B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13999" y="4910665"/>
          <a:ext cx="3344418" cy="253365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52917</xdr:colOff>
      <xdr:row>4</xdr:row>
      <xdr:rowOff>52915</xdr:rowOff>
    </xdr:from>
    <xdr:to>
      <xdr:col>10</xdr:col>
      <xdr:colOff>603335</xdr:colOff>
      <xdr:row>11</xdr:row>
      <xdr:rowOff>289982</xdr:rowOff>
    </xdr:to>
    <xdr:pic>
      <xdr:nvPicPr>
        <xdr:cNvPr id="2" name="図 1">
          <a:extLst>
            <a:ext uri="{FF2B5EF4-FFF2-40B4-BE49-F238E27FC236}">
              <a16:creationId xmlns:a16="http://schemas.microsoft.com/office/drawing/2014/main" id="{6351EE4E-FF5D-49CA-87A7-BE3BA06307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17334" y="1121832"/>
          <a:ext cx="3344418" cy="2533650"/>
        </a:xfrm>
        <a:prstGeom prst="rect">
          <a:avLst/>
        </a:prstGeom>
      </xdr:spPr>
    </xdr:pic>
    <xdr:clientData/>
  </xdr:twoCellAnchor>
  <xdr:twoCellAnchor editAs="oneCell">
    <xdr:from>
      <xdr:col>17</xdr:col>
      <xdr:colOff>52917</xdr:colOff>
      <xdr:row>4</xdr:row>
      <xdr:rowOff>52915</xdr:rowOff>
    </xdr:from>
    <xdr:to>
      <xdr:col>21</xdr:col>
      <xdr:colOff>603335</xdr:colOff>
      <xdr:row>11</xdr:row>
      <xdr:rowOff>289982</xdr:rowOff>
    </xdr:to>
    <xdr:pic>
      <xdr:nvPicPr>
        <xdr:cNvPr id="3" name="図 2">
          <a:extLst>
            <a:ext uri="{FF2B5EF4-FFF2-40B4-BE49-F238E27FC236}">
              <a16:creationId xmlns:a16="http://schemas.microsoft.com/office/drawing/2014/main" id="{0DDCD917-0A0C-4044-9136-CD2B110AF45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5167" y="1121832"/>
          <a:ext cx="3344418" cy="2533650"/>
        </a:xfrm>
        <a:prstGeom prst="rect">
          <a:avLst/>
        </a:prstGeom>
      </xdr:spPr>
    </xdr:pic>
    <xdr:clientData/>
  </xdr:twoCellAnchor>
  <xdr:twoCellAnchor editAs="oneCell">
    <xdr:from>
      <xdr:col>6</xdr:col>
      <xdr:colOff>52917</xdr:colOff>
      <xdr:row>15</xdr:row>
      <xdr:rowOff>52915</xdr:rowOff>
    </xdr:from>
    <xdr:to>
      <xdr:col>10</xdr:col>
      <xdr:colOff>603335</xdr:colOff>
      <xdr:row>22</xdr:row>
      <xdr:rowOff>289982</xdr:rowOff>
    </xdr:to>
    <xdr:pic>
      <xdr:nvPicPr>
        <xdr:cNvPr id="4" name="図 3">
          <a:extLst>
            <a:ext uri="{FF2B5EF4-FFF2-40B4-BE49-F238E27FC236}">
              <a16:creationId xmlns:a16="http://schemas.microsoft.com/office/drawing/2014/main" id="{A8E08B3A-AF5E-44FC-810C-D01777ABBCB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17334" y="4910665"/>
          <a:ext cx="3344418" cy="2533650"/>
        </a:xfrm>
        <a:prstGeom prst="rect">
          <a:avLst/>
        </a:prstGeom>
      </xdr:spPr>
    </xdr:pic>
    <xdr:clientData/>
  </xdr:twoCellAnchor>
  <xdr:twoCellAnchor editAs="oneCell">
    <xdr:from>
      <xdr:col>17</xdr:col>
      <xdr:colOff>52917</xdr:colOff>
      <xdr:row>15</xdr:row>
      <xdr:rowOff>52915</xdr:rowOff>
    </xdr:from>
    <xdr:to>
      <xdr:col>21</xdr:col>
      <xdr:colOff>603335</xdr:colOff>
      <xdr:row>22</xdr:row>
      <xdr:rowOff>289982</xdr:rowOff>
    </xdr:to>
    <xdr:pic>
      <xdr:nvPicPr>
        <xdr:cNvPr id="5" name="図 4">
          <a:extLst>
            <a:ext uri="{FF2B5EF4-FFF2-40B4-BE49-F238E27FC236}">
              <a16:creationId xmlns:a16="http://schemas.microsoft.com/office/drawing/2014/main" id="{A22C25C6-C3EA-44CE-AC7C-FB938EC8DF6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5167" y="4910665"/>
          <a:ext cx="3344418" cy="253365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31751</xdr:colOff>
      <xdr:row>4</xdr:row>
      <xdr:rowOff>52915</xdr:rowOff>
    </xdr:from>
    <xdr:to>
      <xdr:col>10</xdr:col>
      <xdr:colOff>582169</xdr:colOff>
      <xdr:row>11</xdr:row>
      <xdr:rowOff>289982</xdr:rowOff>
    </xdr:to>
    <xdr:pic>
      <xdr:nvPicPr>
        <xdr:cNvPr id="2" name="図 1">
          <a:extLst>
            <a:ext uri="{FF2B5EF4-FFF2-40B4-BE49-F238E27FC236}">
              <a16:creationId xmlns:a16="http://schemas.microsoft.com/office/drawing/2014/main" id="{5BED77A2-36B7-493C-8C89-8260592AC7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96168" y="1121832"/>
          <a:ext cx="3344418" cy="2533650"/>
        </a:xfrm>
        <a:prstGeom prst="rect">
          <a:avLst/>
        </a:prstGeom>
      </xdr:spPr>
    </xdr:pic>
    <xdr:clientData/>
  </xdr:twoCellAnchor>
  <xdr:twoCellAnchor editAs="oneCell">
    <xdr:from>
      <xdr:col>17</xdr:col>
      <xdr:colOff>31751</xdr:colOff>
      <xdr:row>4</xdr:row>
      <xdr:rowOff>52915</xdr:rowOff>
    </xdr:from>
    <xdr:to>
      <xdr:col>21</xdr:col>
      <xdr:colOff>582169</xdr:colOff>
      <xdr:row>11</xdr:row>
      <xdr:rowOff>289982</xdr:rowOff>
    </xdr:to>
    <xdr:pic>
      <xdr:nvPicPr>
        <xdr:cNvPr id="3" name="図 2">
          <a:extLst>
            <a:ext uri="{FF2B5EF4-FFF2-40B4-BE49-F238E27FC236}">
              <a16:creationId xmlns:a16="http://schemas.microsoft.com/office/drawing/2014/main" id="{0CA4DD76-0C63-4B0C-A896-45D074BCA28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14001" y="1121832"/>
          <a:ext cx="3344418" cy="2533650"/>
        </a:xfrm>
        <a:prstGeom prst="rect">
          <a:avLst/>
        </a:prstGeom>
      </xdr:spPr>
    </xdr:pic>
    <xdr:clientData/>
  </xdr:twoCellAnchor>
  <xdr:twoCellAnchor editAs="oneCell">
    <xdr:from>
      <xdr:col>6</xdr:col>
      <xdr:colOff>31751</xdr:colOff>
      <xdr:row>15</xdr:row>
      <xdr:rowOff>52915</xdr:rowOff>
    </xdr:from>
    <xdr:to>
      <xdr:col>10</xdr:col>
      <xdr:colOff>582169</xdr:colOff>
      <xdr:row>22</xdr:row>
      <xdr:rowOff>289982</xdr:rowOff>
    </xdr:to>
    <xdr:pic>
      <xdr:nvPicPr>
        <xdr:cNvPr id="4" name="図 3">
          <a:extLst>
            <a:ext uri="{FF2B5EF4-FFF2-40B4-BE49-F238E27FC236}">
              <a16:creationId xmlns:a16="http://schemas.microsoft.com/office/drawing/2014/main" id="{878690B6-746E-42A6-BAE6-605DBD0B37C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96168" y="4910665"/>
          <a:ext cx="3344418" cy="2533650"/>
        </a:xfrm>
        <a:prstGeom prst="rect">
          <a:avLst/>
        </a:prstGeom>
      </xdr:spPr>
    </xdr:pic>
    <xdr:clientData/>
  </xdr:twoCellAnchor>
  <xdr:twoCellAnchor editAs="oneCell">
    <xdr:from>
      <xdr:col>17</xdr:col>
      <xdr:colOff>31751</xdr:colOff>
      <xdr:row>15</xdr:row>
      <xdr:rowOff>52915</xdr:rowOff>
    </xdr:from>
    <xdr:to>
      <xdr:col>21</xdr:col>
      <xdr:colOff>582169</xdr:colOff>
      <xdr:row>22</xdr:row>
      <xdr:rowOff>289982</xdr:rowOff>
    </xdr:to>
    <xdr:pic>
      <xdr:nvPicPr>
        <xdr:cNvPr id="5" name="図 4">
          <a:extLst>
            <a:ext uri="{FF2B5EF4-FFF2-40B4-BE49-F238E27FC236}">
              <a16:creationId xmlns:a16="http://schemas.microsoft.com/office/drawing/2014/main" id="{24F4E799-68E2-4875-B3B2-3D96F36DF4D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14001" y="4910665"/>
          <a:ext cx="3344418" cy="253365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31751</xdr:colOff>
      <xdr:row>4</xdr:row>
      <xdr:rowOff>52915</xdr:rowOff>
    </xdr:from>
    <xdr:to>
      <xdr:col>10</xdr:col>
      <xdr:colOff>582169</xdr:colOff>
      <xdr:row>11</xdr:row>
      <xdr:rowOff>289982</xdr:rowOff>
    </xdr:to>
    <xdr:pic>
      <xdr:nvPicPr>
        <xdr:cNvPr id="2" name="図 1">
          <a:extLst>
            <a:ext uri="{FF2B5EF4-FFF2-40B4-BE49-F238E27FC236}">
              <a16:creationId xmlns:a16="http://schemas.microsoft.com/office/drawing/2014/main" id="{B05747CC-AC20-4227-A7E5-9CB03F3EC5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96168" y="1121832"/>
          <a:ext cx="3344418" cy="2533650"/>
        </a:xfrm>
        <a:prstGeom prst="rect">
          <a:avLst/>
        </a:prstGeom>
      </xdr:spPr>
    </xdr:pic>
    <xdr:clientData/>
  </xdr:twoCellAnchor>
  <xdr:twoCellAnchor editAs="oneCell">
    <xdr:from>
      <xdr:col>17</xdr:col>
      <xdr:colOff>31751</xdr:colOff>
      <xdr:row>4</xdr:row>
      <xdr:rowOff>52915</xdr:rowOff>
    </xdr:from>
    <xdr:to>
      <xdr:col>21</xdr:col>
      <xdr:colOff>582169</xdr:colOff>
      <xdr:row>11</xdr:row>
      <xdr:rowOff>289982</xdr:rowOff>
    </xdr:to>
    <xdr:pic>
      <xdr:nvPicPr>
        <xdr:cNvPr id="3" name="図 2">
          <a:extLst>
            <a:ext uri="{FF2B5EF4-FFF2-40B4-BE49-F238E27FC236}">
              <a16:creationId xmlns:a16="http://schemas.microsoft.com/office/drawing/2014/main" id="{C9D3D405-651D-4C85-BF3F-E049D7AC1C4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14001" y="1121832"/>
          <a:ext cx="3344418" cy="2533650"/>
        </a:xfrm>
        <a:prstGeom prst="rect">
          <a:avLst/>
        </a:prstGeom>
      </xdr:spPr>
    </xdr:pic>
    <xdr:clientData/>
  </xdr:twoCellAnchor>
  <xdr:twoCellAnchor editAs="oneCell">
    <xdr:from>
      <xdr:col>6</xdr:col>
      <xdr:colOff>31751</xdr:colOff>
      <xdr:row>15</xdr:row>
      <xdr:rowOff>52915</xdr:rowOff>
    </xdr:from>
    <xdr:to>
      <xdr:col>10</xdr:col>
      <xdr:colOff>582169</xdr:colOff>
      <xdr:row>22</xdr:row>
      <xdr:rowOff>289982</xdr:rowOff>
    </xdr:to>
    <xdr:pic>
      <xdr:nvPicPr>
        <xdr:cNvPr id="4" name="図 3">
          <a:extLst>
            <a:ext uri="{FF2B5EF4-FFF2-40B4-BE49-F238E27FC236}">
              <a16:creationId xmlns:a16="http://schemas.microsoft.com/office/drawing/2014/main" id="{5CE6FEA3-435E-4B31-BFF3-C1CF7757E83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96168" y="4910665"/>
          <a:ext cx="3344418" cy="2533650"/>
        </a:xfrm>
        <a:prstGeom prst="rect">
          <a:avLst/>
        </a:prstGeom>
      </xdr:spPr>
    </xdr:pic>
    <xdr:clientData/>
  </xdr:twoCellAnchor>
  <xdr:twoCellAnchor editAs="oneCell">
    <xdr:from>
      <xdr:col>17</xdr:col>
      <xdr:colOff>31751</xdr:colOff>
      <xdr:row>15</xdr:row>
      <xdr:rowOff>52915</xdr:rowOff>
    </xdr:from>
    <xdr:to>
      <xdr:col>21</xdr:col>
      <xdr:colOff>582169</xdr:colOff>
      <xdr:row>22</xdr:row>
      <xdr:rowOff>289982</xdr:rowOff>
    </xdr:to>
    <xdr:pic>
      <xdr:nvPicPr>
        <xdr:cNvPr id="5" name="図 4">
          <a:extLst>
            <a:ext uri="{FF2B5EF4-FFF2-40B4-BE49-F238E27FC236}">
              <a16:creationId xmlns:a16="http://schemas.microsoft.com/office/drawing/2014/main" id="{28C86DC3-EFAB-4F87-83AA-FB3241BF171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14001" y="4910665"/>
          <a:ext cx="3344418" cy="253365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31749</xdr:colOff>
      <xdr:row>4</xdr:row>
      <xdr:rowOff>52915</xdr:rowOff>
    </xdr:from>
    <xdr:to>
      <xdr:col>10</xdr:col>
      <xdr:colOff>576971</xdr:colOff>
      <xdr:row>11</xdr:row>
      <xdr:rowOff>291714</xdr:rowOff>
    </xdr:to>
    <xdr:pic>
      <xdr:nvPicPr>
        <xdr:cNvPr id="2" name="図 1">
          <a:extLst>
            <a:ext uri="{FF2B5EF4-FFF2-40B4-BE49-F238E27FC236}">
              <a16:creationId xmlns:a16="http://schemas.microsoft.com/office/drawing/2014/main" id="{9DE58052-BB21-4C90-BFCC-A579EBE097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96166" y="1121832"/>
          <a:ext cx="3339222" cy="2535382"/>
        </a:xfrm>
        <a:prstGeom prst="rect">
          <a:avLst/>
        </a:prstGeom>
      </xdr:spPr>
    </xdr:pic>
    <xdr:clientData/>
  </xdr:twoCellAnchor>
  <xdr:twoCellAnchor editAs="oneCell">
    <xdr:from>
      <xdr:col>17</xdr:col>
      <xdr:colOff>31749</xdr:colOff>
      <xdr:row>4</xdr:row>
      <xdr:rowOff>52915</xdr:rowOff>
    </xdr:from>
    <xdr:to>
      <xdr:col>21</xdr:col>
      <xdr:colOff>576972</xdr:colOff>
      <xdr:row>11</xdr:row>
      <xdr:rowOff>291714</xdr:rowOff>
    </xdr:to>
    <xdr:pic>
      <xdr:nvPicPr>
        <xdr:cNvPr id="3" name="図 2">
          <a:extLst>
            <a:ext uri="{FF2B5EF4-FFF2-40B4-BE49-F238E27FC236}">
              <a16:creationId xmlns:a16="http://schemas.microsoft.com/office/drawing/2014/main" id="{3B2E5423-B7B2-4182-A7D2-49EF764A096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13999" y="1121832"/>
          <a:ext cx="3339223" cy="2535382"/>
        </a:xfrm>
        <a:prstGeom prst="rect">
          <a:avLst/>
        </a:prstGeom>
      </xdr:spPr>
    </xdr:pic>
    <xdr:clientData/>
  </xdr:twoCellAnchor>
  <xdr:twoCellAnchor editAs="oneCell">
    <xdr:from>
      <xdr:col>6</xdr:col>
      <xdr:colOff>31749</xdr:colOff>
      <xdr:row>15</xdr:row>
      <xdr:rowOff>52915</xdr:rowOff>
    </xdr:from>
    <xdr:to>
      <xdr:col>10</xdr:col>
      <xdr:colOff>576971</xdr:colOff>
      <xdr:row>22</xdr:row>
      <xdr:rowOff>291714</xdr:rowOff>
    </xdr:to>
    <xdr:pic>
      <xdr:nvPicPr>
        <xdr:cNvPr id="5" name="図 4">
          <a:extLst>
            <a:ext uri="{FF2B5EF4-FFF2-40B4-BE49-F238E27FC236}">
              <a16:creationId xmlns:a16="http://schemas.microsoft.com/office/drawing/2014/main" id="{D59388AD-091D-4F2D-8FBA-DEBA9DF85A2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96166" y="4910665"/>
          <a:ext cx="3339222" cy="2535382"/>
        </a:xfrm>
        <a:prstGeom prst="rect">
          <a:avLst/>
        </a:prstGeom>
      </xdr:spPr>
    </xdr:pic>
    <xdr:clientData/>
  </xdr:twoCellAnchor>
  <xdr:twoCellAnchor editAs="oneCell">
    <xdr:from>
      <xdr:col>17</xdr:col>
      <xdr:colOff>31749</xdr:colOff>
      <xdr:row>15</xdr:row>
      <xdr:rowOff>52915</xdr:rowOff>
    </xdr:from>
    <xdr:to>
      <xdr:col>21</xdr:col>
      <xdr:colOff>576972</xdr:colOff>
      <xdr:row>22</xdr:row>
      <xdr:rowOff>291714</xdr:rowOff>
    </xdr:to>
    <xdr:pic>
      <xdr:nvPicPr>
        <xdr:cNvPr id="6" name="図 5">
          <a:extLst>
            <a:ext uri="{FF2B5EF4-FFF2-40B4-BE49-F238E27FC236}">
              <a16:creationId xmlns:a16="http://schemas.microsoft.com/office/drawing/2014/main" id="{22E4127B-7043-4F20-930E-40345CFFB71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13999" y="4910665"/>
          <a:ext cx="3339223" cy="2535382"/>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31753</xdr:colOff>
      <xdr:row>4</xdr:row>
      <xdr:rowOff>52915</xdr:rowOff>
    </xdr:from>
    <xdr:to>
      <xdr:col>10</xdr:col>
      <xdr:colOff>582171</xdr:colOff>
      <xdr:row>11</xdr:row>
      <xdr:rowOff>289982</xdr:rowOff>
    </xdr:to>
    <xdr:pic>
      <xdr:nvPicPr>
        <xdr:cNvPr id="2" name="図 1">
          <a:extLst>
            <a:ext uri="{FF2B5EF4-FFF2-40B4-BE49-F238E27FC236}">
              <a16:creationId xmlns:a16="http://schemas.microsoft.com/office/drawing/2014/main" id="{2A6CB1DC-C84B-478D-A98A-DD88F179DE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96170" y="1121832"/>
          <a:ext cx="3344418" cy="2533650"/>
        </a:xfrm>
        <a:prstGeom prst="rect">
          <a:avLst/>
        </a:prstGeom>
      </xdr:spPr>
    </xdr:pic>
    <xdr:clientData/>
  </xdr:twoCellAnchor>
  <xdr:twoCellAnchor editAs="oneCell">
    <xdr:from>
      <xdr:col>17</xdr:col>
      <xdr:colOff>31753</xdr:colOff>
      <xdr:row>4</xdr:row>
      <xdr:rowOff>52915</xdr:rowOff>
    </xdr:from>
    <xdr:to>
      <xdr:col>21</xdr:col>
      <xdr:colOff>582171</xdr:colOff>
      <xdr:row>11</xdr:row>
      <xdr:rowOff>289982</xdr:rowOff>
    </xdr:to>
    <xdr:pic>
      <xdr:nvPicPr>
        <xdr:cNvPr id="3" name="図 2">
          <a:extLst>
            <a:ext uri="{FF2B5EF4-FFF2-40B4-BE49-F238E27FC236}">
              <a16:creationId xmlns:a16="http://schemas.microsoft.com/office/drawing/2014/main" id="{47CAE8FF-391B-4D93-B5DE-4C808377B22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14003" y="1121832"/>
          <a:ext cx="3344418" cy="2533650"/>
        </a:xfrm>
        <a:prstGeom prst="rect">
          <a:avLst/>
        </a:prstGeom>
      </xdr:spPr>
    </xdr:pic>
    <xdr:clientData/>
  </xdr:twoCellAnchor>
  <xdr:twoCellAnchor editAs="oneCell">
    <xdr:from>
      <xdr:col>6</xdr:col>
      <xdr:colOff>31753</xdr:colOff>
      <xdr:row>15</xdr:row>
      <xdr:rowOff>52915</xdr:rowOff>
    </xdr:from>
    <xdr:to>
      <xdr:col>10</xdr:col>
      <xdr:colOff>582171</xdr:colOff>
      <xdr:row>22</xdr:row>
      <xdr:rowOff>289982</xdr:rowOff>
    </xdr:to>
    <xdr:pic>
      <xdr:nvPicPr>
        <xdr:cNvPr id="4" name="図 3">
          <a:extLst>
            <a:ext uri="{FF2B5EF4-FFF2-40B4-BE49-F238E27FC236}">
              <a16:creationId xmlns:a16="http://schemas.microsoft.com/office/drawing/2014/main" id="{86A0F29F-590C-4CC8-A0DF-F1EA1863C3F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96170" y="4910665"/>
          <a:ext cx="3344418" cy="2533650"/>
        </a:xfrm>
        <a:prstGeom prst="rect">
          <a:avLst/>
        </a:prstGeom>
      </xdr:spPr>
    </xdr:pic>
    <xdr:clientData/>
  </xdr:twoCellAnchor>
  <xdr:twoCellAnchor editAs="oneCell">
    <xdr:from>
      <xdr:col>17</xdr:col>
      <xdr:colOff>31753</xdr:colOff>
      <xdr:row>15</xdr:row>
      <xdr:rowOff>52915</xdr:rowOff>
    </xdr:from>
    <xdr:to>
      <xdr:col>21</xdr:col>
      <xdr:colOff>582171</xdr:colOff>
      <xdr:row>22</xdr:row>
      <xdr:rowOff>289982</xdr:rowOff>
    </xdr:to>
    <xdr:pic>
      <xdr:nvPicPr>
        <xdr:cNvPr id="5" name="図 4">
          <a:extLst>
            <a:ext uri="{FF2B5EF4-FFF2-40B4-BE49-F238E27FC236}">
              <a16:creationId xmlns:a16="http://schemas.microsoft.com/office/drawing/2014/main" id="{4813DA7F-4C43-4CF8-8976-E3CB5018A7D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14003" y="4910665"/>
          <a:ext cx="3344418" cy="253365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6</xdr:col>
      <xdr:colOff>31747</xdr:colOff>
      <xdr:row>4</xdr:row>
      <xdr:rowOff>52915</xdr:rowOff>
    </xdr:from>
    <xdr:to>
      <xdr:col>10</xdr:col>
      <xdr:colOff>582165</xdr:colOff>
      <xdr:row>11</xdr:row>
      <xdr:rowOff>289982</xdr:rowOff>
    </xdr:to>
    <xdr:pic>
      <xdr:nvPicPr>
        <xdr:cNvPr id="2" name="図 1">
          <a:extLst>
            <a:ext uri="{FF2B5EF4-FFF2-40B4-BE49-F238E27FC236}">
              <a16:creationId xmlns:a16="http://schemas.microsoft.com/office/drawing/2014/main" id="{1C4D266F-1AA0-4807-889C-A363EBC66F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96164" y="1121832"/>
          <a:ext cx="3344418" cy="2533650"/>
        </a:xfrm>
        <a:prstGeom prst="rect">
          <a:avLst/>
        </a:prstGeom>
      </xdr:spPr>
    </xdr:pic>
    <xdr:clientData/>
  </xdr:twoCellAnchor>
  <xdr:twoCellAnchor editAs="oneCell">
    <xdr:from>
      <xdr:col>17</xdr:col>
      <xdr:colOff>31747</xdr:colOff>
      <xdr:row>4</xdr:row>
      <xdr:rowOff>52915</xdr:rowOff>
    </xdr:from>
    <xdr:to>
      <xdr:col>21</xdr:col>
      <xdr:colOff>582165</xdr:colOff>
      <xdr:row>11</xdr:row>
      <xdr:rowOff>289982</xdr:rowOff>
    </xdr:to>
    <xdr:pic>
      <xdr:nvPicPr>
        <xdr:cNvPr id="3" name="図 2">
          <a:extLst>
            <a:ext uri="{FF2B5EF4-FFF2-40B4-BE49-F238E27FC236}">
              <a16:creationId xmlns:a16="http://schemas.microsoft.com/office/drawing/2014/main" id="{D42E0236-A6F4-4117-B0F0-6CCBE1A7F1B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13997" y="1121832"/>
          <a:ext cx="3344418" cy="2533650"/>
        </a:xfrm>
        <a:prstGeom prst="rect">
          <a:avLst/>
        </a:prstGeom>
      </xdr:spPr>
    </xdr:pic>
    <xdr:clientData/>
  </xdr:twoCellAnchor>
  <xdr:twoCellAnchor editAs="oneCell">
    <xdr:from>
      <xdr:col>6</xdr:col>
      <xdr:colOff>31747</xdr:colOff>
      <xdr:row>15</xdr:row>
      <xdr:rowOff>52915</xdr:rowOff>
    </xdr:from>
    <xdr:to>
      <xdr:col>10</xdr:col>
      <xdr:colOff>582165</xdr:colOff>
      <xdr:row>22</xdr:row>
      <xdr:rowOff>289982</xdr:rowOff>
    </xdr:to>
    <xdr:pic>
      <xdr:nvPicPr>
        <xdr:cNvPr id="4" name="図 3">
          <a:extLst>
            <a:ext uri="{FF2B5EF4-FFF2-40B4-BE49-F238E27FC236}">
              <a16:creationId xmlns:a16="http://schemas.microsoft.com/office/drawing/2014/main" id="{DB03B929-0DDF-4ACC-AD29-23BF415AB40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96164" y="4910665"/>
          <a:ext cx="3344418" cy="2533650"/>
        </a:xfrm>
        <a:prstGeom prst="rect">
          <a:avLst/>
        </a:prstGeom>
      </xdr:spPr>
    </xdr:pic>
    <xdr:clientData/>
  </xdr:twoCellAnchor>
  <xdr:twoCellAnchor editAs="oneCell">
    <xdr:from>
      <xdr:col>17</xdr:col>
      <xdr:colOff>31747</xdr:colOff>
      <xdr:row>15</xdr:row>
      <xdr:rowOff>52915</xdr:rowOff>
    </xdr:from>
    <xdr:to>
      <xdr:col>21</xdr:col>
      <xdr:colOff>582165</xdr:colOff>
      <xdr:row>22</xdr:row>
      <xdr:rowOff>289982</xdr:rowOff>
    </xdr:to>
    <xdr:pic>
      <xdr:nvPicPr>
        <xdr:cNvPr id="5" name="図 4">
          <a:extLst>
            <a:ext uri="{FF2B5EF4-FFF2-40B4-BE49-F238E27FC236}">
              <a16:creationId xmlns:a16="http://schemas.microsoft.com/office/drawing/2014/main" id="{02BD72DC-CD39-493F-AD1D-221C6E53958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13997" y="4910665"/>
          <a:ext cx="3344418" cy="253365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6</xdr:col>
      <xdr:colOff>42333</xdr:colOff>
      <xdr:row>4</xdr:row>
      <xdr:rowOff>52915</xdr:rowOff>
    </xdr:from>
    <xdr:to>
      <xdr:col>10</xdr:col>
      <xdr:colOff>592751</xdr:colOff>
      <xdr:row>11</xdr:row>
      <xdr:rowOff>289982</xdr:rowOff>
    </xdr:to>
    <xdr:pic>
      <xdr:nvPicPr>
        <xdr:cNvPr id="2" name="図 1">
          <a:extLst>
            <a:ext uri="{FF2B5EF4-FFF2-40B4-BE49-F238E27FC236}">
              <a16:creationId xmlns:a16="http://schemas.microsoft.com/office/drawing/2014/main" id="{F44063E9-AEF6-41D9-A1BC-2ED0372779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06750" y="1121832"/>
          <a:ext cx="3344418" cy="2533650"/>
        </a:xfrm>
        <a:prstGeom prst="rect">
          <a:avLst/>
        </a:prstGeom>
      </xdr:spPr>
    </xdr:pic>
    <xdr:clientData/>
  </xdr:twoCellAnchor>
  <xdr:twoCellAnchor editAs="oneCell">
    <xdr:from>
      <xdr:col>17</xdr:col>
      <xdr:colOff>42333</xdr:colOff>
      <xdr:row>4</xdr:row>
      <xdr:rowOff>52915</xdr:rowOff>
    </xdr:from>
    <xdr:to>
      <xdr:col>21</xdr:col>
      <xdr:colOff>592751</xdr:colOff>
      <xdr:row>11</xdr:row>
      <xdr:rowOff>289982</xdr:rowOff>
    </xdr:to>
    <xdr:pic>
      <xdr:nvPicPr>
        <xdr:cNvPr id="3" name="図 2">
          <a:extLst>
            <a:ext uri="{FF2B5EF4-FFF2-40B4-BE49-F238E27FC236}">
              <a16:creationId xmlns:a16="http://schemas.microsoft.com/office/drawing/2014/main" id="{AC9C30D5-BB5C-4CAD-8D16-7A4F2E6BA75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24583" y="1121832"/>
          <a:ext cx="3344418" cy="2533650"/>
        </a:xfrm>
        <a:prstGeom prst="rect">
          <a:avLst/>
        </a:prstGeom>
      </xdr:spPr>
    </xdr:pic>
    <xdr:clientData/>
  </xdr:twoCellAnchor>
  <xdr:twoCellAnchor editAs="oneCell">
    <xdr:from>
      <xdr:col>6</xdr:col>
      <xdr:colOff>42333</xdr:colOff>
      <xdr:row>15</xdr:row>
      <xdr:rowOff>52915</xdr:rowOff>
    </xdr:from>
    <xdr:to>
      <xdr:col>10</xdr:col>
      <xdr:colOff>592751</xdr:colOff>
      <xdr:row>22</xdr:row>
      <xdr:rowOff>289982</xdr:rowOff>
    </xdr:to>
    <xdr:pic>
      <xdr:nvPicPr>
        <xdr:cNvPr id="4" name="図 3">
          <a:extLst>
            <a:ext uri="{FF2B5EF4-FFF2-40B4-BE49-F238E27FC236}">
              <a16:creationId xmlns:a16="http://schemas.microsoft.com/office/drawing/2014/main" id="{2783FBA3-733C-46B0-A779-0F01DBBC20F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06750" y="4910665"/>
          <a:ext cx="3344418" cy="2533650"/>
        </a:xfrm>
        <a:prstGeom prst="rect">
          <a:avLst/>
        </a:prstGeom>
      </xdr:spPr>
    </xdr:pic>
    <xdr:clientData/>
  </xdr:twoCellAnchor>
  <xdr:twoCellAnchor editAs="oneCell">
    <xdr:from>
      <xdr:col>17</xdr:col>
      <xdr:colOff>42333</xdr:colOff>
      <xdr:row>15</xdr:row>
      <xdr:rowOff>52915</xdr:rowOff>
    </xdr:from>
    <xdr:to>
      <xdr:col>21</xdr:col>
      <xdr:colOff>592751</xdr:colOff>
      <xdr:row>22</xdr:row>
      <xdr:rowOff>289982</xdr:rowOff>
    </xdr:to>
    <xdr:pic>
      <xdr:nvPicPr>
        <xdr:cNvPr id="5" name="図 4">
          <a:extLst>
            <a:ext uri="{FF2B5EF4-FFF2-40B4-BE49-F238E27FC236}">
              <a16:creationId xmlns:a16="http://schemas.microsoft.com/office/drawing/2014/main" id="{71F0D3BE-6176-4A1A-91F3-7A1B1C811B0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24583" y="4910665"/>
          <a:ext cx="3344418" cy="253365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6</xdr:col>
      <xdr:colOff>42333</xdr:colOff>
      <xdr:row>4</xdr:row>
      <xdr:rowOff>52915</xdr:rowOff>
    </xdr:from>
    <xdr:to>
      <xdr:col>10</xdr:col>
      <xdr:colOff>592751</xdr:colOff>
      <xdr:row>11</xdr:row>
      <xdr:rowOff>289982</xdr:rowOff>
    </xdr:to>
    <xdr:pic>
      <xdr:nvPicPr>
        <xdr:cNvPr id="2" name="図 1">
          <a:extLst>
            <a:ext uri="{FF2B5EF4-FFF2-40B4-BE49-F238E27FC236}">
              <a16:creationId xmlns:a16="http://schemas.microsoft.com/office/drawing/2014/main" id="{05FCBE75-182E-4DED-8D2D-C49709E8BB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06750" y="1121832"/>
          <a:ext cx="3344418" cy="2533650"/>
        </a:xfrm>
        <a:prstGeom prst="rect">
          <a:avLst/>
        </a:prstGeom>
      </xdr:spPr>
    </xdr:pic>
    <xdr:clientData/>
  </xdr:twoCellAnchor>
  <xdr:twoCellAnchor editAs="oneCell">
    <xdr:from>
      <xdr:col>17</xdr:col>
      <xdr:colOff>42333</xdr:colOff>
      <xdr:row>4</xdr:row>
      <xdr:rowOff>52915</xdr:rowOff>
    </xdr:from>
    <xdr:to>
      <xdr:col>21</xdr:col>
      <xdr:colOff>592751</xdr:colOff>
      <xdr:row>11</xdr:row>
      <xdr:rowOff>289982</xdr:rowOff>
    </xdr:to>
    <xdr:pic>
      <xdr:nvPicPr>
        <xdr:cNvPr id="3" name="図 2">
          <a:extLst>
            <a:ext uri="{FF2B5EF4-FFF2-40B4-BE49-F238E27FC236}">
              <a16:creationId xmlns:a16="http://schemas.microsoft.com/office/drawing/2014/main" id="{04086769-9EA2-4DDE-AF57-A77F3DC3F0C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24583" y="1121832"/>
          <a:ext cx="3344418" cy="2533650"/>
        </a:xfrm>
        <a:prstGeom prst="rect">
          <a:avLst/>
        </a:prstGeom>
      </xdr:spPr>
    </xdr:pic>
    <xdr:clientData/>
  </xdr:twoCellAnchor>
  <xdr:twoCellAnchor editAs="oneCell">
    <xdr:from>
      <xdr:col>6</xdr:col>
      <xdr:colOff>42333</xdr:colOff>
      <xdr:row>15</xdr:row>
      <xdr:rowOff>52915</xdr:rowOff>
    </xdr:from>
    <xdr:to>
      <xdr:col>10</xdr:col>
      <xdr:colOff>592751</xdr:colOff>
      <xdr:row>22</xdr:row>
      <xdr:rowOff>289982</xdr:rowOff>
    </xdr:to>
    <xdr:pic>
      <xdr:nvPicPr>
        <xdr:cNvPr id="4" name="図 3">
          <a:extLst>
            <a:ext uri="{FF2B5EF4-FFF2-40B4-BE49-F238E27FC236}">
              <a16:creationId xmlns:a16="http://schemas.microsoft.com/office/drawing/2014/main" id="{D7A4CEDF-8564-4925-8F81-DC71E4D5683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06750" y="4910665"/>
          <a:ext cx="3344418" cy="2533650"/>
        </a:xfrm>
        <a:prstGeom prst="rect">
          <a:avLst/>
        </a:prstGeom>
      </xdr:spPr>
    </xdr:pic>
    <xdr:clientData/>
  </xdr:twoCellAnchor>
  <xdr:twoCellAnchor editAs="oneCell">
    <xdr:from>
      <xdr:col>17</xdr:col>
      <xdr:colOff>42333</xdr:colOff>
      <xdr:row>15</xdr:row>
      <xdr:rowOff>52915</xdr:rowOff>
    </xdr:from>
    <xdr:to>
      <xdr:col>21</xdr:col>
      <xdr:colOff>592751</xdr:colOff>
      <xdr:row>22</xdr:row>
      <xdr:rowOff>289982</xdr:rowOff>
    </xdr:to>
    <xdr:pic>
      <xdr:nvPicPr>
        <xdr:cNvPr id="5" name="図 4">
          <a:extLst>
            <a:ext uri="{FF2B5EF4-FFF2-40B4-BE49-F238E27FC236}">
              <a16:creationId xmlns:a16="http://schemas.microsoft.com/office/drawing/2014/main" id="{8BBA2263-8E8E-443B-906B-932D05C66AD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24583" y="4910665"/>
          <a:ext cx="3344418" cy="253365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6</xdr:col>
      <xdr:colOff>52915</xdr:colOff>
      <xdr:row>4</xdr:row>
      <xdr:rowOff>52915</xdr:rowOff>
    </xdr:from>
    <xdr:to>
      <xdr:col>10</xdr:col>
      <xdr:colOff>603333</xdr:colOff>
      <xdr:row>11</xdr:row>
      <xdr:rowOff>289982</xdr:rowOff>
    </xdr:to>
    <xdr:pic>
      <xdr:nvPicPr>
        <xdr:cNvPr id="2" name="図 1">
          <a:extLst>
            <a:ext uri="{FF2B5EF4-FFF2-40B4-BE49-F238E27FC236}">
              <a16:creationId xmlns:a16="http://schemas.microsoft.com/office/drawing/2014/main" id="{BF61FF1B-C95B-4684-AE04-78918E3C57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17332" y="1121832"/>
          <a:ext cx="3344418" cy="2533650"/>
        </a:xfrm>
        <a:prstGeom prst="rect">
          <a:avLst/>
        </a:prstGeom>
      </xdr:spPr>
    </xdr:pic>
    <xdr:clientData/>
  </xdr:twoCellAnchor>
  <xdr:twoCellAnchor editAs="oneCell">
    <xdr:from>
      <xdr:col>17</xdr:col>
      <xdr:colOff>52915</xdr:colOff>
      <xdr:row>4</xdr:row>
      <xdr:rowOff>52915</xdr:rowOff>
    </xdr:from>
    <xdr:to>
      <xdr:col>21</xdr:col>
      <xdr:colOff>603333</xdr:colOff>
      <xdr:row>11</xdr:row>
      <xdr:rowOff>289982</xdr:rowOff>
    </xdr:to>
    <xdr:pic>
      <xdr:nvPicPr>
        <xdr:cNvPr id="3" name="図 2">
          <a:extLst>
            <a:ext uri="{FF2B5EF4-FFF2-40B4-BE49-F238E27FC236}">
              <a16:creationId xmlns:a16="http://schemas.microsoft.com/office/drawing/2014/main" id="{4081A6B3-9679-4B0A-90FE-267719B80D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5165" y="1121832"/>
          <a:ext cx="3344418" cy="2533650"/>
        </a:xfrm>
        <a:prstGeom prst="rect">
          <a:avLst/>
        </a:prstGeom>
      </xdr:spPr>
    </xdr:pic>
    <xdr:clientData/>
  </xdr:twoCellAnchor>
  <xdr:twoCellAnchor editAs="oneCell">
    <xdr:from>
      <xdr:col>6</xdr:col>
      <xdr:colOff>52915</xdr:colOff>
      <xdr:row>15</xdr:row>
      <xdr:rowOff>52915</xdr:rowOff>
    </xdr:from>
    <xdr:to>
      <xdr:col>10</xdr:col>
      <xdr:colOff>603333</xdr:colOff>
      <xdr:row>22</xdr:row>
      <xdr:rowOff>289982</xdr:rowOff>
    </xdr:to>
    <xdr:pic>
      <xdr:nvPicPr>
        <xdr:cNvPr id="4" name="図 3">
          <a:extLst>
            <a:ext uri="{FF2B5EF4-FFF2-40B4-BE49-F238E27FC236}">
              <a16:creationId xmlns:a16="http://schemas.microsoft.com/office/drawing/2014/main" id="{EECA2AED-ED2E-4A0E-AA24-4A095847D8B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17332" y="4910665"/>
          <a:ext cx="3344418" cy="2533650"/>
        </a:xfrm>
        <a:prstGeom prst="rect">
          <a:avLst/>
        </a:prstGeom>
      </xdr:spPr>
    </xdr:pic>
    <xdr:clientData/>
  </xdr:twoCellAnchor>
  <xdr:twoCellAnchor editAs="oneCell">
    <xdr:from>
      <xdr:col>17</xdr:col>
      <xdr:colOff>52915</xdr:colOff>
      <xdr:row>15</xdr:row>
      <xdr:rowOff>52915</xdr:rowOff>
    </xdr:from>
    <xdr:to>
      <xdr:col>21</xdr:col>
      <xdr:colOff>603333</xdr:colOff>
      <xdr:row>22</xdr:row>
      <xdr:rowOff>289982</xdr:rowOff>
    </xdr:to>
    <xdr:pic>
      <xdr:nvPicPr>
        <xdr:cNvPr id="5" name="図 4">
          <a:extLst>
            <a:ext uri="{FF2B5EF4-FFF2-40B4-BE49-F238E27FC236}">
              <a16:creationId xmlns:a16="http://schemas.microsoft.com/office/drawing/2014/main" id="{59CA47EA-20C9-43DE-A786-7C1FCFF5549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5165" y="4910665"/>
          <a:ext cx="3344418" cy="253365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6</xdr:col>
      <xdr:colOff>42333</xdr:colOff>
      <xdr:row>4</xdr:row>
      <xdr:rowOff>52915</xdr:rowOff>
    </xdr:from>
    <xdr:to>
      <xdr:col>10</xdr:col>
      <xdr:colOff>585297</xdr:colOff>
      <xdr:row>11</xdr:row>
      <xdr:rowOff>275902</xdr:rowOff>
    </xdr:to>
    <xdr:pic>
      <xdr:nvPicPr>
        <xdr:cNvPr id="2" name="図 1">
          <a:extLst>
            <a:ext uri="{FF2B5EF4-FFF2-40B4-BE49-F238E27FC236}">
              <a16:creationId xmlns:a16="http://schemas.microsoft.com/office/drawing/2014/main" id="{57F57ADC-E6C0-45EE-8104-1924E4C7BC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06750" y="1121832"/>
          <a:ext cx="3336964" cy="2519570"/>
        </a:xfrm>
        <a:prstGeom prst="rect">
          <a:avLst/>
        </a:prstGeom>
      </xdr:spPr>
    </xdr:pic>
    <xdr:clientData/>
  </xdr:twoCellAnchor>
  <xdr:twoCellAnchor editAs="oneCell">
    <xdr:from>
      <xdr:col>17</xdr:col>
      <xdr:colOff>42333</xdr:colOff>
      <xdr:row>4</xdr:row>
      <xdr:rowOff>52915</xdr:rowOff>
    </xdr:from>
    <xdr:to>
      <xdr:col>21</xdr:col>
      <xdr:colOff>585296</xdr:colOff>
      <xdr:row>11</xdr:row>
      <xdr:rowOff>275902</xdr:rowOff>
    </xdr:to>
    <xdr:pic>
      <xdr:nvPicPr>
        <xdr:cNvPr id="3" name="図 2">
          <a:extLst>
            <a:ext uri="{FF2B5EF4-FFF2-40B4-BE49-F238E27FC236}">
              <a16:creationId xmlns:a16="http://schemas.microsoft.com/office/drawing/2014/main" id="{AADF8B8D-9AB8-4E13-B355-4BFFC6F9E73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24583" y="1121832"/>
          <a:ext cx="3336963" cy="2519570"/>
        </a:xfrm>
        <a:prstGeom prst="rect">
          <a:avLst/>
        </a:prstGeom>
      </xdr:spPr>
    </xdr:pic>
    <xdr:clientData/>
  </xdr:twoCellAnchor>
  <xdr:twoCellAnchor editAs="oneCell">
    <xdr:from>
      <xdr:col>6</xdr:col>
      <xdr:colOff>42333</xdr:colOff>
      <xdr:row>15</xdr:row>
      <xdr:rowOff>52915</xdr:rowOff>
    </xdr:from>
    <xdr:to>
      <xdr:col>10</xdr:col>
      <xdr:colOff>585297</xdr:colOff>
      <xdr:row>22</xdr:row>
      <xdr:rowOff>275902</xdr:rowOff>
    </xdr:to>
    <xdr:pic>
      <xdr:nvPicPr>
        <xdr:cNvPr id="4" name="図 3">
          <a:extLst>
            <a:ext uri="{FF2B5EF4-FFF2-40B4-BE49-F238E27FC236}">
              <a16:creationId xmlns:a16="http://schemas.microsoft.com/office/drawing/2014/main" id="{3C8F1FF7-C7A8-46D9-AC43-B45CFA2F90F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06750" y="4910665"/>
          <a:ext cx="3336964" cy="2519570"/>
        </a:xfrm>
        <a:prstGeom prst="rect">
          <a:avLst/>
        </a:prstGeom>
      </xdr:spPr>
    </xdr:pic>
    <xdr:clientData/>
  </xdr:twoCellAnchor>
  <xdr:twoCellAnchor editAs="oneCell">
    <xdr:from>
      <xdr:col>17</xdr:col>
      <xdr:colOff>42333</xdr:colOff>
      <xdr:row>15</xdr:row>
      <xdr:rowOff>52915</xdr:rowOff>
    </xdr:from>
    <xdr:to>
      <xdr:col>21</xdr:col>
      <xdr:colOff>585296</xdr:colOff>
      <xdr:row>22</xdr:row>
      <xdr:rowOff>275902</xdr:rowOff>
    </xdr:to>
    <xdr:pic>
      <xdr:nvPicPr>
        <xdr:cNvPr id="5" name="図 4">
          <a:extLst>
            <a:ext uri="{FF2B5EF4-FFF2-40B4-BE49-F238E27FC236}">
              <a16:creationId xmlns:a16="http://schemas.microsoft.com/office/drawing/2014/main" id="{AA098E50-620E-4403-8B2A-1C16F1313A9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24583" y="4910665"/>
          <a:ext cx="3336963" cy="251957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6</xdr:col>
      <xdr:colOff>63500</xdr:colOff>
      <xdr:row>4</xdr:row>
      <xdr:rowOff>52915</xdr:rowOff>
    </xdr:from>
    <xdr:to>
      <xdr:col>10</xdr:col>
      <xdr:colOff>620268</xdr:colOff>
      <xdr:row>11</xdr:row>
      <xdr:rowOff>287865</xdr:rowOff>
    </xdr:to>
    <xdr:pic>
      <xdr:nvPicPr>
        <xdr:cNvPr id="7" name="図 6">
          <a:extLst>
            <a:ext uri="{FF2B5EF4-FFF2-40B4-BE49-F238E27FC236}">
              <a16:creationId xmlns:a16="http://schemas.microsoft.com/office/drawing/2014/main" id="{6B8BB30E-112D-489F-BDB7-C63044F1DE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27917" y="1121832"/>
          <a:ext cx="3350768" cy="2531533"/>
        </a:xfrm>
        <a:prstGeom prst="rect">
          <a:avLst/>
        </a:prstGeom>
      </xdr:spPr>
    </xdr:pic>
    <xdr:clientData/>
  </xdr:twoCellAnchor>
  <xdr:twoCellAnchor editAs="oneCell">
    <xdr:from>
      <xdr:col>17</xdr:col>
      <xdr:colOff>63500</xdr:colOff>
      <xdr:row>4</xdr:row>
      <xdr:rowOff>52915</xdr:rowOff>
    </xdr:from>
    <xdr:to>
      <xdr:col>21</xdr:col>
      <xdr:colOff>620268</xdr:colOff>
      <xdr:row>11</xdr:row>
      <xdr:rowOff>287865</xdr:rowOff>
    </xdr:to>
    <xdr:pic>
      <xdr:nvPicPr>
        <xdr:cNvPr id="8" name="図 7">
          <a:extLst>
            <a:ext uri="{FF2B5EF4-FFF2-40B4-BE49-F238E27FC236}">
              <a16:creationId xmlns:a16="http://schemas.microsoft.com/office/drawing/2014/main" id="{934B0793-E418-4DAF-8A66-D21086D154D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45750" y="1121832"/>
          <a:ext cx="3350768" cy="2531533"/>
        </a:xfrm>
        <a:prstGeom prst="rect">
          <a:avLst/>
        </a:prstGeom>
      </xdr:spPr>
    </xdr:pic>
    <xdr:clientData/>
  </xdr:twoCellAnchor>
  <xdr:twoCellAnchor editAs="oneCell">
    <xdr:from>
      <xdr:col>6</xdr:col>
      <xdr:colOff>63500</xdr:colOff>
      <xdr:row>15</xdr:row>
      <xdr:rowOff>52915</xdr:rowOff>
    </xdr:from>
    <xdr:to>
      <xdr:col>10</xdr:col>
      <xdr:colOff>620268</xdr:colOff>
      <xdr:row>22</xdr:row>
      <xdr:rowOff>287866</xdr:rowOff>
    </xdr:to>
    <xdr:pic>
      <xdr:nvPicPr>
        <xdr:cNvPr id="9" name="図 8">
          <a:extLst>
            <a:ext uri="{FF2B5EF4-FFF2-40B4-BE49-F238E27FC236}">
              <a16:creationId xmlns:a16="http://schemas.microsoft.com/office/drawing/2014/main" id="{AE3CC01D-C853-4562-AE38-5CEAD2D9114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27917" y="4910665"/>
          <a:ext cx="3350768" cy="2531534"/>
        </a:xfrm>
        <a:prstGeom prst="rect">
          <a:avLst/>
        </a:prstGeom>
      </xdr:spPr>
    </xdr:pic>
    <xdr:clientData/>
  </xdr:twoCellAnchor>
  <xdr:twoCellAnchor editAs="oneCell">
    <xdr:from>
      <xdr:col>17</xdr:col>
      <xdr:colOff>63500</xdr:colOff>
      <xdr:row>15</xdr:row>
      <xdr:rowOff>52915</xdr:rowOff>
    </xdr:from>
    <xdr:to>
      <xdr:col>21</xdr:col>
      <xdr:colOff>620268</xdr:colOff>
      <xdr:row>22</xdr:row>
      <xdr:rowOff>287866</xdr:rowOff>
    </xdr:to>
    <xdr:pic>
      <xdr:nvPicPr>
        <xdr:cNvPr id="10" name="図 9">
          <a:extLst>
            <a:ext uri="{FF2B5EF4-FFF2-40B4-BE49-F238E27FC236}">
              <a16:creationId xmlns:a16="http://schemas.microsoft.com/office/drawing/2014/main" id="{20F18F17-9371-4706-9CFC-C518B0964CE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45750" y="4910665"/>
          <a:ext cx="3350768" cy="2531534"/>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6</xdr:col>
      <xdr:colOff>31750</xdr:colOff>
      <xdr:row>4</xdr:row>
      <xdr:rowOff>52915</xdr:rowOff>
    </xdr:from>
    <xdr:to>
      <xdr:col>10</xdr:col>
      <xdr:colOff>582168</xdr:colOff>
      <xdr:row>11</xdr:row>
      <xdr:rowOff>289982</xdr:rowOff>
    </xdr:to>
    <xdr:pic>
      <xdr:nvPicPr>
        <xdr:cNvPr id="6" name="図 5">
          <a:extLst>
            <a:ext uri="{FF2B5EF4-FFF2-40B4-BE49-F238E27FC236}">
              <a16:creationId xmlns:a16="http://schemas.microsoft.com/office/drawing/2014/main" id="{6F17A30C-BE8D-4104-955C-E51086D42C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96167" y="1121832"/>
          <a:ext cx="3344418" cy="2533650"/>
        </a:xfrm>
        <a:prstGeom prst="rect">
          <a:avLst/>
        </a:prstGeom>
      </xdr:spPr>
    </xdr:pic>
    <xdr:clientData/>
  </xdr:twoCellAnchor>
  <xdr:twoCellAnchor editAs="oneCell">
    <xdr:from>
      <xdr:col>17</xdr:col>
      <xdr:colOff>31750</xdr:colOff>
      <xdr:row>4</xdr:row>
      <xdr:rowOff>52915</xdr:rowOff>
    </xdr:from>
    <xdr:to>
      <xdr:col>21</xdr:col>
      <xdr:colOff>582168</xdr:colOff>
      <xdr:row>11</xdr:row>
      <xdr:rowOff>289982</xdr:rowOff>
    </xdr:to>
    <xdr:pic>
      <xdr:nvPicPr>
        <xdr:cNvPr id="7" name="図 6">
          <a:extLst>
            <a:ext uri="{FF2B5EF4-FFF2-40B4-BE49-F238E27FC236}">
              <a16:creationId xmlns:a16="http://schemas.microsoft.com/office/drawing/2014/main" id="{49EDC2D8-4BB4-4F38-AD41-8173782009B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14000" y="1121832"/>
          <a:ext cx="3344418" cy="2533650"/>
        </a:xfrm>
        <a:prstGeom prst="rect">
          <a:avLst/>
        </a:prstGeom>
      </xdr:spPr>
    </xdr:pic>
    <xdr:clientData/>
  </xdr:twoCellAnchor>
  <xdr:twoCellAnchor editAs="oneCell">
    <xdr:from>
      <xdr:col>6</xdr:col>
      <xdr:colOff>31750</xdr:colOff>
      <xdr:row>15</xdr:row>
      <xdr:rowOff>52915</xdr:rowOff>
    </xdr:from>
    <xdr:to>
      <xdr:col>10</xdr:col>
      <xdr:colOff>615950</xdr:colOff>
      <xdr:row>22</xdr:row>
      <xdr:rowOff>289982</xdr:rowOff>
    </xdr:to>
    <xdr:pic>
      <xdr:nvPicPr>
        <xdr:cNvPr id="8" name="図 7">
          <a:extLst>
            <a:ext uri="{FF2B5EF4-FFF2-40B4-BE49-F238E27FC236}">
              <a16:creationId xmlns:a16="http://schemas.microsoft.com/office/drawing/2014/main" id="{D7ED3386-2148-4E40-AA13-E8E2F2D1C8B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96167" y="4910665"/>
          <a:ext cx="3378200" cy="2533650"/>
        </a:xfrm>
        <a:prstGeom prst="rect">
          <a:avLst/>
        </a:prstGeom>
      </xdr:spPr>
    </xdr:pic>
    <xdr:clientData/>
  </xdr:twoCellAnchor>
  <xdr:twoCellAnchor editAs="oneCell">
    <xdr:from>
      <xdr:col>17</xdr:col>
      <xdr:colOff>31750</xdr:colOff>
      <xdr:row>15</xdr:row>
      <xdr:rowOff>52915</xdr:rowOff>
    </xdr:from>
    <xdr:to>
      <xdr:col>21</xdr:col>
      <xdr:colOff>582168</xdr:colOff>
      <xdr:row>22</xdr:row>
      <xdr:rowOff>289982</xdr:rowOff>
    </xdr:to>
    <xdr:pic>
      <xdr:nvPicPr>
        <xdr:cNvPr id="9" name="図 8">
          <a:extLst>
            <a:ext uri="{FF2B5EF4-FFF2-40B4-BE49-F238E27FC236}">
              <a16:creationId xmlns:a16="http://schemas.microsoft.com/office/drawing/2014/main" id="{4E573EE6-C1B2-4A86-B206-34A1AA3153F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14000" y="4910665"/>
          <a:ext cx="3344418" cy="253365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6</xdr:col>
      <xdr:colOff>10583</xdr:colOff>
      <xdr:row>4</xdr:row>
      <xdr:rowOff>52915</xdr:rowOff>
    </xdr:from>
    <xdr:to>
      <xdr:col>10</xdr:col>
      <xdr:colOff>561001</xdr:colOff>
      <xdr:row>11</xdr:row>
      <xdr:rowOff>289982</xdr:rowOff>
    </xdr:to>
    <xdr:pic>
      <xdr:nvPicPr>
        <xdr:cNvPr id="2" name="図 1">
          <a:extLst>
            <a:ext uri="{FF2B5EF4-FFF2-40B4-BE49-F238E27FC236}">
              <a16:creationId xmlns:a16="http://schemas.microsoft.com/office/drawing/2014/main" id="{D098343E-505F-4E7C-8047-4C9C35E380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75000" y="1121832"/>
          <a:ext cx="3344418" cy="2533650"/>
        </a:xfrm>
        <a:prstGeom prst="rect">
          <a:avLst/>
        </a:prstGeom>
      </xdr:spPr>
    </xdr:pic>
    <xdr:clientData/>
  </xdr:twoCellAnchor>
  <xdr:twoCellAnchor editAs="oneCell">
    <xdr:from>
      <xdr:col>17</xdr:col>
      <xdr:colOff>10583</xdr:colOff>
      <xdr:row>4</xdr:row>
      <xdr:rowOff>52915</xdr:rowOff>
    </xdr:from>
    <xdr:to>
      <xdr:col>21</xdr:col>
      <xdr:colOff>561001</xdr:colOff>
      <xdr:row>11</xdr:row>
      <xdr:rowOff>289982</xdr:rowOff>
    </xdr:to>
    <xdr:pic>
      <xdr:nvPicPr>
        <xdr:cNvPr id="3" name="図 2">
          <a:extLst>
            <a:ext uri="{FF2B5EF4-FFF2-40B4-BE49-F238E27FC236}">
              <a16:creationId xmlns:a16="http://schemas.microsoft.com/office/drawing/2014/main" id="{36BC012F-B85F-47F0-8B11-74F790D0E12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92833" y="1121832"/>
          <a:ext cx="3344418" cy="2533650"/>
        </a:xfrm>
        <a:prstGeom prst="rect">
          <a:avLst/>
        </a:prstGeom>
      </xdr:spPr>
    </xdr:pic>
    <xdr:clientData/>
  </xdr:twoCellAnchor>
  <xdr:twoCellAnchor editAs="oneCell">
    <xdr:from>
      <xdr:col>6</xdr:col>
      <xdr:colOff>10583</xdr:colOff>
      <xdr:row>15</xdr:row>
      <xdr:rowOff>52915</xdr:rowOff>
    </xdr:from>
    <xdr:to>
      <xdr:col>10</xdr:col>
      <xdr:colOff>561001</xdr:colOff>
      <xdr:row>22</xdr:row>
      <xdr:rowOff>289982</xdr:rowOff>
    </xdr:to>
    <xdr:pic>
      <xdr:nvPicPr>
        <xdr:cNvPr id="4" name="図 3">
          <a:extLst>
            <a:ext uri="{FF2B5EF4-FFF2-40B4-BE49-F238E27FC236}">
              <a16:creationId xmlns:a16="http://schemas.microsoft.com/office/drawing/2014/main" id="{FF22E51A-8912-435C-8D6B-EA1B37D64A5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75000" y="4910665"/>
          <a:ext cx="3344418" cy="2533650"/>
        </a:xfrm>
        <a:prstGeom prst="rect">
          <a:avLst/>
        </a:prstGeom>
      </xdr:spPr>
    </xdr:pic>
    <xdr:clientData/>
  </xdr:twoCellAnchor>
  <xdr:twoCellAnchor editAs="oneCell">
    <xdr:from>
      <xdr:col>17</xdr:col>
      <xdr:colOff>10583</xdr:colOff>
      <xdr:row>15</xdr:row>
      <xdr:rowOff>52915</xdr:rowOff>
    </xdr:from>
    <xdr:to>
      <xdr:col>21</xdr:col>
      <xdr:colOff>561001</xdr:colOff>
      <xdr:row>22</xdr:row>
      <xdr:rowOff>289982</xdr:rowOff>
    </xdr:to>
    <xdr:pic>
      <xdr:nvPicPr>
        <xdr:cNvPr id="5" name="図 4">
          <a:extLst>
            <a:ext uri="{FF2B5EF4-FFF2-40B4-BE49-F238E27FC236}">
              <a16:creationId xmlns:a16="http://schemas.microsoft.com/office/drawing/2014/main" id="{A5A9BA97-D3B8-4F70-AAAA-516B4387610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2833" y="4910665"/>
          <a:ext cx="3344418" cy="253365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6</xdr:col>
      <xdr:colOff>63501</xdr:colOff>
      <xdr:row>4</xdr:row>
      <xdr:rowOff>52915</xdr:rowOff>
    </xdr:from>
    <xdr:to>
      <xdr:col>10</xdr:col>
      <xdr:colOff>613919</xdr:colOff>
      <xdr:row>11</xdr:row>
      <xdr:rowOff>289982</xdr:rowOff>
    </xdr:to>
    <xdr:pic>
      <xdr:nvPicPr>
        <xdr:cNvPr id="2" name="図 1">
          <a:extLst>
            <a:ext uri="{FF2B5EF4-FFF2-40B4-BE49-F238E27FC236}">
              <a16:creationId xmlns:a16="http://schemas.microsoft.com/office/drawing/2014/main" id="{BC9B5305-7091-4FEE-8B50-2D1F06278C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27918" y="1121832"/>
          <a:ext cx="3344418" cy="2533650"/>
        </a:xfrm>
        <a:prstGeom prst="rect">
          <a:avLst/>
        </a:prstGeom>
      </xdr:spPr>
    </xdr:pic>
    <xdr:clientData/>
  </xdr:twoCellAnchor>
  <xdr:twoCellAnchor editAs="oneCell">
    <xdr:from>
      <xdr:col>17</xdr:col>
      <xdr:colOff>63501</xdr:colOff>
      <xdr:row>4</xdr:row>
      <xdr:rowOff>52915</xdr:rowOff>
    </xdr:from>
    <xdr:to>
      <xdr:col>21</xdr:col>
      <xdr:colOff>613919</xdr:colOff>
      <xdr:row>11</xdr:row>
      <xdr:rowOff>289982</xdr:rowOff>
    </xdr:to>
    <xdr:pic>
      <xdr:nvPicPr>
        <xdr:cNvPr id="3" name="図 2">
          <a:extLst>
            <a:ext uri="{FF2B5EF4-FFF2-40B4-BE49-F238E27FC236}">
              <a16:creationId xmlns:a16="http://schemas.microsoft.com/office/drawing/2014/main" id="{715B58EA-E24B-4CA6-B28D-68733D7299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45751" y="1121832"/>
          <a:ext cx="3344418" cy="2533650"/>
        </a:xfrm>
        <a:prstGeom prst="rect">
          <a:avLst/>
        </a:prstGeom>
      </xdr:spPr>
    </xdr:pic>
    <xdr:clientData/>
  </xdr:twoCellAnchor>
  <xdr:twoCellAnchor editAs="oneCell">
    <xdr:from>
      <xdr:col>6</xdr:col>
      <xdr:colOff>63501</xdr:colOff>
      <xdr:row>15</xdr:row>
      <xdr:rowOff>52915</xdr:rowOff>
    </xdr:from>
    <xdr:to>
      <xdr:col>10</xdr:col>
      <xdr:colOff>613919</xdr:colOff>
      <xdr:row>22</xdr:row>
      <xdr:rowOff>289982</xdr:rowOff>
    </xdr:to>
    <xdr:pic>
      <xdr:nvPicPr>
        <xdr:cNvPr id="4" name="図 3">
          <a:extLst>
            <a:ext uri="{FF2B5EF4-FFF2-40B4-BE49-F238E27FC236}">
              <a16:creationId xmlns:a16="http://schemas.microsoft.com/office/drawing/2014/main" id="{80CA50A2-82D6-49DA-84B0-DB02C03D4C4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27918" y="4910665"/>
          <a:ext cx="3344418" cy="2533650"/>
        </a:xfrm>
        <a:prstGeom prst="rect">
          <a:avLst/>
        </a:prstGeom>
      </xdr:spPr>
    </xdr:pic>
    <xdr:clientData/>
  </xdr:twoCellAnchor>
  <xdr:twoCellAnchor editAs="oneCell">
    <xdr:from>
      <xdr:col>17</xdr:col>
      <xdr:colOff>63501</xdr:colOff>
      <xdr:row>15</xdr:row>
      <xdr:rowOff>52915</xdr:rowOff>
    </xdr:from>
    <xdr:to>
      <xdr:col>21</xdr:col>
      <xdr:colOff>613919</xdr:colOff>
      <xdr:row>22</xdr:row>
      <xdr:rowOff>289982</xdr:rowOff>
    </xdr:to>
    <xdr:pic>
      <xdr:nvPicPr>
        <xdr:cNvPr id="5" name="図 4">
          <a:extLst>
            <a:ext uri="{FF2B5EF4-FFF2-40B4-BE49-F238E27FC236}">
              <a16:creationId xmlns:a16="http://schemas.microsoft.com/office/drawing/2014/main" id="{B3CC40E1-D123-48EE-964B-0E91E96BDE1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45751" y="4910665"/>
          <a:ext cx="3344418" cy="253365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6</xdr:col>
      <xdr:colOff>31750</xdr:colOff>
      <xdr:row>4</xdr:row>
      <xdr:rowOff>52915</xdr:rowOff>
    </xdr:from>
    <xdr:to>
      <xdr:col>10</xdr:col>
      <xdr:colOff>582168</xdr:colOff>
      <xdr:row>11</xdr:row>
      <xdr:rowOff>289982</xdr:rowOff>
    </xdr:to>
    <xdr:pic>
      <xdr:nvPicPr>
        <xdr:cNvPr id="2" name="図 1">
          <a:extLst>
            <a:ext uri="{FF2B5EF4-FFF2-40B4-BE49-F238E27FC236}">
              <a16:creationId xmlns:a16="http://schemas.microsoft.com/office/drawing/2014/main" id="{4AF834E8-A5B3-4894-8B67-E05EF548F4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96167" y="1121832"/>
          <a:ext cx="3344418" cy="2533650"/>
        </a:xfrm>
        <a:prstGeom prst="rect">
          <a:avLst/>
        </a:prstGeom>
      </xdr:spPr>
    </xdr:pic>
    <xdr:clientData/>
  </xdr:twoCellAnchor>
  <xdr:twoCellAnchor editAs="oneCell">
    <xdr:from>
      <xdr:col>17</xdr:col>
      <xdr:colOff>31750</xdr:colOff>
      <xdr:row>4</xdr:row>
      <xdr:rowOff>52915</xdr:rowOff>
    </xdr:from>
    <xdr:to>
      <xdr:col>21</xdr:col>
      <xdr:colOff>582168</xdr:colOff>
      <xdr:row>11</xdr:row>
      <xdr:rowOff>289982</xdr:rowOff>
    </xdr:to>
    <xdr:pic>
      <xdr:nvPicPr>
        <xdr:cNvPr id="3" name="図 2">
          <a:extLst>
            <a:ext uri="{FF2B5EF4-FFF2-40B4-BE49-F238E27FC236}">
              <a16:creationId xmlns:a16="http://schemas.microsoft.com/office/drawing/2014/main" id="{B6D3E3AB-5F6A-4916-9DC3-75E42EF2D86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14000" y="1121832"/>
          <a:ext cx="3344418" cy="2533650"/>
        </a:xfrm>
        <a:prstGeom prst="rect">
          <a:avLst/>
        </a:prstGeom>
      </xdr:spPr>
    </xdr:pic>
    <xdr:clientData/>
  </xdr:twoCellAnchor>
  <xdr:twoCellAnchor editAs="oneCell">
    <xdr:from>
      <xdr:col>6</xdr:col>
      <xdr:colOff>31750</xdr:colOff>
      <xdr:row>15</xdr:row>
      <xdr:rowOff>52915</xdr:rowOff>
    </xdr:from>
    <xdr:to>
      <xdr:col>10</xdr:col>
      <xdr:colOff>582168</xdr:colOff>
      <xdr:row>22</xdr:row>
      <xdr:rowOff>289982</xdr:rowOff>
    </xdr:to>
    <xdr:pic>
      <xdr:nvPicPr>
        <xdr:cNvPr id="4" name="図 3">
          <a:extLst>
            <a:ext uri="{FF2B5EF4-FFF2-40B4-BE49-F238E27FC236}">
              <a16:creationId xmlns:a16="http://schemas.microsoft.com/office/drawing/2014/main" id="{1C03C475-9C29-45CA-B879-BB6808C6890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96167" y="4910665"/>
          <a:ext cx="3344418" cy="2533650"/>
        </a:xfrm>
        <a:prstGeom prst="rect">
          <a:avLst/>
        </a:prstGeom>
      </xdr:spPr>
    </xdr:pic>
    <xdr:clientData/>
  </xdr:twoCellAnchor>
  <xdr:twoCellAnchor editAs="oneCell">
    <xdr:from>
      <xdr:col>17</xdr:col>
      <xdr:colOff>31750</xdr:colOff>
      <xdr:row>15</xdr:row>
      <xdr:rowOff>52915</xdr:rowOff>
    </xdr:from>
    <xdr:to>
      <xdr:col>21</xdr:col>
      <xdr:colOff>582168</xdr:colOff>
      <xdr:row>22</xdr:row>
      <xdr:rowOff>289982</xdr:rowOff>
    </xdr:to>
    <xdr:pic>
      <xdr:nvPicPr>
        <xdr:cNvPr id="5" name="図 4">
          <a:extLst>
            <a:ext uri="{FF2B5EF4-FFF2-40B4-BE49-F238E27FC236}">
              <a16:creationId xmlns:a16="http://schemas.microsoft.com/office/drawing/2014/main" id="{70F67A79-D0A3-4FBC-BF2E-C7C03DA809C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14000" y="4910665"/>
          <a:ext cx="3344418" cy="253365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6</xdr:col>
      <xdr:colOff>63500</xdr:colOff>
      <xdr:row>4</xdr:row>
      <xdr:rowOff>52915</xdr:rowOff>
    </xdr:from>
    <xdr:to>
      <xdr:col>10</xdr:col>
      <xdr:colOff>613918</xdr:colOff>
      <xdr:row>11</xdr:row>
      <xdr:rowOff>289982</xdr:rowOff>
    </xdr:to>
    <xdr:pic>
      <xdr:nvPicPr>
        <xdr:cNvPr id="2" name="図 1">
          <a:extLst>
            <a:ext uri="{FF2B5EF4-FFF2-40B4-BE49-F238E27FC236}">
              <a16:creationId xmlns:a16="http://schemas.microsoft.com/office/drawing/2014/main" id="{2BC5789D-0794-4788-B8F8-2A0B5BD05F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27917" y="1121832"/>
          <a:ext cx="3344418" cy="2533650"/>
        </a:xfrm>
        <a:prstGeom prst="rect">
          <a:avLst/>
        </a:prstGeom>
      </xdr:spPr>
    </xdr:pic>
    <xdr:clientData/>
  </xdr:twoCellAnchor>
  <xdr:twoCellAnchor editAs="oneCell">
    <xdr:from>
      <xdr:col>17</xdr:col>
      <xdr:colOff>63500</xdr:colOff>
      <xdr:row>4</xdr:row>
      <xdr:rowOff>52915</xdr:rowOff>
    </xdr:from>
    <xdr:to>
      <xdr:col>21</xdr:col>
      <xdr:colOff>613918</xdr:colOff>
      <xdr:row>11</xdr:row>
      <xdr:rowOff>289982</xdr:rowOff>
    </xdr:to>
    <xdr:pic>
      <xdr:nvPicPr>
        <xdr:cNvPr id="3" name="図 2">
          <a:extLst>
            <a:ext uri="{FF2B5EF4-FFF2-40B4-BE49-F238E27FC236}">
              <a16:creationId xmlns:a16="http://schemas.microsoft.com/office/drawing/2014/main" id="{26E11E76-13DA-4528-B019-6C08559DA7B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45750" y="1121832"/>
          <a:ext cx="3344418" cy="2533650"/>
        </a:xfrm>
        <a:prstGeom prst="rect">
          <a:avLst/>
        </a:prstGeom>
      </xdr:spPr>
    </xdr:pic>
    <xdr:clientData/>
  </xdr:twoCellAnchor>
  <xdr:twoCellAnchor editAs="oneCell">
    <xdr:from>
      <xdr:col>6</xdr:col>
      <xdr:colOff>63500</xdr:colOff>
      <xdr:row>15</xdr:row>
      <xdr:rowOff>52915</xdr:rowOff>
    </xdr:from>
    <xdr:to>
      <xdr:col>10</xdr:col>
      <xdr:colOff>613918</xdr:colOff>
      <xdr:row>22</xdr:row>
      <xdr:rowOff>289982</xdr:rowOff>
    </xdr:to>
    <xdr:pic>
      <xdr:nvPicPr>
        <xdr:cNvPr id="4" name="図 3">
          <a:extLst>
            <a:ext uri="{FF2B5EF4-FFF2-40B4-BE49-F238E27FC236}">
              <a16:creationId xmlns:a16="http://schemas.microsoft.com/office/drawing/2014/main" id="{648120FD-1242-4FFE-BCB4-A14DE2FF760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27917" y="4910665"/>
          <a:ext cx="3344418" cy="2533650"/>
        </a:xfrm>
        <a:prstGeom prst="rect">
          <a:avLst/>
        </a:prstGeom>
      </xdr:spPr>
    </xdr:pic>
    <xdr:clientData/>
  </xdr:twoCellAnchor>
  <xdr:twoCellAnchor editAs="oneCell">
    <xdr:from>
      <xdr:col>17</xdr:col>
      <xdr:colOff>63500</xdr:colOff>
      <xdr:row>15</xdr:row>
      <xdr:rowOff>52915</xdr:rowOff>
    </xdr:from>
    <xdr:to>
      <xdr:col>21</xdr:col>
      <xdr:colOff>613918</xdr:colOff>
      <xdr:row>22</xdr:row>
      <xdr:rowOff>289982</xdr:rowOff>
    </xdr:to>
    <xdr:pic>
      <xdr:nvPicPr>
        <xdr:cNvPr id="5" name="図 4">
          <a:extLst>
            <a:ext uri="{FF2B5EF4-FFF2-40B4-BE49-F238E27FC236}">
              <a16:creationId xmlns:a16="http://schemas.microsoft.com/office/drawing/2014/main" id="{38D62A23-A8AD-49A1-BB1C-4B28E414BD4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45750" y="4910665"/>
          <a:ext cx="3344418" cy="253365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6</xdr:col>
      <xdr:colOff>42334</xdr:colOff>
      <xdr:row>4</xdr:row>
      <xdr:rowOff>52915</xdr:rowOff>
    </xdr:from>
    <xdr:to>
      <xdr:col>10</xdr:col>
      <xdr:colOff>626534</xdr:colOff>
      <xdr:row>11</xdr:row>
      <xdr:rowOff>289982</xdr:rowOff>
    </xdr:to>
    <xdr:pic>
      <xdr:nvPicPr>
        <xdr:cNvPr id="2" name="図 1">
          <a:extLst>
            <a:ext uri="{FF2B5EF4-FFF2-40B4-BE49-F238E27FC236}">
              <a16:creationId xmlns:a16="http://schemas.microsoft.com/office/drawing/2014/main" id="{EFD65D2E-990B-46B2-BE17-C87E4EAF62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06751" y="1121832"/>
          <a:ext cx="3378200" cy="2533650"/>
        </a:xfrm>
        <a:prstGeom prst="rect">
          <a:avLst/>
        </a:prstGeom>
      </xdr:spPr>
    </xdr:pic>
    <xdr:clientData/>
  </xdr:twoCellAnchor>
  <xdr:twoCellAnchor editAs="oneCell">
    <xdr:from>
      <xdr:col>17</xdr:col>
      <xdr:colOff>42334</xdr:colOff>
      <xdr:row>4</xdr:row>
      <xdr:rowOff>52915</xdr:rowOff>
    </xdr:from>
    <xdr:to>
      <xdr:col>21</xdr:col>
      <xdr:colOff>592752</xdr:colOff>
      <xdr:row>11</xdr:row>
      <xdr:rowOff>289982</xdr:rowOff>
    </xdr:to>
    <xdr:pic>
      <xdr:nvPicPr>
        <xdr:cNvPr id="3" name="図 2">
          <a:extLst>
            <a:ext uri="{FF2B5EF4-FFF2-40B4-BE49-F238E27FC236}">
              <a16:creationId xmlns:a16="http://schemas.microsoft.com/office/drawing/2014/main" id="{FABB55CF-C5B7-483B-BB2F-841BB67FF56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24584" y="1121832"/>
          <a:ext cx="3344418" cy="253365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10</xdr:col>
      <xdr:colOff>0</xdr:colOff>
      <xdr:row>14</xdr:row>
      <xdr:rowOff>0</xdr:rowOff>
    </xdr:from>
    <xdr:to>
      <xdr:col>16</xdr:col>
      <xdr:colOff>207086</xdr:colOff>
      <xdr:row>17</xdr:row>
      <xdr:rowOff>43792</xdr:rowOff>
    </xdr:to>
    <xdr:sp macro="" textlink="">
      <xdr:nvSpPr>
        <xdr:cNvPr id="2" name="テキスト ボックス 1">
          <a:extLst>
            <a:ext uri="{FF2B5EF4-FFF2-40B4-BE49-F238E27FC236}">
              <a16:creationId xmlns:a16="http://schemas.microsoft.com/office/drawing/2014/main" id="{3F031C57-49C7-4A98-87B7-CA34FD83D74F}"/>
            </a:ext>
          </a:extLst>
        </xdr:cNvPr>
        <xdr:cNvSpPr txBox="1"/>
      </xdr:nvSpPr>
      <xdr:spPr>
        <a:xfrm>
          <a:off x="4733365" y="2823882"/>
          <a:ext cx="2815815" cy="581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42.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244259</xdr:colOff>
      <xdr:row>16</xdr:row>
      <xdr:rowOff>180975</xdr:rowOff>
    </xdr:to>
    <xdr:pic>
      <xdr:nvPicPr>
        <xdr:cNvPr id="6" name="図 5">
          <a:extLst>
            <a:ext uri="{FF2B5EF4-FFF2-40B4-BE49-F238E27FC236}">
              <a16:creationId xmlns:a16="http://schemas.microsoft.com/office/drawing/2014/main" id="{302AB5C5-E039-4EE0-8FF9-2DCE50B681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699" cy="4638675"/>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244259</xdr:colOff>
      <xdr:row>16</xdr:row>
      <xdr:rowOff>180975</xdr:rowOff>
    </xdr:to>
    <xdr:pic>
      <xdr:nvPicPr>
        <xdr:cNvPr id="6" name="図 5">
          <a:extLst>
            <a:ext uri="{FF2B5EF4-FFF2-40B4-BE49-F238E27FC236}">
              <a16:creationId xmlns:a16="http://schemas.microsoft.com/office/drawing/2014/main" id="{4CFBCB8E-DC07-4548-903C-D90D162569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699" cy="4638675"/>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244259</xdr:colOff>
      <xdr:row>16</xdr:row>
      <xdr:rowOff>180975</xdr:rowOff>
    </xdr:to>
    <xdr:pic>
      <xdr:nvPicPr>
        <xdr:cNvPr id="5" name="図 4">
          <a:extLst>
            <a:ext uri="{FF2B5EF4-FFF2-40B4-BE49-F238E27FC236}">
              <a16:creationId xmlns:a16="http://schemas.microsoft.com/office/drawing/2014/main" id="{9F15B711-D6EF-4816-8FA6-AF7CA02C6A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699" cy="4638675"/>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5</xdr:col>
      <xdr:colOff>0</xdr:colOff>
      <xdr:row>6</xdr:row>
      <xdr:rowOff>0</xdr:rowOff>
    </xdr:from>
    <xdr:to>
      <xdr:col>31</xdr:col>
      <xdr:colOff>244374</xdr:colOff>
      <xdr:row>16</xdr:row>
      <xdr:rowOff>142875</xdr:rowOff>
    </xdr:to>
    <xdr:pic>
      <xdr:nvPicPr>
        <xdr:cNvPr id="2" name="図 1">
          <a:extLst>
            <a:ext uri="{FF2B5EF4-FFF2-40B4-BE49-F238E27FC236}">
              <a16:creationId xmlns:a16="http://schemas.microsoft.com/office/drawing/2014/main" id="{870810B3-216B-41C1-9AFB-261F62B843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4450" y="1400175"/>
          <a:ext cx="8416824" cy="4619625"/>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125730</xdr:colOff>
      <xdr:row>12</xdr:row>
      <xdr:rowOff>110199</xdr:rowOff>
    </xdr:from>
    <xdr:to>
      <xdr:col>9</xdr:col>
      <xdr:colOff>188595</xdr:colOff>
      <xdr:row>37</xdr:row>
      <xdr:rowOff>66966</xdr:rowOff>
    </xdr:to>
    <xdr:pic>
      <xdr:nvPicPr>
        <xdr:cNvPr id="3" name="図 2">
          <a:extLst>
            <a:ext uri="{FF2B5EF4-FFF2-40B4-BE49-F238E27FC236}">
              <a16:creationId xmlns:a16="http://schemas.microsoft.com/office/drawing/2014/main" id="{4BCA7EBB-2902-4FDA-9049-B7E0CDDE31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2205699"/>
          <a:ext cx="2263140" cy="3799152"/>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110516</xdr:colOff>
      <xdr:row>5</xdr:row>
      <xdr:rowOff>92298</xdr:rowOff>
    </xdr:from>
    <xdr:to>
      <xdr:col>9</xdr:col>
      <xdr:colOff>203809</xdr:colOff>
      <xdr:row>44</xdr:row>
      <xdr:rowOff>60103</xdr:rowOff>
    </xdr:to>
    <xdr:pic>
      <xdr:nvPicPr>
        <xdr:cNvPr id="3" name="図 2">
          <a:extLst>
            <a:ext uri="{FF2B5EF4-FFF2-40B4-BE49-F238E27FC236}">
              <a16:creationId xmlns:a16="http://schemas.microsoft.com/office/drawing/2014/main" id="{E0090A45-741D-4BA3-83A4-12B42F7545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8666" y="1120998"/>
          <a:ext cx="2293568" cy="5968555"/>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110516</xdr:colOff>
      <xdr:row>5</xdr:row>
      <xdr:rowOff>92298</xdr:rowOff>
    </xdr:from>
    <xdr:to>
      <xdr:col>9</xdr:col>
      <xdr:colOff>203809</xdr:colOff>
      <xdr:row>44</xdr:row>
      <xdr:rowOff>60103</xdr:rowOff>
    </xdr:to>
    <xdr:pic>
      <xdr:nvPicPr>
        <xdr:cNvPr id="2" name="図 1">
          <a:extLst>
            <a:ext uri="{FF2B5EF4-FFF2-40B4-BE49-F238E27FC236}">
              <a16:creationId xmlns:a16="http://schemas.microsoft.com/office/drawing/2014/main" id="{E0C88103-9EA6-4359-BF5E-A4915A64B0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8666" y="1120998"/>
          <a:ext cx="2293568" cy="5968555"/>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110516</xdr:colOff>
      <xdr:row>5</xdr:row>
      <xdr:rowOff>92298</xdr:rowOff>
    </xdr:from>
    <xdr:to>
      <xdr:col>9</xdr:col>
      <xdr:colOff>207619</xdr:colOff>
      <xdr:row>44</xdr:row>
      <xdr:rowOff>56293</xdr:rowOff>
    </xdr:to>
    <xdr:pic>
      <xdr:nvPicPr>
        <xdr:cNvPr id="2" name="図 1">
          <a:extLst>
            <a:ext uri="{FF2B5EF4-FFF2-40B4-BE49-F238E27FC236}">
              <a16:creationId xmlns:a16="http://schemas.microsoft.com/office/drawing/2014/main" id="{E390A886-F684-4169-81F0-310A5E8554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8666" y="1120998"/>
          <a:ext cx="2293568" cy="5968555"/>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110516</xdr:colOff>
      <xdr:row>5</xdr:row>
      <xdr:rowOff>92298</xdr:rowOff>
    </xdr:from>
    <xdr:to>
      <xdr:col>9</xdr:col>
      <xdr:colOff>207619</xdr:colOff>
      <xdr:row>44</xdr:row>
      <xdr:rowOff>56293</xdr:rowOff>
    </xdr:to>
    <xdr:pic>
      <xdr:nvPicPr>
        <xdr:cNvPr id="2" name="図 1">
          <a:extLst>
            <a:ext uri="{FF2B5EF4-FFF2-40B4-BE49-F238E27FC236}">
              <a16:creationId xmlns:a16="http://schemas.microsoft.com/office/drawing/2014/main" id="{34A8B05B-7A6D-4917-9981-ACB59B94C2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8666" y="1120998"/>
          <a:ext cx="2293568" cy="5968555"/>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110516</xdr:colOff>
      <xdr:row>5</xdr:row>
      <xdr:rowOff>92298</xdr:rowOff>
    </xdr:from>
    <xdr:to>
      <xdr:col>9</xdr:col>
      <xdr:colOff>203809</xdr:colOff>
      <xdr:row>44</xdr:row>
      <xdr:rowOff>60103</xdr:rowOff>
    </xdr:to>
    <xdr:pic>
      <xdr:nvPicPr>
        <xdr:cNvPr id="2" name="図 1">
          <a:extLst>
            <a:ext uri="{FF2B5EF4-FFF2-40B4-BE49-F238E27FC236}">
              <a16:creationId xmlns:a16="http://schemas.microsoft.com/office/drawing/2014/main" id="{EA33EC67-5990-4569-A0F7-5072529008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8666" y="1120998"/>
          <a:ext cx="2293568" cy="5968555"/>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53366</xdr:colOff>
      <xdr:row>5</xdr:row>
      <xdr:rowOff>101823</xdr:rowOff>
    </xdr:from>
    <xdr:to>
      <xdr:col>9</xdr:col>
      <xdr:colOff>146659</xdr:colOff>
      <xdr:row>44</xdr:row>
      <xdr:rowOff>69628</xdr:rowOff>
    </xdr:to>
    <xdr:pic>
      <xdr:nvPicPr>
        <xdr:cNvPr id="2" name="図 1">
          <a:extLst>
            <a:ext uri="{FF2B5EF4-FFF2-40B4-BE49-F238E27FC236}">
              <a16:creationId xmlns:a16="http://schemas.microsoft.com/office/drawing/2014/main" id="{0191B655-A25D-4731-828B-2666139EF6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1516" y="1130523"/>
          <a:ext cx="2293568" cy="5968555"/>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110516</xdr:colOff>
      <xdr:row>5</xdr:row>
      <xdr:rowOff>92298</xdr:rowOff>
    </xdr:from>
    <xdr:to>
      <xdr:col>9</xdr:col>
      <xdr:colOff>211429</xdr:colOff>
      <xdr:row>44</xdr:row>
      <xdr:rowOff>60103</xdr:rowOff>
    </xdr:to>
    <xdr:pic>
      <xdr:nvPicPr>
        <xdr:cNvPr id="2" name="図 1">
          <a:extLst>
            <a:ext uri="{FF2B5EF4-FFF2-40B4-BE49-F238E27FC236}">
              <a16:creationId xmlns:a16="http://schemas.microsoft.com/office/drawing/2014/main" id="{BBE68731-69D9-4029-BA74-51D10EEE98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8666" y="1120998"/>
          <a:ext cx="2293568" cy="5968555"/>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110516</xdr:colOff>
      <xdr:row>5</xdr:row>
      <xdr:rowOff>92298</xdr:rowOff>
    </xdr:from>
    <xdr:to>
      <xdr:col>9</xdr:col>
      <xdr:colOff>207619</xdr:colOff>
      <xdr:row>44</xdr:row>
      <xdr:rowOff>56293</xdr:rowOff>
    </xdr:to>
    <xdr:pic>
      <xdr:nvPicPr>
        <xdr:cNvPr id="2" name="図 1">
          <a:extLst>
            <a:ext uri="{FF2B5EF4-FFF2-40B4-BE49-F238E27FC236}">
              <a16:creationId xmlns:a16="http://schemas.microsoft.com/office/drawing/2014/main" id="{28BDBD13-E43F-456B-88C3-F0A15EC0F1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8666" y="1120998"/>
          <a:ext cx="2293568" cy="5968555"/>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110516</xdr:colOff>
      <xdr:row>5</xdr:row>
      <xdr:rowOff>92298</xdr:rowOff>
    </xdr:from>
    <xdr:to>
      <xdr:col>9</xdr:col>
      <xdr:colOff>203809</xdr:colOff>
      <xdr:row>44</xdr:row>
      <xdr:rowOff>60103</xdr:rowOff>
    </xdr:to>
    <xdr:pic>
      <xdr:nvPicPr>
        <xdr:cNvPr id="2" name="図 1">
          <a:extLst>
            <a:ext uri="{FF2B5EF4-FFF2-40B4-BE49-F238E27FC236}">
              <a16:creationId xmlns:a16="http://schemas.microsoft.com/office/drawing/2014/main" id="{718E0307-317B-461B-B4D3-48CFCE54CF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8666" y="1120998"/>
          <a:ext cx="2293568" cy="5968555"/>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110516</xdr:colOff>
      <xdr:row>5</xdr:row>
      <xdr:rowOff>92298</xdr:rowOff>
    </xdr:from>
    <xdr:to>
      <xdr:col>9</xdr:col>
      <xdr:colOff>211429</xdr:colOff>
      <xdr:row>44</xdr:row>
      <xdr:rowOff>60103</xdr:rowOff>
    </xdr:to>
    <xdr:pic>
      <xdr:nvPicPr>
        <xdr:cNvPr id="2" name="図 1">
          <a:extLst>
            <a:ext uri="{FF2B5EF4-FFF2-40B4-BE49-F238E27FC236}">
              <a16:creationId xmlns:a16="http://schemas.microsoft.com/office/drawing/2014/main" id="{104A51C0-63CB-4F55-B225-660B8FBF06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8666" y="1120998"/>
          <a:ext cx="2293568" cy="5968555"/>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110516</xdr:colOff>
      <xdr:row>5</xdr:row>
      <xdr:rowOff>92298</xdr:rowOff>
    </xdr:from>
    <xdr:to>
      <xdr:col>9</xdr:col>
      <xdr:colOff>207619</xdr:colOff>
      <xdr:row>44</xdr:row>
      <xdr:rowOff>56293</xdr:rowOff>
    </xdr:to>
    <xdr:pic>
      <xdr:nvPicPr>
        <xdr:cNvPr id="2" name="図 1">
          <a:extLst>
            <a:ext uri="{FF2B5EF4-FFF2-40B4-BE49-F238E27FC236}">
              <a16:creationId xmlns:a16="http://schemas.microsoft.com/office/drawing/2014/main" id="{221C734B-1CAA-4E97-9203-68CEF7E1C0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8666" y="1120998"/>
          <a:ext cx="2293568" cy="5968555"/>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110516</xdr:colOff>
      <xdr:row>5</xdr:row>
      <xdr:rowOff>92298</xdr:rowOff>
    </xdr:from>
    <xdr:to>
      <xdr:col>9</xdr:col>
      <xdr:colOff>207619</xdr:colOff>
      <xdr:row>44</xdr:row>
      <xdr:rowOff>56293</xdr:rowOff>
    </xdr:to>
    <xdr:pic>
      <xdr:nvPicPr>
        <xdr:cNvPr id="2" name="図 1">
          <a:extLst>
            <a:ext uri="{FF2B5EF4-FFF2-40B4-BE49-F238E27FC236}">
              <a16:creationId xmlns:a16="http://schemas.microsoft.com/office/drawing/2014/main" id="{93DFA359-00BB-46B2-8D16-7963BC7AD8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8666" y="1120998"/>
          <a:ext cx="2293568" cy="5968555"/>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110516</xdr:colOff>
      <xdr:row>5</xdr:row>
      <xdr:rowOff>92298</xdr:rowOff>
    </xdr:from>
    <xdr:to>
      <xdr:col>9</xdr:col>
      <xdr:colOff>203809</xdr:colOff>
      <xdr:row>44</xdr:row>
      <xdr:rowOff>60103</xdr:rowOff>
    </xdr:to>
    <xdr:pic>
      <xdr:nvPicPr>
        <xdr:cNvPr id="2" name="図 1">
          <a:extLst>
            <a:ext uri="{FF2B5EF4-FFF2-40B4-BE49-F238E27FC236}">
              <a16:creationId xmlns:a16="http://schemas.microsoft.com/office/drawing/2014/main" id="{53E09F13-64C9-413F-AD64-61029DB321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8666" y="1120998"/>
          <a:ext cx="2293568" cy="5968555"/>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110516</xdr:colOff>
      <xdr:row>5</xdr:row>
      <xdr:rowOff>92298</xdr:rowOff>
    </xdr:from>
    <xdr:to>
      <xdr:col>9</xdr:col>
      <xdr:colOff>203809</xdr:colOff>
      <xdr:row>44</xdr:row>
      <xdr:rowOff>60103</xdr:rowOff>
    </xdr:to>
    <xdr:pic>
      <xdr:nvPicPr>
        <xdr:cNvPr id="2" name="図 1">
          <a:extLst>
            <a:ext uri="{FF2B5EF4-FFF2-40B4-BE49-F238E27FC236}">
              <a16:creationId xmlns:a16="http://schemas.microsoft.com/office/drawing/2014/main" id="{56E5C27A-F3B4-423A-9AFC-ED99A5976A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8666" y="1120998"/>
          <a:ext cx="2293568" cy="5968555"/>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125730</xdr:colOff>
      <xdr:row>11</xdr:row>
      <xdr:rowOff>62773</xdr:rowOff>
    </xdr:from>
    <xdr:to>
      <xdr:col>9</xdr:col>
      <xdr:colOff>188595</xdr:colOff>
      <xdr:row>38</xdr:row>
      <xdr:rowOff>93440</xdr:rowOff>
    </xdr:to>
    <xdr:pic>
      <xdr:nvPicPr>
        <xdr:cNvPr id="2" name="図 1">
          <a:extLst>
            <a:ext uri="{FF2B5EF4-FFF2-40B4-BE49-F238E27FC236}">
              <a16:creationId xmlns:a16="http://schemas.microsoft.com/office/drawing/2014/main" id="{0FEFB1A3-1458-421A-B1A7-189FC68250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2005873"/>
          <a:ext cx="2263140" cy="4198807"/>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18</xdr:col>
      <xdr:colOff>152400</xdr:colOff>
      <xdr:row>9</xdr:row>
      <xdr:rowOff>190500</xdr:rowOff>
    </xdr:from>
    <xdr:to>
      <xdr:col>42</xdr:col>
      <xdr:colOff>47850</xdr:colOff>
      <xdr:row>11</xdr:row>
      <xdr:rowOff>206390</xdr:rowOff>
    </xdr:to>
    <xdr:sp macro="" textlink="">
      <xdr:nvSpPr>
        <xdr:cNvPr id="2" name="テキスト ボックス 1">
          <a:extLst>
            <a:ext uri="{FF2B5EF4-FFF2-40B4-BE49-F238E27FC236}">
              <a16:creationId xmlns:a16="http://schemas.microsoft.com/office/drawing/2014/main" id="{8A84E136-1A20-40ED-8F60-F73C8CA7DA6E}"/>
            </a:ext>
          </a:extLst>
        </xdr:cNvPr>
        <xdr:cNvSpPr txBox="1"/>
      </xdr:nvSpPr>
      <xdr:spPr>
        <a:xfrm>
          <a:off x="3048000" y="3009900"/>
          <a:ext cx="3781650" cy="758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63.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428" dataDxfId="426" headerRowBorderDxfId="427" tableBorderDxfId="425">
  <autoFilter ref="B15:B47" xr:uid="{00000000-0009-0000-0100-000001000000}"/>
  <tableColumns count="1">
    <tableColumn id="1" xr3:uid="{00000000-0010-0000-0000-000001000000}" name="対象箇所" dataDxfId="42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423" dataDxfId="421" headerRowBorderDxfId="422" tableBorderDxfId="420">
  <autoFilter ref="C15:J47" xr:uid="{00000000-0009-0000-0100-000002000000}"/>
  <tableColumns count="8">
    <tableColumn id="9" xr3:uid="{00000000-0010-0000-0100-000009000000}" name="部位区分" totalsRowLabel="集計" dataDxfId="419" totalsRowDxfId="418"/>
    <tableColumn id="2" xr3:uid="{00000000-0010-0000-0100-000002000000}" name="変状区分" dataDxfId="417" totalsRowDxfId="416"/>
    <tableColumn id="7" xr3:uid="{00000000-0010-0000-0100-000007000000}" name="変状種類" dataDxfId="415" totalsRowDxfId="414"/>
    <tableColumn id="4" xr3:uid="{00000000-0010-0000-0100-000004000000}" name="対策区分" dataDxfId="413" totalsRowDxfId="412"/>
    <tableColumn id="5" xr3:uid="{00000000-0010-0000-0100-000005000000}" name="健全性" dataDxfId="411" totalsRowDxfId="410"/>
    <tableColumn id="12" xr3:uid="{00000000-0010-0000-0100-00000C000000}" name="調査の要否" dataDxfId="409" totalsRowDxfId="408"/>
    <tableColumn id="10" xr3:uid="{00000000-0010-0000-0100-00000A000000}" name="措置の要否" dataDxfId="407" totalsRowDxfId="406"/>
    <tableColumn id="11" xr3:uid="{00000000-0010-0000-0100-00000B000000}" name="実施有無" totalsRowFunction="count" dataDxfId="405" totalsRowDxfId="40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402" headerRowBorderDxfId="403" tableBorderDxfId="401">
  <autoFilter ref="B51:B83" xr:uid="{00000000-0009-0000-0100-00000B000000}"/>
  <tableColumns count="1">
    <tableColumn id="1" xr3:uid="{00000000-0010-0000-0200-000001000000}" name="施設の内訳" dataDxfId="40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398" headerRowBorderDxfId="399" tableBorderDxfId="397">
  <autoFilter ref="C51:C83" xr:uid="{00000000-0009-0000-0100-00000C000000}"/>
  <tableColumns count="1">
    <tableColumn id="1" xr3:uid="{00000000-0010-0000-0300-000001000000}" name="対象箇所" dataDxfId="396"/>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395" dataDxfId="393" headerRowBorderDxfId="394" tableBorderDxfId="392">
  <autoFilter ref="D51:D83" xr:uid="{00000000-0009-0000-0100-00000D000000}"/>
  <tableColumns count="1">
    <tableColumn id="1" xr3:uid="{00000000-0010-0000-0400-000001000000}" name="部位区分" dataDxfId="39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390" dataDxfId="388" headerRowBorderDxfId="389" tableBorderDxfId="387">
  <autoFilter ref="E51:G83" xr:uid="{00000000-0009-0000-0100-00000E000000}"/>
  <tableColumns count="3">
    <tableColumn id="1" xr3:uid="{00000000-0010-0000-0500-000001000000}" name="異常の種類" dataDxfId="386"/>
    <tableColumn id="2" xr3:uid="{00000000-0010-0000-0500-000002000000}" name="異常判定区分 " dataDxfId="385"/>
    <tableColumn id="3" xr3:uid="{00000000-0010-0000-0500-000003000000}" name="実施有無" dataDxfId="38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383" dataDxfId="381" headerRowBorderDxfId="382" tableBorderDxfId="380">
  <autoFilter ref="B5:B12" xr:uid="{00000000-0009-0000-0100-000003000000}"/>
  <tableColumns count="1">
    <tableColumn id="1" xr3:uid="{00000000-0010-0000-0800-000001000000}" name="トンネルの分類" dataDxfId="379"/>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378" dataDxfId="376" headerRowBorderDxfId="377" tableBorderDxfId="375">
  <autoFilter ref="C5:F12" xr:uid="{00000000-000C-0000-FFFF-FFFF09000000}"/>
  <tableColumns count="4">
    <tableColumn id="1" xr3:uid="{00000000-0010-0000-0900-000001000000}" name="トンネル工法" dataDxfId="374"/>
    <tableColumn id="4" xr3:uid="{F8DDB5BD-A7DE-4BB8-BD9F-E5AF467E6653}" name="自専道or一般道" dataDxfId="373"/>
    <tableColumn id="2" xr3:uid="{00000000-0010-0000-0900-000002000000}" name="緊急輸送路" dataDxfId="372"/>
    <tableColumn id="3" xr3:uid="{00000000-0010-0000-0900-000003000000}" name="代替路" dataDxfId="371"/>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63.xml"/><Relationship Id="rId1" Type="http://schemas.openxmlformats.org/officeDocument/2006/relationships/printerSettings" Target="../printerSettings/printerSettings68.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3"/>
  <sheetViews>
    <sheetView view="pageBreakPreview" zoomScaleNormal="85" zoomScaleSheetLayoutView="100" workbookViewId="0">
      <selection activeCell="O35" sqref="O35"/>
    </sheetView>
  </sheetViews>
  <sheetFormatPr defaultRowHeight="13.2" x14ac:dyDescent="0.2"/>
  <cols>
    <col min="1" max="2" width="8.88671875" customWidth="1"/>
    <col min="3" max="3" width="9" customWidth="1"/>
    <col min="4" max="4" width="8.88671875" customWidth="1"/>
  </cols>
  <sheetData>
    <row r="1" spans="1:14" x14ac:dyDescent="0.2">
      <c r="A1" s="284" t="s">
        <v>294</v>
      </c>
      <c r="B1" s="284"/>
      <c r="C1" s="284"/>
      <c r="D1" s="284"/>
      <c r="E1" s="284"/>
      <c r="F1" s="284"/>
      <c r="G1" s="284"/>
      <c r="H1" s="284"/>
      <c r="I1" s="284"/>
      <c r="J1" s="284"/>
      <c r="K1" s="284"/>
      <c r="L1" s="284"/>
      <c r="M1" s="284"/>
      <c r="N1" s="284"/>
    </row>
    <row r="2" spans="1:14" x14ac:dyDescent="0.2">
      <c r="A2" s="284"/>
      <c r="B2" s="284"/>
      <c r="C2" s="284"/>
      <c r="D2" s="284"/>
      <c r="E2" s="284"/>
      <c r="F2" s="284"/>
      <c r="G2" s="284"/>
      <c r="H2" s="284"/>
      <c r="I2" s="284"/>
      <c r="J2" s="284"/>
      <c r="K2" s="284"/>
      <c r="L2" s="284"/>
      <c r="M2" s="284"/>
      <c r="N2" s="284"/>
    </row>
    <row r="3" spans="1:14" x14ac:dyDescent="0.2">
      <c r="A3" s="285" t="s">
        <v>296</v>
      </c>
      <c r="B3" s="285"/>
      <c r="C3" s="285"/>
      <c r="D3" s="285"/>
      <c r="E3" s="285"/>
      <c r="F3" s="285"/>
      <c r="G3" s="285"/>
      <c r="H3" s="286" t="s">
        <v>297</v>
      </c>
      <c r="I3" s="286"/>
      <c r="J3" s="286"/>
      <c r="K3" s="286"/>
      <c r="L3" s="286"/>
      <c r="M3" s="286"/>
      <c r="N3" s="286"/>
    </row>
    <row r="4" spans="1:14" x14ac:dyDescent="0.2">
      <c r="H4" t="s">
        <v>299</v>
      </c>
    </row>
    <row r="5" spans="1:14" x14ac:dyDescent="0.2">
      <c r="H5" s="283" t="s">
        <v>298</v>
      </c>
      <c r="I5" s="283"/>
      <c r="J5" s="283"/>
      <c r="K5" s="283"/>
      <c r="L5" s="283"/>
      <c r="M5" s="283"/>
      <c r="N5" s="283"/>
    </row>
    <row r="6" spans="1:14" x14ac:dyDescent="0.2">
      <c r="H6" s="283"/>
      <c r="I6" s="283"/>
      <c r="J6" s="283"/>
      <c r="K6" s="283"/>
      <c r="L6" s="283"/>
      <c r="M6" s="283"/>
      <c r="N6" s="283"/>
    </row>
    <row r="7" spans="1:14" x14ac:dyDescent="0.2">
      <c r="H7" s="283"/>
      <c r="I7" s="283"/>
      <c r="J7" s="283"/>
      <c r="K7" s="283"/>
      <c r="L7" s="283"/>
      <c r="M7" s="283"/>
      <c r="N7" s="283"/>
    </row>
    <row r="8" spans="1:14" x14ac:dyDescent="0.2">
      <c r="H8" s="283"/>
      <c r="I8" s="283"/>
      <c r="J8" s="283"/>
      <c r="K8" s="283"/>
      <c r="L8" s="283"/>
      <c r="M8" s="283"/>
      <c r="N8" s="283"/>
    </row>
    <row r="9" spans="1:14" x14ac:dyDescent="0.2">
      <c r="H9" t="s">
        <v>372</v>
      </c>
    </row>
    <row r="10" spans="1:14" x14ac:dyDescent="0.2">
      <c r="H10" s="282" t="s">
        <v>528</v>
      </c>
      <c r="I10" s="282"/>
      <c r="J10" s="282"/>
      <c r="K10" s="282"/>
      <c r="L10" s="282"/>
      <c r="M10" s="282"/>
      <c r="N10" s="282"/>
    </row>
    <row r="11" spans="1:14" x14ac:dyDescent="0.2">
      <c r="H11" s="282"/>
      <c r="I11" s="282"/>
      <c r="J11" s="282"/>
      <c r="K11" s="282"/>
      <c r="L11" s="282"/>
      <c r="M11" s="282"/>
      <c r="N11" s="282"/>
    </row>
    <row r="12" spans="1:14" x14ac:dyDescent="0.2">
      <c r="H12" t="s">
        <v>300</v>
      </c>
    </row>
    <row r="13" spans="1:14" ht="13.5" customHeight="1" x14ac:dyDescent="0.2">
      <c r="H13" s="282" t="s">
        <v>525</v>
      </c>
      <c r="I13" s="282"/>
      <c r="J13" s="282"/>
      <c r="K13" s="282"/>
      <c r="L13" s="282"/>
      <c r="M13" s="282"/>
      <c r="N13" s="282"/>
    </row>
    <row r="14" spans="1:14" ht="13.5" customHeight="1" x14ac:dyDescent="0.2">
      <c r="H14" s="282"/>
      <c r="I14" s="282"/>
      <c r="J14" s="282"/>
      <c r="K14" s="282"/>
      <c r="L14" s="282"/>
      <c r="M14" s="282"/>
      <c r="N14" s="282"/>
    </row>
    <row r="15" spans="1:14" ht="13.5" customHeight="1" x14ac:dyDescent="0.2">
      <c r="H15" s="282"/>
      <c r="I15" s="282"/>
      <c r="J15" s="282"/>
      <c r="K15" s="282"/>
      <c r="L15" s="282"/>
      <c r="M15" s="282"/>
      <c r="N15" s="282"/>
    </row>
    <row r="16" spans="1:14" x14ac:dyDescent="0.2">
      <c r="H16" t="s">
        <v>301</v>
      </c>
    </row>
    <row r="17" spans="8:14" x14ac:dyDescent="0.2">
      <c r="H17" s="282" t="s">
        <v>524</v>
      </c>
      <c r="I17" s="282"/>
      <c r="J17" s="282"/>
      <c r="K17" s="282"/>
      <c r="L17" s="282"/>
      <c r="M17" s="282"/>
      <c r="N17" s="282"/>
    </row>
    <row r="18" spans="8:14" x14ac:dyDescent="0.2">
      <c r="H18" s="282"/>
      <c r="I18" s="282"/>
      <c r="J18" s="282"/>
      <c r="K18" s="282"/>
      <c r="L18" s="282"/>
      <c r="M18" s="282"/>
      <c r="N18" s="282"/>
    </row>
    <row r="19" spans="8:14" x14ac:dyDescent="0.2">
      <c r="H19" t="s">
        <v>302</v>
      </c>
    </row>
    <row r="20" spans="8:14" x14ac:dyDescent="0.2">
      <c r="H20" s="282" t="s">
        <v>523</v>
      </c>
      <c r="I20" s="282"/>
      <c r="J20" s="282"/>
      <c r="K20" s="282"/>
      <c r="L20" s="282"/>
      <c r="M20" s="282"/>
      <c r="N20" s="282"/>
    </row>
    <row r="21" spans="8:14" x14ac:dyDescent="0.2">
      <c r="H21" s="282"/>
      <c r="I21" s="282"/>
      <c r="J21" s="282"/>
      <c r="K21" s="282"/>
      <c r="L21" s="282"/>
      <c r="M21" s="282"/>
      <c r="N21" s="282"/>
    </row>
    <row r="22" spans="8:14" x14ac:dyDescent="0.2">
      <c r="H22" t="s">
        <v>514</v>
      </c>
    </row>
    <row r="23" spans="8:14" ht="27" customHeight="1" x14ac:dyDescent="0.2">
      <c r="H23" s="282" t="s">
        <v>517</v>
      </c>
      <c r="I23" s="282"/>
      <c r="J23" s="282"/>
      <c r="K23" s="282"/>
      <c r="L23" s="282"/>
      <c r="M23" s="282"/>
      <c r="N23" s="282"/>
    </row>
    <row r="24" spans="8:14" x14ac:dyDescent="0.2">
      <c r="H24" t="s">
        <v>518</v>
      </c>
    </row>
    <row r="25" spans="8:14" ht="27" customHeight="1" x14ac:dyDescent="0.2">
      <c r="H25" s="282" t="s">
        <v>529</v>
      </c>
      <c r="I25" s="282"/>
      <c r="J25" s="282"/>
      <c r="K25" s="282"/>
      <c r="L25" s="282"/>
      <c r="M25" s="282"/>
      <c r="N25" s="282"/>
    </row>
    <row r="26" spans="8:14" x14ac:dyDescent="0.2">
      <c r="H26" t="s">
        <v>515</v>
      </c>
    </row>
    <row r="27" spans="8:14" ht="13.5" customHeight="1" x14ac:dyDescent="0.2">
      <c r="H27" s="282" t="s">
        <v>526</v>
      </c>
      <c r="I27" s="282"/>
      <c r="J27" s="282"/>
      <c r="K27" s="282"/>
      <c r="L27" s="282"/>
      <c r="M27" s="282"/>
      <c r="N27" s="282"/>
    </row>
    <row r="28" spans="8:14" ht="13.5" customHeight="1" x14ac:dyDescent="0.2">
      <c r="H28" s="282"/>
      <c r="I28" s="282"/>
      <c r="J28" s="282"/>
      <c r="K28" s="282"/>
      <c r="L28" s="282"/>
      <c r="M28" s="282"/>
      <c r="N28" s="282"/>
    </row>
    <row r="29" spans="8:14" ht="13.5" customHeight="1" x14ac:dyDescent="0.2">
      <c r="H29" s="287" t="s">
        <v>516</v>
      </c>
      <c r="I29" s="287"/>
      <c r="J29" s="287"/>
      <c r="K29" s="287"/>
      <c r="L29" s="287"/>
      <c r="M29" s="287"/>
      <c r="N29" s="287"/>
    </row>
    <row r="30" spans="8:14" ht="13.5" customHeight="1" x14ac:dyDescent="0.2">
      <c r="H30" t="s">
        <v>527</v>
      </c>
    </row>
    <row r="31" spans="8:14" ht="13.5" customHeight="1" x14ac:dyDescent="0.2">
      <c r="H31" s="286" t="s">
        <v>366</v>
      </c>
      <c r="I31" s="286"/>
      <c r="J31" s="286"/>
      <c r="K31" s="286"/>
      <c r="L31" s="286"/>
      <c r="M31" s="286"/>
      <c r="N31" s="286"/>
    </row>
    <row r="32" spans="8:14" ht="13.5" customHeight="1" x14ac:dyDescent="0.2">
      <c r="H32" t="s">
        <v>373</v>
      </c>
    </row>
    <row r="33" spans="2:14" x14ac:dyDescent="0.2">
      <c r="H33" s="282" t="s">
        <v>530</v>
      </c>
      <c r="I33" s="282"/>
      <c r="J33" s="282"/>
      <c r="K33" s="282"/>
      <c r="L33" s="282"/>
      <c r="M33" s="282"/>
      <c r="N33" s="282"/>
    </row>
    <row r="34" spans="2:14" x14ac:dyDescent="0.2">
      <c r="H34" s="282"/>
      <c r="I34" s="282"/>
      <c r="J34" s="282"/>
      <c r="K34" s="282"/>
      <c r="L34" s="282"/>
      <c r="M34" s="282"/>
      <c r="N34" s="282"/>
    </row>
    <row r="35" spans="2:14" x14ac:dyDescent="0.2">
      <c r="B35" s="283"/>
      <c r="C35" s="283"/>
      <c r="D35" s="47"/>
      <c r="H35" s="282"/>
      <c r="I35" s="282"/>
      <c r="J35" s="282"/>
      <c r="K35" s="282"/>
      <c r="L35" s="282"/>
      <c r="M35" s="282"/>
      <c r="N35" s="282"/>
    </row>
    <row r="36" spans="2:14" x14ac:dyDescent="0.2">
      <c r="H36" s="282"/>
      <c r="I36" s="282"/>
      <c r="J36" s="282"/>
      <c r="K36" s="282"/>
      <c r="L36" s="282"/>
      <c r="M36" s="282"/>
      <c r="N36" s="282"/>
    </row>
    <row r="37" spans="2:14" x14ac:dyDescent="0.2">
      <c r="H37" s="282"/>
      <c r="I37" s="282"/>
      <c r="J37" s="282"/>
      <c r="K37" s="282"/>
      <c r="L37" s="282"/>
      <c r="M37" s="282"/>
      <c r="N37" s="282"/>
    </row>
    <row r="38" spans="2:14" ht="13.2" customHeight="1" x14ac:dyDescent="0.2">
      <c r="H38" s="288"/>
      <c r="I38" s="288"/>
      <c r="J38" s="288"/>
      <c r="K38" s="288"/>
      <c r="L38" s="288"/>
      <c r="M38" s="288"/>
      <c r="N38" s="288"/>
    </row>
    <row r="39" spans="2:14" x14ac:dyDescent="0.2">
      <c r="H39" s="282"/>
      <c r="I39" s="282"/>
      <c r="J39" s="282"/>
      <c r="K39" s="282"/>
      <c r="L39" s="282"/>
      <c r="M39" s="282"/>
      <c r="N39" s="282"/>
    </row>
    <row r="40" spans="2:14" x14ac:dyDescent="0.2">
      <c r="H40" s="282"/>
      <c r="I40" s="282"/>
      <c r="J40" s="282"/>
      <c r="K40" s="282"/>
      <c r="L40" s="282"/>
      <c r="M40" s="282"/>
      <c r="N40" s="282"/>
    </row>
    <row r="41" spans="2:14" x14ac:dyDescent="0.2">
      <c r="H41" s="282"/>
      <c r="I41" s="282"/>
      <c r="J41" s="282"/>
      <c r="K41" s="282"/>
      <c r="L41" s="282"/>
      <c r="M41" s="282"/>
      <c r="N41" s="282"/>
    </row>
    <row r="42" spans="2:14" x14ac:dyDescent="0.2">
      <c r="H42" s="282"/>
      <c r="I42" s="282"/>
      <c r="J42" s="282"/>
      <c r="K42" s="282"/>
      <c r="L42" s="282"/>
      <c r="M42" s="282"/>
      <c r="N42" s="282"/>
    </row>
    <row r="43" spans="2:14" x14ac:dyDescent="0.2">
      <c r="H43" s="282"/>
      <c r="I43" s="282"/>
      <c r="J43" s="282"/>
      <c r="K43" s="282"/>
      <c r="L43" s="282"/>
      <c r="M43" s="282"/>
      <c r="N43" s="282"/>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9"/>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activeCell="P21" sqref="P21"/>
    </sheetView>
  </sheetViews>
  <sheetFormatPr defaultRowHeight="13.2" x14ac:dyDescent="0.2"/>
  <cols>
    <col min="1" max="1" width="8.88671875" customWidth="1"/>
    <col min="2" max="3" width="9" customWidth="1"/>
    <col min="4" max="4" width="8.88671875" customWidth="1"/>
  </cols>
  <sheetData>
    <row r="1" spans="1:14" x14ac:dyDescent="0.2">
      <c r="A1" s="289" t="s">
        <v>295</v>
      </c>
      <c r="B1" s="289"/>
      <c r="C1" s="289"/>
      <c r="D1" s="289"/>
      <c r="E1" s="289"/>
      <c r="F1" s="289"/>
      <c r="G1" s="289"/>
      <c r="H1" s="289"/>
      <c r="I1" s="289"/>
      <c r="J1" s="289"/>
      <c r="K1" s="289"/>
      <c r="L1" s="289"/>
      <c r="M1" s="289"/>
      <c r="N1" s="289"/>
    </row>
    <row r="2" spans="1:14" x14ac:dyDescent="0.2">
      <c r="A2" s="289"/>
      <c r="B2" s="289"/>
      <c r="C2" s="289"/>
      <c r="D2" s="289"/>
      <c r="E2" s="289"/>
      <c r="F2" s="289"/>
      <c r="G2" s="289"/>
      <c r="H2" s="289"/>
      <c r="I2" s="289"/>
      <c r="J2" s="289"/>
      <c r="K2" s="289"/>
      <c r="L2" s="289"/>
      <c r="M2" s="289"/>
      <c r="N2" s="289"/>
    </row>
    <row r="22" spans="1:14" ht="13.5" customHeight="1" x14ac:dyDescent="0.2"/>
    <row r="23" spans="1:14" ht="27.75" customHeight="1" x14ac:dyDescent="0.2">
      <c r="B23" s="49"/>
      <c r="C23" s="49"/>
      <c r="D23" s="49"/>
      <c r="E23" s="49"/>
      <c r="F23" s="49"/>
      <c r="G23" s="49"/>
      <c r="H23" s="49"/>
      <c r="I23" s="49"/>
      <c r="J23" s="49"/>
      <c r="K23" s="49"/>
      <c r="L23" s="49"/>
      <c r="M23" s="49"/>
      <c r="N23" s="49"/>
    </row>
    <row r="25" spans="1:14" ht="40.5" customHeight="1" x14ac:dyDescent="0.2">
      <c r="B25" s="49"/>
      <c r="C25" s="49"/>
      <c r="D25" s="49"/>
      <c r="E25" s="49"/>
      <c r="F25" s="49"/>
      <c r="G25" s="49"/>
      <c r="H25" s="49"/>
      <c r="I25" s="49"/>
      <c r="J25" s="49"/>
      <c r="K25" s="49"/>
      <c r="L25" s="49"/>
      <c r="M25" s="49"/>
      <c r="N25" s="49"/>
    </row>
    <row r="26" spans="1:14" ht="13.5" customHeight="1" x14ac:dyDescent="0.2">
      <c r="A26" t="s">
        <v>303</v>
      </c>
      <c r="B26" s="49"/>
      <c r="C26" s="49"/>
      <c r="D26" s="49"/>
      <c r="E26" s="49"/>
      <c r="F26" s="49"/>
      <c r="G26" s="49"/>
      <c r="H26" s="49"/>
      <c r="I26" s="49"/>
      <c r="J26" s="49"/>
      <c r="K26" s="49"/>
      <c r="L26" s="49"/>
      <c r="M26" s="49"/>
      <c r="N26" s="49"/>
    </row>
    <row r="27" spans="1:14" ht="27" customHeight="1" x14ac:dyDescent="0.2">
      <c r="A27" s="282" t="s">
        <v>306</v>
      </c>
      <c r="B27" s="282"/>
      <c r="C27" s="282"/>
      <c r="D27" s="282"/>
      <c r="E27" s="282"/>
      <c r="F27" s="282"/>
      <c r="G27" s="282"/>
      <c r="H27" s="282"/>
      <c r="I27" s="282"/>
      <c r="J27" s="282"/>
      <c r="K27" s="282"/>
      <c r="L27" s="282"/>
      <c r="M27" s="282"/>
      <c r="N27" s="282"/>
    </row>
    <row r="28" spans="1:14" x14ac:dyDescent="0.2">
      <c r="A28" t="s">
        <v>304</v>
      </c>
    </row>
    <row r="29" spans="1:14" ht="40.5" customHeight="1" x14ac:dyDescent="0.2">
      <c r="A29" s="282" t="s">
        <v>305</v>
      </c>
      <c r="B29" s="282"/>
      <c r="C29" s="282"/>
      <c r="D29" s="282"/>
      <c r="E29" s="282"/>
      <c r="F29" s="282"/>
      <c r="G29" s="282"/>
      <c r="H29" s="282"/>
      <c r="I29" s="282"/>
      <c r="J29" s="282"/>
      <c r="K29" s="282"/>
      <c r="L29" s="282"/>
      <c r="M29" s="282"/>
      <c r="N29" s="282"/>
    </row>
    <row r="30" spans="1:14" ht="27" customHeight="1" x14ac:dyDescent="0.2">
      <c r="A30" s="282" t="s">
        <v>369</v>
      </c>
      <c r="B30" s="282"/>
      <c r="C30" s="282"/>
      <c r="D30" s="282"/>
      <c r="E30" s="282"/>
      <c r="F30" s="282"/>
      <c r="G30" s="282"/>
      <c r="H30" s="282"/>
      <c r="I30" s="282"/>
      <c r="J30" s="282"/>
      <c r="K30" s="282"/>
      <c r="L30" s="282"/>
      <c r="M30" s="282"/>
      <c r="N30" s="282"/>
    </row>
    <row r="32" spans="1:14" x14ac:dyDescent="0.2">
      <c r="A32" s="48"/>
      <c r="B32" s="48"/>
      <c r="C32" s="48"/>
      <c r="D32" s="48"/>
      <c r="E32" s="48"/>
      <c r="F32" s="48"/>
      <c r="G32" s="48"/>
      <c r="H32" s="48"/>
      <c r="I32" s="48"/>
      <c r="J32" s="48"/>
      <c r="K32" s="48"/>
      <c r="L32" s="48"/>
      <c r="M32" s="48"/>
      <c r="N32" s="48"/>
    </row>
    <row r="33" spans="1:14" x14ac:dyDescent="0.2">
      <c r="A33" s="48"/>
      <c r="B33" s="48"/>
      <c r="C33" s="48"/>
      <c r="D33" s="48"/>
      <c r="E33" s="48"/>
      <c r="F33" s="48"/>
      <c r="G33" s="48"/>
      <c r="H33" s="48"/>
      <c r="I33" s="48"/>
      <c r="J33" s="48"/>
      <c r="K33" s="48"/>
      <c r="L33" s="48"/>
      <c r="M33" s="48"/>
      <c r="N33" s="48"/>
    </row>
    <row r="39" spans="1:14" x14ac:dyDescent="0.2">
      <c r="G39" s="47"/>
    </row>
  </sheetData>
  <mergeCells count="4">
    <mergeCell ref="A27:N27"/>
    <mergeCell ref="A29:N29"/>
    <mergeCell ref="A30:N30"/>
    <mergeCell ref="A1:N2"/>
  </mergeCells>
  <phoneticPr fontId="9"/>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view="pageBreakPreview" zoomScaleNormal="55" zoomScaleSheetLayoutView="100" workbookViewId="0">
      <selection activeCell="M27" sqref="M27:P27"/>
    </sheetView>
  </sheetViews>
  <sheetFormatPr defaultColWidth="9" defaultRowHeight="18" customHeight="1" x14ac:dyDescent="0.15"/>
  <cols>
    <col min="1" max="1" width="1.77734375" style="2" customWidth="1"/>
    <col min="2" max="12" width="5.88671875" style="1" customWidth="1"/>
    <col min="13" max="14" width="3.21875" style="1" customWidth="1"/>
    <col min="15" max="18" width="5.88671875" style="1" customWidth="1"/>
    <col min="19" max="22" width="3.21875" style="1" customWidth="1"/>
    <col min="23" max="23" width="5.88671875" style="7" customWidth="1"/>
    <col min="24" max="24" width="9.6640625" style="7" customWidth="1"/>
    <col min="25" max="25" width="5.88671875" style="7" customWidth="1"/>
    <col min="26" max="26" width="5.88671875" style="1" customWidth="1"/>
    <col min="27" max="28" width="3.21875" style="1" customWidth="1"/>
    <col min="29" max="29" width="1.44140625" style="2" customWidth="1"/>
    <col min="30" max="30" width="9" style="2"/>
    <col min="31" max="33" width="9.109375" style="2" bestFit="1" customWidth="1"/>
    <col min="34" max="34" width="10.88671875" style="2" bestFit="1" customWidth="1"/>
    <col min="35" max="16384" width="9" style="2"/>
  </cols>
  <sheetData>
    <row r="1" spans="2:37" ht="10.5" customHeight="1" x14ac:dyDescent="0.15"/>
    <row r="2" spans="2:37" ht="25.2" customHeight="1" x14ac:dyDescent="0.15">
      <c r="B2" s="164" t="s">
        <v>239</v>
      </c>
      <c r="C2" s="164"/>
      <c r="D2" s="164"/>
      <c r="E2" s="164"/>
      <c r="F2" s="164"/>
      <c r="G2" s="164"/>
      <c r="H2" s="164"/>
      <c r="I2" s="164"/>
      <c r="J2" s="164"/>
      <c r="K2" s="164"/>
      <c r="L2" s="164"/>
      <c r="M2" s="164"/>
      <c r="N2" s="164"/>
      <c r="O2" s="164"/>
      <c r="P2" s="164"/>
      <c r="Q2" s="164"/>
      <c r="R2" s="164"/>
      <c r="S2" s="292" t="s">
        <v>432</v>
      </c>
      <c r="T2" s="293"/>
      <c r="U2" s="293"/>
      <c r="V2" s="299"/>
      <c r="W2" s="394" t="s">
        <v>935</v>
      </c>
      <c r="X2" s="394"/>
      <c r="Y2" s="394"/>
      <c r="Z2" s="394"/>
      <c r="AA2" s="394"/>
      <c r="AB2" s="394"/>
    </row>
    <row r="3" spans="2:37" ht="20.100000000000001" customHeight="1" x14ac:dyDescent="0.15">
      <c r="B3" s="382" t="s">
        <v>17</v>
      </c>
      <c r="C3" s="382"/>
      <c r="D3" s="383" t="s">
        <v>561</v>
      </c>
      <c r="E3" s="383"/>
      <c r="F3" s="383"/>
      <c r="G3" s="383"/>
      <c r="H3" s="384" t="s">
        <v>18</v>
      </c>
      <c r="I3" s="384"/>
      <c r="J3" s="390" t="s">
        <v>573</v>
      </c>
      <c r="K3" s="391"/>
      <c r="L3" s="391"/>
      <c r="M3" s="391"/>
      <c r="N3" s="391"/>
      <c r="O3" s="247"/>
      <c r="P3" s="361" t="s">
        <v>6</v>
      </c>
      <c r="Q3" s="363"/>
      <c r="R3" s="366" t="s">
        <v>936</v>
      </c>
      <c r="S3" s="367"/>
      <c r="T3" s="367"/>
      <c r="U3" s="367"/>
      <c r="V3" s="368"/>
      <c r="W3" s="292" t="s">
        <v>136</v>
      </c>
      <c r="X3" s="293"/>
      <c r="Y3" s="293"/>
      <c r="Z3" s="385" t="s">
        <v>456</v>
      </c>
      <c r="AA3" s="386"/>
      <c r="AB3" s="387"/>
    </row>
    <row r="4" spans="2:37" ht="20.100000000000001" customHeight="1" x14ac:dyDescent="0.15">
      <c r="B4" s="388" t="s">
        <v>7</v>
      </c>
      <c r="C4" s="388"/>
      <c r="D4" s="389" t="s">
        <v>562</v>
      </c>
      <c r="E4" s="389"/>
      <c r="F4" s="389"/>
      <c r="G4" s="389"/>
      <c r="H4" s="384"/>
      <c r="I4" s="384"/>
      <c r="J4" s="392"/>
      <c r="K4" s="393"/>
      <c r="L4" s="393"/>
      <c r="M4" s="393"/>
      <c r="N4" s="393"/>
      <c r="O4" s="248"/>
      <c r="P4" s="349"/>
      <c r="Q4" s="365"/>
      <c r="R4" s="369"/>
      <c r="S4" s="370"/>
      <c r="T4" s="370"/>
      <c r="U4" s="370"/>
      <c r="V4" s="371"/>
      <c r="W4" s="292" t="s">
        <v>135</v>
      </c>
      <c r="X4" s="293"/>
      <c r="Y4" s="293"/>
      <c r="Z4" s="385" t="s">
        <v>361</v>
      </c>
      <c r="AA4" s="386"/>
      <c r="AB4" s="387"/>
    </row>
    <row r="5" spans="2:37" ht="20.100000000000001" customHeight="1" x14ac:dyDescent="0.15">
      <c r="B5" s="359" t="s">
        <v>8</v>
      </c>
      <c r="C5" s="359"/>
      <c r="D5" s="165" t="s">
        <v>9</v>
      </c>
      <c r="E5" s="360" t="s">
        <v>563</v>
      </c>
      <c r="F5" s="360"/>
      <c r="G5" s="360"/>
      <c r="H5" s="361" t="s">
        <v>134</v>
      </c>
      <c r="I5" s="362"/>
      <c r="J5" s="363"/>
      <c r="K5" s="366" t="s">
        <v>538</v>
      </c>
      <c r="L5" s="367"/>
      <c r="M5" s="367"/>
      <c r="N5" s="367"/>
      <c r="O5" s="368"/>
      <c r="P5" s="372" t="s">
        <v>133</v>
      </c>
      <c r="Q5" s="373"/>
      <c r="R5" s="376">
        <v>45651</v>
      </c>
      <c r="S5" s="377"/>
      <c r="T5" s="378"/>
      <c r="U5" s="349" t="s">
        <v>26</v>
      </c>
      <c r="V5" s="364"/>
      <c r="W5" s="365"/>
      <c r="X5" s="300" t="s">
        <v>25</v>
      </c>
      <c r="Y5" s="318"/>
      <c r="Z5" s="395">
        <v>89</v>
      </c>
      <c r="AA5" s="395"/>
      <c r="AB5" s="166" t="s">
        <v>24</v>
      </c>
    </row>
    <row r="6" spans="2:37" ht="20.100000000000001" customHeight="1" x14ac:dyDescent="0.15">
      <c r="B6" s="359"/>
      <c r="C6" s="359"/>
      <c r="D6" s="165" t="s">
        <v>10</v>
      </c>
      <c r="E6" s="347" t="s">
        <v>563</v>
      </c>
      <c r="F6" s="347"/>
      <c r="G6" s="347"/>
      <c r="H6" s="349"/>
      <c r="I6" s="364"/>
      <c r="J6" s="365"/>
      <c r="K6" s="369"/>
      <c r="L6" s="370"/>
      <c r="M6" s="370"/>
      <c r="N6" s="370"/>
      <c r="O6" s="371"/>
      <c r="P6" s="374"/>
      <c r="Q6" s="375"/>
      <c r="R6" s="379"/>
      <c r="S6" s="380"/>
      <c r="T6" s="381"/>
      <c r="U6" s="292" t="s">
        <v>11</v>
      </c>
      <c r="V6" s="293"/>
      <c r="W6" s="299"/>
      <c r="X6" s="300" t="s">
        <v>350</v>
      </c>
      <c r="Y6" s="318"/>
      <c r="Z6" s="318"/>
      <c r="AA6" s="318"/>
      <c r="AB6" s="301"/>
    </row>
    <row r="7" spans="2:37" ht="19.2" customHeight="1" x14ac:dyDescent="0.15">
      <c r="B7" s="348" t="s">
        <v>109</v>
      </c>
      <c r="C7" s="321" t="s">
        <v>123</v>
      </c>
      <c r="D7" s="322"/>
      <c r="E7" s="340">
        <v>342926.66</v>
      </c>
      <c r="F7" s="350"/>
      <c r="G7" s="351"/>
      <c r="H7" s="321" t="s">
        <v>132</v>
      </c>
      <c r="I7" s="352"/>
      <c r="J7" s="322"/>
      <c r="K7" s="353" t="s">
        <v>565</v>
      </c>
      <c r="L7" s="354"/>
      <c r="M7" s="358" t="s">
        <v>131</v>
      </c>
      <c r="N7" s="335"/>
      <c r="O7" s="321" t="s">
        <v>114</v>
      </c>
      <c r="P7" s="322"/>
      <c r="Q7" s="355" t="s">
        <v>569</v>
      </c>
      <c r="R7" s="356"/>
      <c r="S7" s="305" t="s">
        <v>130</v>
      </c>
      <c r="T7" s="321" t="s">
        <v>129</v>
      </c>
      <c r="U7" s="352"/>
      <c r="V7" s="352"/>
      <c r="W7" s="322"/>
      <c r="X7" s="167" t="s">
        <v>106</v>
      </c>
      <c r="Y7" s="168" t="s">
        <v>128</v>
      </c>
      <c r="Z7" s="169" t="s">
        <v>105</v>
      </c>
      <c r="AA7" s="388" t="s">
        <v>127</v>
      </c>
      <c r="AB7" s="388"/>
      <c r="AD7" s="5"/>
      <c r="AE7" s="2">
        <f>INT(E7/10000)</f>
        <v>34</v>
      </c>
      <c r="AF7" s="2">
        <f>INT(E7/100)-AE7*100</f>
        <v>29</v>
      </c>
      <c r="AG7" s="62">
        <f>E7-AE7*10000-AF7*100</f>
        <v>26.659999999974389</v>
      </c>
      <c r="AH7" s="63">
        <f>ROUND(AE7+AF7/60+AG7/60/60,5)</f>
        <v>34.490740000000002</v>
      </c>
      <c r="AI7" s="63" t="str">
        <f>TEXT(AH7,"0.00000")</f>
        <v>34.49074</v>
      </c>
    </row>
    <row r="8" spans="2:37" ht="19.2" customHeight="1" x14ac:dyDescent="0.15">
      <c r="B8" s="349"/>
      <c r="C8" s="306" t="s">
        <v>120</v>
      </c>
      <c r="D8" s="307"/>
      <c r="E8" s="340">
        <v>1319494.4099999999</v>
      </c>
      <c r="F8" s="341"/>
      <c r="G8" s="342"/>
      <c r="H8" s="306" t="s">
        <v>126</v>
      </c>
      <c r="I8" s="327"/>
      <c r="J8" s="307"/>
      <c r="K8" s="357"/>
      <c r="L8" s="329"/>
      <c r="M8" s="358"/>
      <c r="N8" s="335"/>
      <c r="O8" s="306" t="s">
        <v>125</v>
      </c>
      <c r="P8" s="307"/>
      <c r="Q8" s="303" t="s">
        <v>570</v>
      </c>
      <c r="R8" s="326"/>
      <c r="S8" s="290"/>
      <c r="T8" s="396" t="s">
        <v>124</v>
      </c>
      <c r="U8" s="292" t="s">
        <v>199</v>
      </c>
      <c r="V8" s="293"/>
      <c r="W8" s="299"/>
      <c r="X8" s="245" t="s">
        <v>546</v>
      </c>
      <c r="Y8" s="245" t="s">
        <v>546</v>
      </c>
      <c r="Z8" s="245" t="s">
        <v>546</v>
      </c>
      <c r="AA8" s="312" t="s">
        <v>546</v>
      </c>
      <c r="AB8" s="312"/>
      <c r="AD8" s="24"/>
      <c r="AE8" s="2">
        <f>INT(E8/10000)</f>
        <v>131</v>
      </c>
      <c r="AF8" s="2">
        <f>INT(E8/100)-AE8*100</f>
        <v>94</v>
      </c>
      <c r="AG8" s="62">
        <f>E8-AE8*10000-AF8*100</f>
        <v>94.409999999916181</v>
      </c>
      <c r="AH8" s="63">
        <f>ROUND(AE8+AF8/60+AG8/60/60,5)</f>
        <v>132.59289000000001</v>
      </c>
      <c r="AI8" s="63" t="str">
        <f>TEXT(AH8,"0.00000")</f>
        <v>132.59289</v>
      </c>
    </row>
    <row r="9" spans="2:37" ht="19.2" customHeight="1" x14ac:dyDescent="0.15">
      <c r="B9" s="319" t="s">
        <v>102</v>
      </c>
      <c r="C9" s="306" t="s">
        <v>123</v>
      </c>
      <c r="D9" s="307"/>
      <c r="E9" s="340">
        <v>342929.94</v>
      </c>
      <c r="F9" s="341"/>
      <c r="G9" s="342"/>
      <c r="H9" s="343" t="s">
        <v>454</v>
      </c>
      <c r="I9" s="344"/>
      <c r="J9" s="344"/>
      <c r="K9" s="303" t="s">
        <v>566</v>
      </c>
      <c r="L9" s="326"/>
      <c r="M9" s="358"/>
      <c r="N9" s="335"/>
      <c r="O9" s="306" t="s">
        <v>122</v>
      </c>
      <c r="P9" s="307"/>
      <c r="Q9" s="346"/>
      <c r="R9" s="346"/>
      <c r="S9" s="290"/>
      <c r="T9" s="397"/>
      <c r="U9" s="292" t="s">
        <v>121</v>
      </c>
      <c r="V9" s="293"/>
      <c r="W9" s="299"/>
      <c r="X9" s="245" t="s">
        <v>546</v>
      </c>
      <c r="Y9" s="245" t="s">
        <v>546</v>
      </c>
      <c r="Z9" s="245" t="s">
        <v>546</v>
      </c>
      <c r="AA9" s="312" t="s">
        <v>546</v>
      </c>
      <c r="AB9" s="312"/>
      <c r="AD9" s="24"/>
    </row>
    <row r="10" spans="2:37" ht="19.2" customHeight="1" x14ac:dyDescent="0.15">
      <c r="B10" s="321"/>
      <c r="C10" s="306" t="s">
        <v>120</v>
      </c>
      <c r="D10" s="307"/>
      <c r="E10" s="340">
        <v>1319484.7</v>
      </c>
      <c r="F10" s="341"/>
      <c r="G10" s="342"/>
      <c r="H10" s="306" t="s">
        <v>119</v>
      </c>
      <c r="I10" s="327"/>
      <c r="J10" s="307"/>
      <c r="K10" s="328" t="s">
        <v>567</v>
      </c>
      <c r="L10" s="329"/>
      <c r="M10" s="332"/>
      <c r="N10" s="333"/>
      <c r="O10" s="306" t="s">
        <v>61</v>
      </c>
      <c r="P10" s="307"/>
      <c r="Q10" s="345"/>
      <c r="R10" s="345"/>
      <c r="S10" s="290"/>
      <c r="T10" s="398"/>
      <c r="U10" s="292" t="s">
        <v>118</v>
      </c>
      <c r="V10" s="293"/>
      <c r="W10" s="299"/>
      <c r="X10" s="245" t="s">
        <v>546</v>
      </c>
      <c r="Y10" s="245" t="s">
        <v>546</v>
      </c>
      <c r="Z10" s="245" t="s">
        <v>546</v>
      </c>
      <c r="AA10" s="312" t="s">
        <v>546</v>
      </c>
      <c r="AB10" s="312"/>
      <c r="AD10" s="24"/>
    </row>
    <row r="11" spans="2:37" ht="19.2" customHeight="1" x14ac:dyDescent="0.15">
      <c r="B11" s="306" t="s">
        <v>117</v>
      </c>
      <c r="C11" s="327"/>
      <c r="D11" s="307"/>
      <c r="E11" s="303" t="s">
        <v>564</v>
      </c>
      <c r="F11" s="304"/>
      <c r="G11" s="326"/>
      <c r="H11" s="306" t="s">
        <v>116</v>
      </c>
      <c r="I11" s="327"/>
      <c r="J11" s="307"/>
      <c r="K11" s="328" t="s">
        <v>567</v>
      </c>
      <c r="L11" s="329"/>
      <c r="M11" s="330" t="s">
        <v>115</v>
      </c>
      <c r="N11" s="331"/>
      <c r="O11" s="306" t="s">
        <v>114</v>
      </c>
      <c r="P11" s="307"/>
      <c r="Q11" s="334" t="s">
        <v>571</v>
      </c>
      <c r="R11" s="334"/>
      <c r="S11" s="290"/>
      <c r="T11" s="171" t="s">
        <v>113</v>
      </c>
      <c r="U11" s="292" t="s">
        <v>112</v>
      </c>
      <c r="V11" s="293"/>
      <c r="W11" s="299"/>
      <c r="X11" s="245" t="s">
        <v>546</v>
      </c>
      <c r="Y11" s="245" t="s">
        <v>546</v>
      </c>
      <c r="Z11" s="245" t="s">
        <v>546</v>
      </c>
      <c r="AA11" s="312" t="s">
        <v>546</v>
      </c>
      <c r="AB11" s="312"/>
      <c r="AD11" s="24"/>
    </row>
    <row r="12" spans="2:37" ht="19.2" customHeight="1" x14ac:dyDescent="0.15">
      <c r="B12" s="306" t="s">
        <v>111</v>
      </c>
      <c r="C12" s="327"/>
      <c r="D12" s="307"/>
      <c r="E12" s="296">
        <v>0</v>
      </c>
      <c r="F12" s="298"/>
      <c r="G12" s="166" t="s">
        <v>74</v>
      </c>
      <c r="H12" s="331" t="s">
        <v>110</v>
      </c>
      <c r="I12" s="305" t="s">
        <v>109</v>
      </c>
      <c r="J12" s="172" t="s">
        <v>101</v>
      </c>
      <c r="K12" s="303" t="s">
        <v>568</v>
      </c>
      <c r="L12" s="326"/>
      <c r="M12" s="332"/>
      <c r="N12" s="333"/>
      <c r="O12" s="306" t="s">
        <v>61</v>
      </c>
      <c r="P12" s="307"/>
      <c r="Q12" s="336"/>
      <c r="R12" s="336"/>
      <c r="S12" s="290"/>
      <c r="T12" s="396" t="s">
        <v>98</v>
      </c>
      <c r="U12" s="292" t="s">
        <v>97</v>
      </c>
      <c r="V12" s="293"/>
      <c r="W12" s="299"/>
      <c r="X12" s="245" t="s">
        <v>546</v>
      </c>
      <c r="Y12" s="245" t="s">
        <v>546</v>
      </c>
      <c r="Z12" s="245" t="s">
        <v>546</v>
      </c>
      <c r="AA12" s="312" t="s">
        <v>546</v>
      </c>
      <c r="AB12" s="312"/>
      <c r="AD12" s="24"/>
    </row>
    <row r="13" spans="2:37" ht="19.2" customHeight="1" x14ac:dyDescent="0.15">
      <c r="B13" s="319" t="s">
        <v>108</v>
      </c>
      <c r="C13" s="323"/>
      <c r="D13" s="320"/>
      <c r="E13" s="303">
        <v>42.7</v>
      </c>
      <c r="F13" s="304"/>
      <c r="G13" s="166" t="s">
        <v>377</v>
      </c>
      <c r="H13" s="335"/>
      <c r="I13" s="291"/>
      <c r="J13" s="172" t="s">
        <v>95</v>
      </c>
      <c r="K13" s="173">
        <v>0</v>
      </c>
      <c r="L13" s="174" t="s">
        <v>94</v>
      </c>
      <c r="M13" s="337" t="s">
        <v>107</v>
      </c>
      <c r="N13" s="338"/>
      <c r="O13" s="339"/>
      <c r="P13" s="167" t="s">
        <v>106</v>
      </c>
      <c r="Q13" s="175" t="s">
        <v>105</v>
      </c>
      <c r="R13" s="167" t="s">
        <v>61</v>
      </c>
      <c r="S13" s="290"/>
      <c r="T13" s="398"/>
      <c r="U13" s="292" t="s">
        <v>200</v>
      </c>
      <c r="V13" s="293"/>
      <c r="W13" s="299"/>
      <c r="X13" s="245" t="s">
        <v>546</v>
      </c>
      <c r="Y13" s="245" t="s">
        <v>546</v>
      </c>
      <c r="Z13" s="245" t="s">
        <v>546</v>
      </c>
      <c r="AA13" s="312" t="s">
        <v>546</v>
      </c>
      <c r="AB13" s="312"/>
      <c r="AD13" s="24"/>
      <c r="AF13" s="11"/>
      <c r="AG13" s="10"/>
      <c r="AH13" s="10"/>
      <c r="AI13" s="10"/>
      <c r="AJ13" s="12"/>
      <c r="AK13" s="8"/>
    </row>
    <row r="14" spans="2:37" ht="19.2" customHeight="1" x14ac:dyDescent="0.15">
      <c r="B14" s="319" t="s">
        <v>104</v>
      </c>
      <c r="C14" s="323"/>
      <c r="D14" s="320"/>
      <c r="E14" s="324">
        <v>2035</v>
      </c>
      <c r="F14" s="325"/>
      <c r="G14" s="176" t="s">
        <v>103</v>
      </c>
      <c r="H14" s="335"/>
      <c r="I14" s="305" t="s">
        <v>102</v>
      </c>
      <c r="J14" s="172" t="s">
        <v>101</v>
      </c>
      <c r="K14" s="303" t="s">
        <v>568</v>
      </c>
      <c r="L14" s="326"/>
      <c r="M14" s="305" t="s">
        <v>100</v>
      </c>
      <c r="N14" s="292" t="s">
        <v>99</v>
      </c>
      <c r="O14" s="299"/>
      <c r="P14" s="148" t="s">
        <v>546</v>
      </c>
      <c r="Q14" s="245" t="s">
        <v>546</v>
      </c>
      <c r="R14" s="148" t="s">
        <v>546</v>
      </c>
      <c r="S14" s="290"/>
      <c r="T14" s="396" t="s">
        <v>88</v>
      </c>
      <c r="U14" s="292" t="s">
        <v>201</v>
      </c>
      <c r="V14" s="293"/>
      <c r="W14" s="299"/>
      <c r="X14" s="245" t="s">
        <v>546</v>
      </c>
      <c r="Y14" s="245" t="s">
        <v>546</v>
      </c>
      <c r="Z14" s="245" t="s">
        <v>546</v>
      </c>
      <c r="AA14" s="312" t="s">
        <v>546</v>
      </c>
      <c r="AB14" s="312"/>
      <c r="AD14" s="24"/>
      <c r="AF14" s="11"/>
      <c r="AG14" s="10"/>
      <c r="AH14" s="10"/>
      <c r="AI14" s="10"/>
      <c r="AJ14" s="12"/>
      <c r="AK14" s="8"/>
    </row>
    <row r="15" spans="2:37" ht="19.2" customHeight="1" x14ac:dyDescent="0.15">
      <c r="B15" s="178"/>
      <c r="C15" s="306" t="s">
        <v>96</v>
      </c>
      <c r="D15" s="307"/>
      <c r="E15" s="303">
        <v>7</v>
      </c>
      <c r="F15" s="304"/>
      <c r="G15" s="166" t="s">
        <v>74</v>
      </c>
      <c r="H15" s="333"/>
      <c r="I15" s="291"/>
      <c r="J15" s="179" t="s">
        <v>95</v>
      </c>
      <c r="K15" s="180">
        <v>0</v>
      </c>
      <c r="L15" s="181" t="s">
        <v>94</v>
      </c>
      <c r="M15" s="290"/>
      <c r="N15" s="292" t="s">
        <v>93</v>
      </c>
      <c r="O15" s="299"/>
      <c r="P15" s="148" t="s">
        <v>572</v>
      </c>
      <c r="Q15" s="245"/>
      <c r="R15" s="148"/>
      <c r="S15" s="290"/>
      <c r="T15" s="397"/>
      <c r="U15" s="361" t="s">
        <v>86</v>
      </c>
      <c r="V15" s="362"/>
      <c r="W15" s="363"/>
      <c r="X15" s="245" t="s">
        <v>546</v>
      </c>
      <c r="Y15" s="245" t="s">
        <v>546</v>
      </c>
      <c r="Z15" s="245" t="s">
        <v>546</v>
      </c>
      <c r="AA15" s="312" t="s">
        <v>546</v>
      </c>
      <c r="AB15" s="312"/>
      <c r="AD15" s="24"/>
      <c r="AF15" s="11"/>
      <c r="AG15" s="10"/>
      <c r="AH15" s="10"/>
      <c r="AI15" s="10"/>
      <c r="AJ15" s="12"/>
      <c r="AK15" s="8"/>
    </row>
    <row r="16" spans="2:37" ht="19.2" customHeight="1" x14ac:dyDescent="0.15">
      <c r="B16" s="290" t="s">
        <v>92</v>
      </c>
      <c r="C16" s="319" t="s">
        <v>91</v>
      </c>
      <c r="D16" s="320"/>
      <c r="E16" s="303">
        <v>3.25</v>
      </c>
      <c r="F16" s="304"/>
      <c r="G16" s="182" t="s">
        <v>74</v>
      </c>
      <c r="H16" s="305" t="s">
        <v>90</v>
      </c>
      <c r="I16" s="306" t="s">
        <v>77</v>
      </c>
      <c r="J16" s="307"/>
      <c r="K16" s="244"/>
      <c r="L16" s="174" t="s">
        <v>69</v>
      </c>
      <c r="M16" s="290"/>
      <c r="N16" s="292" t="s">
        <v>89</v>
      </c>
      <c r="O16" s="299"/>
      <c r="P16" s="148" t="s">
        <v>546</v>
      </c>
      <c r="Q16" s="245" t="s">
        <v>546</v>
      </c>
      <c r="R16" s="148" t="s">
        <v>546</v>
      </c>
      <c r="S16" s="290"/>
      <c r="T16" s="397"/>
      <c r="U16" s="349"/>
      <c r="V16" s="364"/>
      <c r="W16" s="365"/>
      <c r="X16" s="245" t="s">
        <v>546</v>
      </c>
      <c r="Y16" s="245" t="s">
        <v>546</v>
      </c>
      <c r="Z16" s="245" t="s">
        <v>546</v>
      </c>
      <c r="AA16" s="312" t="s">
        <v>546</v>
      </c>
      <c r="AB16" s="312"/>
      <c r="AD16" s="24"/>
      <c r="AF16" s="11"/>
      <c r="AG16" s="10"/>
      <c r="AH16" s="10"/>
      <c r="AI16" s="10"/>
      <c r="AJ16" s="12"/>
      <c r="AK16" s="8"/>
    </row>
    <row r="17" spans="2:37" ht="19.2" customHeight="1" x14ac:dyDescent="0.15">
      <c r="B17" s="290"/>
      <c r="C17" s="321"/>
      <c r="D17" s="322"/>
      <c r="E17" s="303">
        <v>3.25</v>
      </c>
      <c r="F17" s="304"/>
      <c r="G17" s="182" t="s">
        <v>74</v>
      </c>
      <c r="H17" s="290"/>
      <c r="I17" s="319" t="s">
        <v>73</v>
      </c>
      <c r="J17" s="320"/>
      <c r="K17" s="244"/>
      <c r="L17" s="174" t="s">
        <v>69</v>
      </c>
      <c r="M17" s="290"/>
      <c r="N17" s="292" t="s">
        <v>87</v>
      </c>
      <c r="O17" s="299"/>
      <c r="P17" s="251" t="s">
        <v>546</v>
      </c>
      <c r="Q17" s="245" t="s">
        <v>546</v>
      </c>
      <c r="R17" s="148" t="s">
        <v>546</v>
      </c>
      <c r="S17" s="290"/>
      <c r="T17" s="397"/>
      <c r="U17" s="292" t="s">
        <v>83</v>
      </c>
      <c r="V17" s="293"/>
      <c r="W17" s="299"/>
      <c r="X17" s="245" t="s">
        <v>546</v>
      </c>
      <c r="Y17" s="245" t="s">
        <v>546</v>
      </c>
      <c r="Z17" s="148" t="s">
        <v>546</v>
      </c>
      <c r="AA17" s="312" t="s">
        <v>546</v>
      </c>
      <c r="AB17" s="312"/>
      <c r="AD17" s="24"/>
      <c r="AF17" s="11"/>
      <c r="AG17" s="10"/>
      <c r="AH17" s="10"/>
      <c r="AI17" s="10"/>
      <c r="AJ17" s="9"/>
      <c r="AK17" s="8"/>
    </row>
    <row r="18" spans="2:37" ht="19.2" customHeight="1" x14ac:dyDescent="0.15">
      <c r="B18" s="184"/>
      <c r="C18" s="306" t="s">
        <v>85</v>
      </c>
      <c r="D18" s="307"/>
      <c r="E18" s="303">
        <v>0</v>
      </c>
      <c r="F18" s="304"/>
      <c r="G18" s="182" t="s">
        <v>74</v>
      </c>
      <c r="H18" s="290"/>
      <c r="I18" s="321"/>
      <c r="J18" s="322"/>
      <c r="K18" s="244"/>
      <c r="L18" s="174" t="s">
        <v>69</v>
      </c>
      <c r="M18" s="290"/>
      <c r="N18" s="292" t="s">
        <v>84</v>
      </c>
      <c r="O18" s="299"/>
      <c r="P18" s="251" t="s">
        <v>546</v>
      </c>
      <c r="Q18" s="245" t="s">
        <v>546</v>
      </c>
      <c r="R18" s="148" t="s">
        <v>546</v>
      </c>
      <c r="S18" s="290"/>
      <c r="T18" s="397"/>
      <c r="U18" s="349" t="s">
        <v>80</v>
      </c>
      <c r="V18" s="364"/>
      <c r="W18" s="365"/>
      <c r="X18" s="245" t="s">
        <v>546</v>
      </c>
      <c r="Y18" s="245" t="s">
        <v>546</v>
      </c>
      <c r="Z18" s="255" t="s">
        <v>546</v>
      </c>
      <c r="AA18" s="312" t="s">
        <v>546</v>
      </c>
      <c r="AB18" s="312"/>
      <c r="AD18" s="24"/>
      <c r="AF18" s="11"/>
      <c r="AG18" s="10"/>
      <c r="AH18" s="10"/>
      <c r="AI18" s="10"/>
      <c r="AJ18" s="9"/>
      <c r="AK18" s="8"/>
    </row>
    <row r="19" spans="2:37" ht="19.2" customHeight="1" x14ac:dyDescent="0.15">
      <c r="B19" s="290" t="s">
        <v>82</v>
      </c>
      <c r="C19" s="321" t="s">
        <v>81</v>
      </c>
      <c r="D19" s="322"/>
      <c r="E19" s="303">
        <v>4.5</v>
      </c>
      <c r="F19" s="304"/>
      <c r="G19" s="185" t="s">
        <v>74</v>
      </c>
      <c r="H19" s="291"/>
      <c r="I19" s="306" t="s">
        <v>70</v>
      </c>
      <c r="J19" s="307"/>
      <c r="K19" s="244"/>
      <c r="L19" s="174" t="s">
        <v>69</v>
      </c>
      <c r="M19" s="290"/>
      <c r="N19" s="292"/>
      <c r="O19" s="299"/>
      <c r="P19" s="251"/>
      <c r="Q19" s="245"/>
      <c r="R19" s="148"/>
      <c r="S19" s="290"/>
      <c r="T19" s="396" t="s">
        <v>76</v>
      </c>
      <c r="U19" s="292" t="s">
        <v>202</v>
      </c>
      <c r="V19" s="293"/>
      <c r="W19" s="299"/>
      <c r="X19" s="245" t="s">
        <v>546</v>
      </c>
      <c r="Y19" s="245" t="s">
        <v>546</v>
      </c>
      <c r="Z19" s="245" t="s">
        <v>546</v>
      </c>
      <c r="AA19" s="312" t="s">
        <v>546</v>
      </c>
      <c r="AB19" s="312"/>
      <c r="AD19" s="24"/>
    </row>
    <row r="20" spans="2:37" ht="19.2" customHeight="1" x14ac:dyDescent="0.15">
      <c r="B20" s="290"/>
      <c r="C20" s="306" t="s">
        <v>79</v>
      </c>
      <c r="D20" s="307"/>
      <c r="E20" s="303"/>
      <c r="F20" s="304"/>
      <c r="G20" s="166" t="s">
        <v>74</v>
      </c>
      <c r="H20" s="305" t="s">
        <v>78</v>
      </c>
      <c r="I20" s="306" t="s">
        <v>77</v>
      </c>
      <c r="J20" s="307"/>
      <c r="K20" s="249"/>
      <c r="L20" s="186" t="s">
        <v>69</v>
      </c>
      <c r="M20" s="290"/>
      <c r="N20" s="292"/>
      <c r="O20" s="299"/>
      <c r="P20" s="251"/>
      <c r="Q20" s="20"/>
      <c r="R20" s="148"/>
      <c r="S20" s="290"/>
      <c r="T20" s="397"/>
      <c r="U20" s="292" t="s">
        <v>72</v>
      </c>
      <c r="V20" s="293"/>
      <c r="W20" s="299"/>
      <c r="X20" s="245" t="s">
        <v>546</v>
      </c>
      <c r="Y20" s="245" t="s">
        <v>546</v>
      </c>
      <c r="Z20" s="245" t="s">
        <v>546</v>
      </c>
      <c r="AA20" s="312" t="s">
        <v>546</v>
      </c>
      <c r="AB20" s="312"/>
      <c r="AD20" s="24"/>
    </row>
    <row r="21" spans="2:37" ht="19.2" customHeight="1" x14ac:dyDescent="0.15">
      <c r="B21" s="291"/>
      <c r="C21" s="306" t="s">
        <v>75</v>
      </c>
      <c r="D21" s="307"/>
      <c r="E21" s="303">
        <v>4.5</v>
      </c>
      <c r="F21" s="304"/>
      <c r="G21" s="166" t="s">
        <v>74</v>
      </c>
      <c r="H21" s="290"/>
      <c r="I21" s="306" t="s">
        <v>73</v>
      </c>
      <c r="J21" s="307"/>
      <c r="K21" s="244"/>
      <c r="L21" s="188" t="s">
        <v>69</v>
      </c>
      <c r="M21" s="290"/>
      <c r="N21" s="292"/>
      <c r="O21" s="299"/>
      <c r="P21" s="251"/>
      <c r="Q21" s="20"/>
      <c r="R21" s="148"/>
      <c r="S21" s="290"/>
      <c r="T21" s="397"/>
      <c r="U21" s="292" t="s">
        <v>68</v>
      </c>
      <c r="V21" s="293"/>
      <c r="W21" s="299"/>
      <c r="X21" s="245" t="s">
        <v>546</v>
      </c>
      <c r="Y21" s="245" t="s">
        <v>546</v>
      </c>
      <c r="Z21" s="245" t="s">
        <v>546</v>
      </c>
      <c r="AA21" s="312" t="s">
        <v>546</v>
      </c>
      <c r="AB21" s="312"/>
      <c r="AD21" s="24"/>
    </row>
    <row r="22" spans="2:37" ht="19.2" customHeight="1" x14ac:dyDescent="0.15">
      <c r="B22" s="179"/>
      <c r="C22" s="189" t="s">
        <v>71</v>
      </c>
      <c r="D22" s="190"/>
      <c r="E22" s="317">
        <v>3</v>
      </c>
      <c r="F22" s="317"/>
      <c r="G22" s="317"/>
      <c r="H22" s="291"/>
      <c r="I22" s="306" t="s">
        <v>70</v>
      </c>
      <c r="J22" s="307"/>
      <c r="K22" s="250"/>
      <c r="L22" s="181" t="s">
        <v>69</v>
      </c>
      <c r="M22" s="300"/>
      <c r="N22" s="318"/>
      <c r="O22" s="318"/>
      <c r="P22" s="301"/>
      <c r="Q22" s="300"/>
      <c r="R22" s="301"/>
      <c r="S22" s="290"/>
      <c r="T22" s="397"/>
      <c r="U22" s="292" t="s">
        <v>203</v>
      </c>
      <c r="V22" s="293"/>
      <c r="W22" s="299"/>
      <c r="X22" s="245" t="s">
        <v>546</v>
      </c>
      <c r="Y22" s="245" t="s">
        <v>546</v>
      </c>
      <c r="Z22" s="245" t="s">
        <v>546</v>
      </c>
      <c r="AA22" s="312" t="s">
        <v>546</v>
      </c>
      <c r="AB22" s="312"/>
      <c r="AD22" s="24"/>
    </row>
    <row r="23" spans="2:37" ht="19.2" customHeight="1" x14ac:dyDescent="0.15">
      <c r="B23" s="290" t="s">
        <v>67</v>
      </c>
      <c r="C23" s="189" t="s">
        <v>66</v>
      </c>
      <c r="D23" s="190"/>
      <c r="E23" s="302">
        <v>0</v>
      </c>
      <c r="F23" s="302"/>
      <c r="G23" s="302"/>
      <c r="H23" s="305" t="s">
        <v>65</v>
      </c>
      <c r="I23" s="306" t="s">
        <v>64</v>
      </c>
      <c r="J23" s="307"/>
      <c r="K23" s="306" t="s">
        <v>63</v>
      </c>
      <c r="L23" s="307"/>
      <c r="M23" s="292" t="s">
        <v>62</v>
      </c>
      <c r="N23" s="293"/>
      <c r="O23" s="293"/>
      <c r="P23" s="299"/>
      <c r="Q23" s="292" t="s">
        <v>61</v>
      </c>
      <c r="R23" s="299"/>
      <c r="S23" s="399" t="s">
        <v>207</v>
      </c>
      <c r="T23" s="400"/>
      <c r="U23" s="292" t="s">
        <v>206</v>
      </c>
      <c r="V23" s="293"/>
      <c r="W23" s="299"/>
      <c r="X23" s="245" t="s">
        <v>546</v>
      </c>
      <c r="Y23" s="245" t="s">
        <v>546</v>
      </c>
      <c r="Z23" s="245" t="s">
        <v>546</v>
      </c>
      <c r="AA23" s="312" t="s">
        <v>546</v>
      </c>
      <c r="AB23" s="312"/>
      <c r="AD23" s="24"/>
    </row>
    <row r="24" spans="2:37" ht="19.2" customHeight="1" x14ac:dyDescent="0.15">
      <c r="B24" s="290"/>
      <c r="C24" s="305" t="s">
        <v>60</v>
      </c>
      <c r="D24" s="292" t="s">
        <v>59</v>
      </c>
      <c r="E24" s="293"/>
      <c r="F24" s="294" t="s">
        <v>539</v>
      </c>
      <c r="G24" s="295"/>
      <c r="H24" s="290"/>
      <c r="I24" s="296"/>
      <c r="J24" s="297"/>
      <c r="K24" s="296"/>
      <c r="L24" s="297"/>
      <c r="M24" s="296"/>
      <c r="N24" s="298"/>
      <c r="O24" s="298"/>
      <c r="P24" s="297"/>
      <c r="Q24" s="296"/>
      <c r="R24" s="297"/>
      <c r="S24" s="308"/>
      <c r="T24" s="309"/>
      <c r="U24" s="292"/>
      <c r="V24" s="293"/>
      <c r="W24" s="299"/>
      <c r="X24" s="170"/>
      <c r="Y24" s="170"/>
      <c r="Z24" s="170"/>
      <c r="AA24" s="316"/>
      <c r="AB24" s="316"/>
      <c r="AD24" s="24"/>
    </row>
    <row r="25" spans="2:37" ht="19.2" customHeight="1" x14ac:dyDescent="0.15">
      <c r="B25" s="290"/>
      <c r="C25" s="290"/>
      <c r="D25" s="292" t="s">
        <v>58</v>
      </c>
      <c r="E25" s="293"/>
      <c r="F25" s="294" t="s">
        <v>539</v>
      </c>
      <c r="G25" s="295"/>
      <c r="H25" s="290"/>
      <c r="I25" s="296"/>
      <c r="J25" s="297"/>
      <c r="K25" s="296"/>
      <c r="L25" s="297"/>
      <c r="M25" s="296"/>
      <c r="N25" s="298"/>
      <c r="O25" s="298"/>
      <c r="P25" s="297"/>
      <c r="Q25" s="296"/>
      <c r="R25" s="297"/>
      <c r="S25" s="308"/>
      <c r="T25" s="309"/>
      <c r="U25" s="292"/>
      <c r="V25" s="293"/>
      <c r="W25" s="299"/>
      <c r="X25" s="170"/>
      <c r="Y25" s="170"/>
      <c r="Z25" s="170"/>
      <c r="AA25" s="316"/>
      <c r="AB25" s="316"/>
      <c r="AD25" s="24"/>
    </row>
    <row r="26" spans="2:37" ht="19.2" customHeight="1" x14ac:dyDescent="0.15">
      <c r="B26" s="290"/>
      <c r="C26" s="290"/>
      <c r="D26" s="292" t="s">
        <v>57</v>
      </c>
      <c r="E26" s="293"/>
      <c r="F26" s="294" t="s">
        <v>539</v>
      </c>
      <c r="G26" s="295"/>
      <c r="H26" s="290"/>
      <c r="I26" s="296"/>
      <c r="J26" s="297"/>
      <c r="K26" s="296"/>
      <c r="L26" s="297"/>
      <c r="M26" s="296"/>
      <c r="N26" s="298"/>
      <c r="O26" s="298"/>
      <c r="P26" s="297"/>
      <c r="Q26" s="296"/>
      <c r="R26" s="297"/>
      <c r="S26" s="310"/>
      <c r="T26" s="311"/>
      <c r="U26" s="292"/>
      <c r="V26" s="293"/>
      <c r="W26" s="299"/>
      <c r="X26" s="170"/>
      <c r="Y26" s="170"/>
      <c r="Z26" s="170"/>
      <c r="AA26" s="316"/>
      <c r="AB26" s="316"/>
      <c r="AD26" s="24"/>
    </row>
    <row r="27" spans="2:37" ht="19.2" customHeight="1" x14ac:dyDescent="0.15">
      <c r="B27" s="191"/>
      <c r="C27" s="291"/>
      <c r="D27" s="292" t="s">
        <v>56</v>
      </c>
      <c r="E27" s="293"/>
      <c r="F27" s="294" t="s">
        <v>539</v>
      </c>
      <c r="G27" s="295"/>
      <c r="H27" s="291"/>
      <c r="I27" s="296"/>
      <c r="J27" s="297"/>
      <c r="K27" s="296"/>
      <c r="L27" s="297"/>
      <c r="M27" s="296"/>
      <c r="N27" s="298"/>
      <c r="O27" s="298"/>
      <c r="P27" s="297"/>
      <c r="Q27" s="296"/>
      <c r="R27" s="297"/>
      <c r="S27" s="308" t="s">
        <v>55</v>
      </c>
      <c r="T27" s="309"/>
      <c r="U27" s="292" t="s">
        <v>54</v>
      </c>
      <c r="V27" s="293"/>
      <c r="W27" s="299"/>
      <c r="X27" s="245" t="s">
        <v>539</v>
      </c>
      <c r="Y27" s="245" t="s">
        <v>539</v>
      </c>
      <c r="Z27" s="245" t="s">
        <v>539</v>
      </c>
      <c r="AA27" s="312" t="s">
        <v>539</v>
      </c>
      <c r="AB27" s="312"/>
      <c r="AD27" s="24"/>
    </row>
    <row r="28" spans="2:37" ht="19.2" customHeight="1" x14ac:dyDescent="0.15">
      <c r="B28" s="189" t="s">
        <v>53</v>
      </c>
      <c r="C28" s="192"/>
      <c r="D28" s="190"/>
      <c r="E28" s="296" t="s">
        <v>358</v>
      </c>
      <c r="F28" s="298"/>
      <c r="G28" s="298"/>
      <c r="H28" s="298"/>
      <c r="I28" s="298"/>
      <c r="J28" s="298"/>
      <c r="K28" s="313"/>
      <c r="L28" s="314"/>
      <c r="M28" s="314"/>
      <c r="N28" s="314"/>
      <c r="O28" s="314"/>
      <c r="P28" s="314"/>
      <c r="Q28" s="314"/>
      <c r="R28" s="315"/>
      <c r="S28" s="310"/>
      <c r="T28" s="311"/>
      <c r="U28" s="292" t="s">
        <v>52</v>
      </c>
      <c r="V28" s="293"/>
      <c r="W28" s="299"/>
      <c r="X28" s="245" t="s">
        <v>539</v>
      </c>
      <c r="Y28" s="245" t="s">
        <v>539</v>
      </c>
      <c r="Z28" s="245" t="s">
        <v>539</v>
      </c>
      <c r="AA28" s="312" t="s">
        <v>539</v>
      </c>
      <c r="AB28" s="312"/>
      <c r="AD28" s="24"/>
    </row>
    <row r="29" spans="2:37" ht="15" customHeight="1" x14ac:dyDescent="0.15">
      <c r="B29" s="193"/>
      <c r="C29" s="193" t="s">
        <v>444</v>
      </c>
      <c r="D29" s="193"/>
      <c r="E29" s="193"/>
      <c r="F29" s="193"/>
      <c r="G29" s="193"/>
      <c r="H29" s="193"/>
      <c r="I29" s="193"/>
      <c r="J29" s="193"/>
      <c r="K29" s="193"/>
      <c r="L29" s="193"/>
      <c r="M29" s="193"/>
      <c r="N29" s="193"/>
      <c r="O29" s="193"/>
      <c r="P29" s="193"/>
      <c r="Q29" s="193"/>
      <c r="R29" s="193"/>
      <c r="S29" s="193"/>
      <c r="T29" s="193"/>
      <c r="U29" s="193"/>
      <c r="V29" s="193"/>
      <c r="W29" s="194"/>
      <c r="X29" s="194"/>
      <c r="Y29" s="194"/>
      <c r="Z29" s="193"/>
      <c r="AA29" s="193"/>
      <c r="AB29" s="193"/>
    </row>
    <row r="31" spans="2:37" s="1" customFormat="1" ht="18" customHeight="1" x14ac:dyDescent="0.2">
      <c r="J31" s="3"/>
      <c r="W31" s="7"/>
      <c r="X31" s="7"/>
      <c r="Y31" s="7"/>
    </row>
  </sheetData>
  <dataConsolidate/>
  <mergeCells count="193">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B3:C3"/>
    <mergeCell ref="D3:G3"/>
    <mergeCell ref="H3:I4"/>
    <mergeCell ref="P3:Q4"/>
    <mergeCell ref="R3:V4"/>
    <mergeCell ref="Z3:AB3"/>
    <mergeCell ref="B4:C4"/>
    <mergeCell ref="D4:G4"/>
    <mergeCell ref="Z4:AB4"/>
    <mergeCell ref="W4:Y4"/>
    <mergeCell ref="W3:Y3"/>
    <mergeCell ref="J3:N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9:B10"/>
    <mergeCell ref="C9:D9"/>
    <mergeCell ref="E9:G9"/>
    <mergeCell ref="H9:J9"/>
    <mergeCell ref="K9:L9"/>
    <mergeCell ref="O10:P10"/>
    <mergeCell ref="Q10:R10"/>
    <mergeCell ref="O9:P9"/>
    <mergeCell ref="Q9:R9"/>
    <mergeCell ref="H10:J10"/>
    <mergeCell ref="K10:L10"/>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s>
  <phoneticPr fontId="9"/>
  <dataValidations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23622047244094488" right="0.23622047244094488" top="0.74803149606299213" bottom="0.74803149606299213" header="0.31496062992125984" footer="0.31496062992125984"/>
  <pageSetup paperSize="9" scale="96"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AN45"/>
  <sheetViews>
    <sheetView showGridLines="0" view="pageBreakPreview" zoomScaleNormal="55" zoomScaleSheetLayoutView="100" workbookViewId="0">
      <selection activeCell="C6" sqref="C6:AI18"/>
    </sheetView>
  </sheetViews>
  <sheetFormatPr defaultColWidth="9" defaultRowHeight="12" x14ac:dyDescent="0.2"/>
  <cols>
    <col min="1" max="1" width="1.6640625" style="4" customWidth="1"/>
    <col min="2" max="2" width="5.6640625" style="4" bestFit="1" customWidth="1"/>
    <col min="3" max="3" width="6.109375" style="4" customWidth="1"/>
    <col min="4" max="5" width="5.88671875" style="4" customWidth="1"/>
    <col min="6" max="14" width="4.109375" style="4" customWidth="1"/>
    <col min="15" max="26" width="4.44140625" style="4" customWidth="1"/>
    <col min="27" max="36" width="4.109375" style="4" customWidth="1"/>
    <col min="37" max="40" width="3.21875" style="4" customWidth="1"/>
    <col min="41" max="41" width="1.33203125" style="4" customWidth="1"/>
    <col min="42" max="16384" width="9" style="4"/>
  </cols>
  <sheetData>
    <row r="2" spans="2:40" ht="8.25" customHeight="1" x14ac:dyDescent="0.2"/>
    <row r="3" spans="2:40" ht="25.2" customHeight="1" x14ac:dyDescent="0.2">
      <c r="B3" s="402" t="s">
        <v>240</v>
      </c>
      <c r="C3" s="402"/>
      <c r="D3" s="402"/>
      <c r="E3" s="402"/>
      <c r="F3" s="402"/>
      <c r="G3" s="402"/>
      <c r="H3" s="402"/>
      <c r="I3" s="402"/>
      <c r="J3" s="402"/>
      <c r="K3" s="402"/>
      <c r="L3" s="402"/>
      <c r="M3" s="402"/>
      <c r="N3" s="402"/>
      <c r="O3" s="402"/>
      <c r="P3" s="402"/>
      <c r="Q3" s="402"/>
      <c r="R3" s="402"/>
      <c r="S3" s="402"/>
      <c r="T3" s="402"/>
      <c r="U3" s="402"/>
      <c r="V3" s="402"/>
      <c r="W3" s="402"/>
      <c r="X3" s="402"/>
      <c r="Y3" s="402"/>
      <c r="Z3" s="402"/>
      <c r="AA3" s="402"/>
      <c r="AB3" s="402"/>
      <c r="AC3" s="402"/>
      <c r="AD3" s="402"/>
      <c r="AE3" s="402"/>
      <c r="AF3" s="402"/>
      <c r="AG3" s="402"/>
      <c r="AH3" s="402"/>
      <c r="AI3" s="402"/>
      <c r="AJ3" s="402"/>
      <c r="AK3" s="402"/>
      <c r="AL3" s="402"/>
      <c r="AM3" s="402"/>
      <c r="AN3" s="402"/>
    </row>
    <row r="4" spans="2:40" ht="20.100000000000001" customHeight="1" x14ac:dyDescent="0.2">
      <c r="B4" s="403" t="s">
        <v>161</v>
      </c>
      <c r="C4" s="403"/>
      <c r="D4" s="403"/>
      <c r="E4" s="404" t="str">
        <f>'様式A-1'!D3</f>
        <v>ヒエバラダイニズイドウ</v>
      </c>
      <c r="F4" s="405"/>
      <c r="G4" s="405"/>
      <c r="H4" s="405"/>
      <c r="I4" s="406"/>
      <c r="J4" s="407" t="s">
        <v>160</v>
      </c>
      <c r="K4" s="407"/>
      <c r="L4" s="407"/>
      <c r="M4" s="408" t="str">
        <f>'様式A-1'!J3</f>
        <v>国道187号</v>
      </c>
      <c r="N4" s="409"/>
      <c r="O4" s="409"/>
      <c r="P4" s="409"/>
      <c r="Q4" s="409"/>
      <c r="R4" s="410"/>
      <c r="S4" s="416" t="s">
        <v>134</v>
      </c>
      <c r="T4" s="416"/>
      <c r="U4" s="416"/>
      <c r="V4" s="416"/>
      <c r="W4" s="416"/>
      <c r="X4" s="416"/>
      <c r="Y4" s="418" t="str">
        <f>'様式A-1'!K5</f>
        <v>株式会社エイト日本技術開発
岡根 三千夫</v>
      </c>
      <c r="Z4" s="419"/>
      <c r="AA4" s="419"/>
      <c r="AB4" s="419"/>
      <c r="AC4" s="419"/>
      <c r="AD4" s="420"/>
      <c r="AE4" s="401" t="s">
        <v>133</v>
      </c>
      <c r="AF4" s="401"/>
      <c r="AG4" s="401"/>
      <c r="AH4" s="401"/>
      <c r="AI4" s="417">
        <f>'様式A-1'!R5</f>
        <v>45651</v>
      </c>
      <c r="AJ4" s="417"/>
      <c r="AK4" s="417"/>
      <c r="AL4" s="417"/>
      <c r="AM4" s="417"/>
      <c r="AN4" s="417"/>
    </row>
    <row r="5" spans="2:40" ht="20.100000000000001" customHeight="1" x14ac:dyDescent="0.2">
      <c r="B5" s="411" t="s">
        <v>0</v>
      </c>
      <c r="C5" s="411"/>
      <c r="D5" s="411"/>
      <c r="E5" s="412" t="str">
        <f>'様式A-1'!D4</f>
        <v>稗原第2隧道</v>
      </c>
      <c r="F5" s="413"/>
      <c r="G5" s="413"/>
      <c r="H5" s="413"/>
      <c r="I5" s="414"/>
      <c r="J5" s="415" t="s">
        <v>1</v>
      </c>
      <c r="K5" s="415"/>
      <c r="L5" s="415"/>
      <c r="M5" s="408" t="str">
        <f>'様式A-1'!R3</f>
        <v>山口県岩国土木建築事務所</v>
      </c>
      <c r="N5" s="409"/>
      <c r="O5" s="409"/>
      <c r="P5" s="409"/>
      <c r="Q5" s="409"/>
      <c r="R5" s="410"/>
      <c r="S5" s="416"/>
      <c r="T5" s="416"/>
      <c r="U5" s="416"/>
      <c r="V5" s="416"/>
      <c r="W5" s="416"/>
      <c r="X5" s="416"/>
      <c r="Y5" s="421"/>
      <c r="Z5" s="422"/>
      <c r="AA5" s="422"/>
      <c r="AB5" s="422"/>
      <c r="AC5" s="422"/>
      <c r="AD5" s="423"/>
      <c r="AE5" s="401"/>
      <c r="AF5" s="401"/>
      <c r="AG5" s="401"/>
      <c r="AH5" s="401"/>
      <c r="AI5" s="417"/>
      <c r="AJ5" s="417"/>
      <c r="AK5" s="417"/>
      <c r="AL5" s="417"/>
      <c r="AM5" s="417"/>
      <c r="AN5" s="417"/>
    </row>
    <row r="6" spans="2:40" ht="13.5" customHeight="1" x14ac:dyDescent="0.2">
      <c r="B6" s="424" t="s">
        <v>159</v>
      </c>
      <c r="C6" s="424" t="s">
        <v>158</v>
      </c>
      <c r="D6" s="441" t="s">
        <v>157</v>
      </c>
      <c r="E6" s="442"/>
      <c r="F6" s="445" t="s">
        <v>156</v>
      </c>
      <c r="G6" s="446"/>
      <c r="H6" s="446"/>
      <c r="I6" s="446"/>
      <c r="J6" s="447"/>
      <c r="K6" s="451" t="s">
        <v>155</v>
      </c>
      <c r="L6" s="452"/>
      <c r="M6" s="452"/>
      <c r="N6" s="453"/>
      <c r="O6" s="484" t="s">
        <v>154</v>
      </c>
      <c r="P6" s="485"/>
      <c r="Q6" s="485"/>
      <c r="R6" s="485"/>
      <c r="S6" s="481"/>
      <c r="T6" s="481"/>
      <c r="U6" s="481"/>
      <c r="V6" s="481"/>
      <c r="W6" s="481"/>
      <c r="X6" s="481"/>
      <c r="Y6" s="481"/>
      <c r="Z6" s="481"/>
      <c r="AA6" s="481"/>
      <c r="AB6" s="481"/>
      <c r="AC6" s="481"/>
      <c r="AD6" s="482"/>
      <c r="AE6" s="457" t="s">
        <v>153</v>
      </c>
      <c r="AF6" s="458"/>
      <c r="AG6" s="458"/>
      <c r="AH6" s="458"/>
      <c r="AI6" s="458"/>
      <c r="AJ6" s="459"/>
      <c r="AK6" s="481" t="s">
        <v>152</v>
      </c>
      <c r="AL6" s="481"/>
      <c r="AM6" s="481"/>
      <c r="AN6" s="482"/>
    </row>
    <row r="7" spans="2:40" ht="13.5" customHeight="1" x14ac:dyDescent="0.2">
      <c r="B7" s="424"/>
      <c r="C7" s="425"/>
      <c r="D7" s="443"/>
      <c r="E7" s="444"/>
      <c r="F7" s="448"/>
      <c r="G7" s="449"/>
      <c r="H7" s="449"/>
      <c r="I7" s="449"/>
      <c r="J7" s="450"/>
      <c r="K7" s="454"/>
      <c r="L7" s="455"/>
      <c r="M7" s="455"/>
      <c r="N7" s="456"/>
      <c r="O7" s="401" t="s">
        <v>392</v>
      </c>
      <c r="P7" s="401"/>
      <c r="Q7" s="401"/>
      <c r="R7" s="108" t="s">
        <v>393</v>
      </c>
      <c r="S7" s="401" t="s">
        <v>394</v>
      </c>
      <c r="T7" s="401"/>
      <c r="U7" s="401" t="s">
        <v>395</v>
      </c>
      <c r="V7" s="401"/>
      <c r="W7" s="401"/>
      <c r="X7" s="401"/>
      <c r="Y7" s="473" t="s">
        <v>396</v>
      </c>
      <c r="Z7" s="474"/>
      <c r="AA7" s="474"/>
      <c r="AB7" s="475"/>
      <c r="AC7" s="427" t="s">
        <v>140</v>
      </c>
      <c r="AD7" s="476"/>
      <c r="AE7" s="460"/>
      <c r="AF7" s="461"/>
      <c r="AG7" s="461"/>
      <c r="AH7" s="461"/>
      <c r="AI7" s="461"/>
      <c r="AJ7" s="462"/>
      <c r="AK7" s="481"/>
      <c r="AL7" s="481"/>
      <c r="AM7" s="481"/>
      <c r="AN7" s="482"/>
    </row>
    <row r="8" spans="2:40" ht="13.5" customHeight="1" x14ac:dyDescent="0.2">
      <c r="B8" s="415"/>
      <c r="C8" s="426"/>
      <c r="D8" s="17" t="s">
        <v>151</v>
      </c>
      <c r="E8" s="16" t="s">
        <v>150</v>
      </c>
      <c r="F8" s="415" t="s">
        <v>149</v>
      </c>
      <c r="G8" s="415"/>
      <c r="H8" s="415"/>
      <c r="I8" s="467" t="s">
        <v>148</v>
      </c>
      <c r="J8" s="467" t="s">
        <v>147</v>
      </c>
      <c r="K8" s="467" t="s">
        <v>146</v>
      </c>
      <c r="L8" s="469" t="s">
        <v>145</v>
      </c>
      <c r="M8" s="427" t="s">
        <v>140</v>
      </c>
      <c r="N8" s="428"/>
      <c r="O8" s="439" t="s">
        <v>378</v>
      </c>
      <c r="P8" s="439" t="s">
        <v>379</v>
      </c>
      <c r="Q8" s="439" t="s">
        <v>380</v>
      </c>
      <c r="R8" s="439" t="s">
        <v>381</v>
      </c>
      <c r="S8" s="437" t="s">
        <v>382</v>
      </c>
      <c r="T8" s="437" t="s">
        <v>383</v>
      </c>
      <c r="U8" s="437" t="s">
        <v>384</v>
      </c>
      <c r="V8" s="439" t="s">
        <v>385</v>
      </c>
      <c r="W8" s="437" t="s">
        <v>386</v>
      </c>
      <c r="X8" s="437" t="s">
        <v>387</v>
      </c>
      <c r="Y8" s="439" t="s">
        <v>388</v>
      </c>
      <c r="Z8" s="439" t="s">
        <v>389</v>
      </c>
      <c r="AA8" s="439" t="s">
        <v>390</v>
      </c>
      <c r="AB8" s="437" t="s">
        <v>391</v>
      </c>
      <c r="AC8" s="486"/>
      <c r="AD8" s="487"/>
      <c r="AE8" s="431" t="s">
        <v>144</v>
      </c>
      <c r="AF8" s="433" t="s">
        <v>143</v>
      </c>
      <c r="AG8" s="433" t="s">
        <v>142</v>
      </c>
      <c r="AH8" s="435" t="s">
        <v>141</v>
      </c>
      <c r="AI8" s="427" t="s">
        <v>140</v>
      </c>
      <c r="AJ8" s="476"/>
      <c r="AK8" s="481"/>
      <c r="AL8" s="481"/>
      <c r="AM8" s="481"/>
      <c r="AN8" s="482"/>
    </row>
    <row r="9" spans="2:40" x14ac:dyDescent="0.2">
      <c r="B9" s="415"/>
      <c r="C9" s="22" t="s">
        <v>139</v>
      </c>
      <c r="D9" s="15" t="s">
        <v>138</v>
      </c>
      <c r="E9" s="15" t="s">
        <v>137</v>
      </c>
      <c r="F9" s="415"/>
      <c r="G9" s="415"/>
      <c r="H9" s="415"/>
      <c r="I9" s="468"/>
      <c r="J9" s="468"/>
      <c r="K9" s="468"/>
      <c r="L9" s="470"/>
      <c r="M9" s="429"/>
      <c r="N9" s="430"/>
      <c r="O9" s="440"/>
      <c r="P9" s="440"/>
      <c r="Q9" s="440"/>
      <c r="R9" s="440"/>
      <c r="S9" s="438"/>
      <c r="T9" s="438"/>
      <c r="U9" s="438"/>
      <c r="V9" s="440"/>
      <c r="W9" s="438"/>
      <c r="X9" s="438"/>
      <c r="Y9" s="440"/>
      <c r="Z9" s="440"/>
      <c r="AA9" s="440"/>
      <c r="AB9" s="438"/>
      <c r="AC9" s="477"/>
      <c r="AD9" s="478"/>
      <c r="AE9" s="432"/>
      <c r="AF9" s="434"/>
      <c r="AG9" s="434"/>
      <c r="AH9" s="436"/>
      <c r="AI9" s="477"/>
      <c r="AJ9" s="478"/>
      <c r="AK9" s="483"/>
      <c r="AL9" s="483"/>
      <c r="AM9" s="483"/>
      <c r="AN9" s="430"/>
    </row>
    <row r="10" spans="2:40" ht="13.5" customHeight="1" x14ac:dyDescent="0.2">
      <c r="B10" s="256" t="s">
        <v>543</v>
      </c>
      <c r="C10" s="257">
        <v>3.4</v>
      </c>
      <c r="D10" s="257">
        <v>0</v>
      </c>
      <c r="E10" s="257">
        <v>3.4</v>
      </c>
      <c r="F10" s="471" t="s">
        <v>574</v>
      </c>
      <c r="G10" s="464"/>
      <c r="H10" s="464"/>
      <c r="I10" s="14"/>
      <c r="J10" s="14"/>
      <c r="K10" s="14"/>
      <c r="L10" s="13"/>
      <c r="M10" s="465"/>
      <c r="N10" s="466"/>
      <c r="O10" s="14"/>
      <c r="P10" s="13"/>
      <c r="Q10" s="13"/>
      <c r="R10" s="13"/>
      <c r="S10" s="13"/>
      <c r="T10" s="13"/>
      <c r="U10" s="81"/>
      <c r="V10" s="81"/>
      <c r="W10" s="81"/>
      <c r="X10" s="81"/>
      <c r="Y10" s="81"/>
      <c r="Z10" s="81"/>
      <c r="AA10" s="57"/>
      <c r="AB10" s="58"/>
      <c r="AC10" s="472"/>
      <c r="AD10" s="472"/>
      <c r="AE10" s="81"/>
      <c r="AF10" s="81"/>
      <c r="AG10" s="57"/>
      <c r="AH10" s="58"/>
      <c r="AI10" s="259"/>
      <c r="AJ10" s="260"/>
      <c r="AK10" s="479"/>
      <c r="AL10" s="480"/>
      <c r="AM10" s="480"/>
      <c r="AN10" s="466"/>
    </row>
    <row r="11" spans="2:40" ht="13.5" customHeight="1" x14ac:dyDescent="0.2">
      <c r="B11" s="256">
        <v>1</v>
      </c>
      <c r="C11" s="257">
        <v>6</v>
      </c>
      <c r="D11" s="257">
        <v>3.4</v>
      </c>
      <c r="E11" s="257">
        <v>9.4</v>
      </c>
      <c r="F11" s="463"/>
      <c r="G11" s="464"/>
      <c r="H11" s="464"/>
      <c r="I11" s="14"/>
      <c r="J11" s="14"/>
      <c r="K11" s="14"/>
      <c r="L11" s="13"/>
      <c r="M11" s="465"/>
      <c r="N11" s="466"/>
      <c r="O11" s="14"/>
      <c r="P11" s="13"/>
      <c r="Q11" s="13"/>
      <c r="R11" s="13"/>
      <c r="S11" s="13"/>
      <c r="T11" s="13"/>
      <c r="U11" s="81"/>
      <c r="V11" s="81"/>
      <c r="W11" s="81"/>
      <c r="X11" s="81"/>
      <c r="Y11" s="81"/>
      <c r="Z11" s="81"/>
      <c r="AA11" s="57"/>
      <c r="AB11" s="58"/>
      <c r="AC11" s="463"/>
      <c r="AD11" s="463"/>
      <c r="AE11" s="81"/>
      <c r="AF11" s="81"/>
      <c r="AG11" s="57"/>
      <c r="AH11" s="58"/>
      <c r="AI11" s="259"/>
      <c r="AJ11" s="260"/>
      <c r="AK11" s="479"/>
      <c r="AL11" s="480"/>
      <c r="AM11" s="480"/>
      <c r="AN11" s="466"/>
    </row>
    <row r="12" spans="2:40" ht="13.5" customHeight="1" x14ac:dyDescent="0.2">
      <c r="B12" s="256">
        <v>2</v>
      </c>
      <c r="C12" s="257">
        <v>6</v>
      </c>
      <c r="D12" s="257">
        <v>9.4</v>
      </c>
      <c r="E12" s="257">
        <v>15.4</v>
      </c>
      <c r="F12" s="463"/>
      <c r="G12" s="464"/>
      <c r="H12" s="464"/>
      <c r="I12" s="14"/>
      <c r="J12" s="14"/>
      <c r="K12" s="14"/>
      <c r="L12" s="13"/>
      <c r="M12" s="465"/>
      <c r="N12" s="466"/>
      <c r="O12" s="14"/>
      <c r="P12" s="13"/>
      <c r="Q12" s="13"/>
      <c r="R12" s="13"/>
      <c r="S12" s="13"/>
      <c r="T12" s="13"/>
      <c r="U12" s="81"/>
      <c r="V12" s="81"/>
      <c r="W12" s="81"/>
      <c r="X12" s="81"/>
      <c r="Y12" s="81"/>
      <c r="Z12" s="81"/>
      <c r="AA12" s="57"/>
      <c r="AB12" s="58"/>
      <c r="AC12" s="472"/>
      <c r="AD12" s="472"/>
      <c r="AE12" s="81"/>
      <c r="AF12" s="81"/>
      <c r="AG12" s="57"/>
      <c r="AH12" s="58"/>
      <c r="AI12" s="259"/>
      <c r="AJ12" s="260"/>
      <c r="AK12" s="479"/>
      <c r="AL12" s="480"/>
      <c r="AM12" s="480"/>
      <c r="AN12" s="466"/>
    </row>
    <row r="13" spans="2:40" ht="13.5" customHeight="1" x14ac:dyDescent="0.2">
      <c r="B13" s="256">
        <v>3</v>
      </c>
      <c r="C13" s="257">
        <v>6</v>
      </c>
      <c r="D13" s="257">
        <v>15.4</v>
      </c>
      <c r="E13" s="257">
        <v>21.4</v>
      </c>
      <c r="F13" s="463"/>
      <c r="G13" s="464"/>
      <c r="H13" s="464"/>
      <c r="I13" s="14"/>
      <c r="J13" s="14"/>
      <c r="K13" s="14"/>
      <c r="L13" s="13"/>
      <c r="M13" s="465"/>
      <c r="N13" s="466"/>
      <c r="O13" s="14"/>
      <c r="P13" s="13"/>
      <c r="Q13" s="13"/>
      <c r="R13" s="13"/>
      <c r="S13" s="13"/>
      <c r="T13" s="13"/>
      <c r="U13" s="81"/>
      <c r="V13" s="81"/>
      <c r="W13" s="81"/>
      <c r="X13" s="81"/>
      <c r="Y13" s="81"/>
      <c r="Z13" s="81"/>
      <c r="AA13" s="57"/>
      <c r="AB13" s="58"/>
      <c r="AC13" s="472"/>
      <c r="AD13" s="472"/>
      <c r="AE13" s="81"/>
      <c r="AF13" s="81"/>
      <c r="AG13" s="57"/>
      <c r="AH13" s="58"/>
      <c r="AI13" s="259"/>
      <c r="AJ13" s="260"/>
      <c r="AK13" s="479"/>
      <c r="AL13" s="480"/>
      <c r="AM13" s="480"/>
      <c r="AN13" s="466"/>
    </row>
    <row r="14" spans="2:40" ht="13.5" customHeight="1" x14ac:dyDescent="0.2">
      <c r="B14" s="256">
        <v>4</v>
      </c>
      <c r="C14" s="257">
        <v>6</v>
      </c>
      <c r="D14" s="257">
        <v>21.4</v>
      </c>
      <c r="E14" s="257">
        <v>27.4</v>
      </c>
      <c r="F14" s="463"/>
      <c r="G14" s="464"/>
      <c r="H14" s="464"/>
      <c r="I14" s="14"/>
      <c r="J14" s="14"/>
      <c r="K14" s="14"/>
      <c r="L14" s="13"/>
      <c r="M14" s="465"/>
      <c r="N14" s="466"/>
      <c r="O14" s="14"/>
      <c r="P14" s="13"/>
      <c r="Q14" s="13"/>
      <c r="R14" s="13"/>
      <c r="S14" s="13"/>
      <c r="T14" s="13"/>
      <c r="U14" s="81"/>
      <c r="V14" s="81"/>
      <c r="W14" s="81"/>
      <c r="X14" s="81"/>
      <c r="Y14" s="81"/>
      <c r="Z14" s="81"/>
      <c r="AA14" s="57"/>
      <c r="AB14" s="58"/>
      <c r="AC14" s="472"/>
      <c r="AD14" s="472"/>
      <c r="AE14" s="81"/>
      <c r="AF14" s="81"/>
      <c r="AG14" s="57"/>
      <c r="AH14" s="58"/>
      <c r="AI14" s="259"/>
      <c r="AJ14" s="260"/>
      <c r="AK14" s="479"/>
      <c r="AL14" s="480"/>
      <c r="AM14" s="480"/>
      <c r="AN14" s="466"/>
    </row>
    <row r="15" spans="2:40" ht="13.5" customHeight="1" x14ac:dyDescent="0.2">
      <c r="B15" s="256">
        <v>5</v>
      </c>
      <c r="C15" s="257">
        <v>6</v>
      </c>
      <c r="D15" s="257">
        <v>27.4</v>
      </c>
      <c r="E15" s="257">
        <v>33.4</v>
      </c>
      <c r="F15" s="463"/>
      <c r="G15" s="464"/>
      <c r="H15" s="464"/>
      <c r="I15" s="14"/>
      <c r="J15" s="14"/>
      <c r="K15" s="14"/>
      <c r="L15" s="13"/>
      <c r="M15" s="465"/>
      <c r="N15" s="466"/>
      <c r="O15" s="14"/>
      <c r="P15" s="13"/>
      <c r="Q15" s="13"/>
      <c r="R15" s="13"/>
      <c r="S15" s="13"/>
      <c r="T15" s="13"/>
      <c r="U15" s="81"/>
      <c r="V15" s="81"/>
      <c r="W15" s="81"/>
      <c r="X15" s="81"/>
      <c r="Y15" s="81"/>
      <c r="Z15" s="81"/>
      <c r="AA15" s="57"/>
      <c r="AB15" s="58"/>
      <c r="AC15" s="463"/>
      <c r="AD15" s="463"/>
      <c r="AE15" s="81"/>
      <c r="AF15" s="81"/>
      <c r="AG15" s="57"/>
      <c r="AH15" s="58"/>
      <c r="AI15" s="259"/>
      <c r="AJ15" s="260"/>
      <c r="AK15" s="479"/>
      <c r="AL15" s="480"/>
      <c r="AM15" s="480"/>
      <c r="AN15" s="466"/>
    </row>
    <row r="16" spans="2:40" ht="13.5" customHeight="1" x14ac:dyDescent="0.2">
      <c r="B16" s="256">
        <v>6</v>
      </c>
      <c r="C16" s="257">
        <v>6</v>
      </c>
      <c r="D16" s="257">
        <v>33.4</v>
      </c>
      <c r="E16" s="257">
        <v>39.4</v>
      </c>
      <c r="F16" s="463"/>
      <c r="G16" s="464"/>
      <c r="H16" s="464"/>
      <c r="I16" s="14"/>
      <c r="J16" s="14"/>
      <c r="K16" s="14"/>
      <c r="L16" s="13"/>
      <c r="M16" s="465"/>
      <c r="N16" s="466"/>
      <c r="O16" s="14"/>
      <c r="P16" s="13"/>
      <c r="Q16" s="13"/>
      <c r="R16" s="13"/>
      <c r="S16" s="13"/>
      <c r="T16" s="13"/>
      <c r="U16" s="81"/>
      <c r="V16" s="81"/>
      <c r="W16" s="81"/>
      <c r="X16" s="81"/>
      <c r="Y16" s="81"/>
      <c r="Z16" s="81"/>
      <c r="AA16" s="57"/>
      <c r="AB16" s="58"/>
      <c r="AC16" s="472"/>
      <c r="AD16" s="472"/>
      <c r="AE16" s="81"/>
      <c r="AF16" s="81"/>
      <c r="AG16" s="57"/>
      <c r="AH16" s="58"/>
      <c r="AI16" s="259"/>
      <c r="AJ16" s="260"/>
      <c r="AK16" s="479"/>
      <c r="AL16" s="480"/>
      <c r="AM16" s="480"/>
      <c r="AN16" s="466"/>
    </row>
    <row r="17" spans="2:40" ht="13.5" customHeight="1" x14ac:dyDescent="0.2">
      <c r="B17" s="256">
        <v>7</v>
      </c>
      <c r="C17" s="257">
        <v>6</v>
      </c>
      <c r="D17" s="257">
        <v>39.4</v>
      </c>
      <c r="E17" s="257">
        <v>45.4</v>
      </c>
      <c r="F17" s="463"/>
      <c r="G17" s="464"/>
      <c r="H17" s="464"/>
      <c r="I17" s="14"/>
      <c r="J17" s="14"/>
      <c r="K17" s="14"/>
      <c r="L17" s="13"/>
      <c r="M17" s="465"/>
      <c r="N17" s="466"/>
      <c r="O17" s="14"/>
      <c r="P17" s="13"/>
      <c r="Q17" s="13"/>
      <c r="R17" s="13"/>
      <c r="S17" s="13"/>
      <c r="T17" s="13"/>
      <c r="U17" s="81"/>
      <c r="V17" s="81"/>
      <c r="W17" s="81"/>
      <c r="X17" s="81"/>
      <c r="Y17" s="81"/>
      <c r="Z17" s="81"/>
      <c r="AA17" s="57"/>
      <c r="AB17" s="58"/>
      <c r="AC17" s="472"/>
      <c r="AD17" s="472"/>
      <c r="AE17" s="81"/>
      <c r="AF17" s="81"/>
      <c r="AG17" s="57"/>
      <c r="AH17" s="58"/>
      <c r="AI17" s="259"/>
      <c r="AJ17" s="260"/>
      <c r="AK17" s="479"/>
      <c r="AL17" s="480"/>
      <c r="AM17" s="480"/>
      <c r="AN17" s="466"/>
    </row>
    <row r="18" spans="2:40" ht="13.5" customHeight="1" x14ac:dyDescent="0.2">
      <c r="B18" s="256">
        <v>8</v>
      </c>
      <c r="C18" s="257">
        <v>6</v>
      </c>
      <c r="D18" s="257">
        <v>45.4</v>
      </c>
      <c r="E18" s="257">
        <v>51.4</v>
      </c>
      <c r="F18" s="463"/>
      <c r="G18" s="464"/>
      <c r="H18" s="464"/>
      <c r="I18" s="14"/>
      <c r="J18" s="14"/>
      <c r="K18" s="14"/>
      <c r="L18" s="13"/>
      <c r="M18" s="465"/>
      <c r="N18" s="466"/>
      <c r="O18" s="14"/>
      <c r="P18" s="13"/>
      <c r="Q18" s="13"/>
      <c r="R18" s="13"/>
      <c r="S18" s="13"/>
      <c r="T18" s="13"/>
      <c r="U18" s="81"/>
      <c r="V18" s="81"/>
      <c r="W18" s="81"/>
      <c r="X18" s="81"/>
      <c r="Y18" s="81"/>
      <c r="Z18" s="81"/>
      <c r="AA18" s="57"/>
      <c r="AB18" s="58"/>
      <c r="AC18" s="472"/>
      <c r="AD18" s="472"/>
      <c r="AE18" s="81"/>
      <c r="AF18" s="81"/>
      <c r="AG18" s="57"/>
      <c r="AH18" s="58"/>
      <c r="AI18" s="259"/>
      <c r="AJ18" s="260"/>
      <c r="AK18" s="479"/>
      <c r="AL18" s="480"/>
      <c r="AM18" s="480"/>
      <c r="AN18" s="466"/>
    </row>
    <row r="19" spans="2:40" ht="13.5" customHeight="1" x14ac:dyDescent="0.2">
      <c r="B19" s="256">
        <v>9</v>
      </c>
      <c r="C19" s="257">
        <v>6</v>
      </c>
      <c r="D19" s="257">
        <v>51.4</v>
      </c>
      <c r="E19" s="257">
        <v>57.4</v>
      </c>
      <c r="F19" s="463"/>
      <c r="G19" s="464"/>
      <c r="H19" s="464"/>
      <c r="I19" s="14"/>
      <c r="J19" s="14"/>
      <c r="K19" s="14"/>
      <c r="L19" s="13"/>
      <c r="M19" s="465"/>
      <c r="N19" s="466"/>
      <c r="O19" s="14"/>
      <c r="P19" s="13"/>
      <c r="Q19" s="13"/>
      <c r="R19" s="13"/>
      <c r="S19" s="13"/>
      <c r="T19" s="13"/>
      <c r="U19" s="81"/>
      <c r="V19" s="81"/>
      <c r="W19" s="81"/>
      <c r="X19" s="81"/>
      <c r="Y19" s="81"/>
      <c r="Z19" s="81"/>
      <c r="AA19" s="57"/>
      <c r="AB19" s="58"/>
      <c r="AC19" s="472"/>
      <c r="AD19" s="472"/>
      <c r="AE19" s="81"/>
      <c r="AF19" s="81"/>
      <c r="AG19" s="57"/>
      <c r="AH19" s="58"/>
      <c r="AI19" s="259"/>
      <c r="AJ19" s="260"/>
      <c r="AK19" s="479"/>
      <c r="AL19" s="480"/>
      <c r="AM19" s="480"/>
      <c r="AN19" s="466"/>
    </row>
    <row r="20" spans="2:40" ht="13.5" customHeight="1" x14ac:dyDescent="0.2">
      <c r="B20" s="256">
        <v>10</v>
      </c>
      <c r="C20" s="257">
        <v>6</v>
      </c>
      <c r="D20" s="257">
        <v>57.4</v>
      </c>
      <c r="E20" s="257">
        <v>63.4</v>
      </c>
      <c r="F20" s="463"/>
      <c r="G20" s="464"/>
      <c r="H20" s="464"/>
      <c r="I20" s="14"/>
      <c r="J20" s="14"/>
      <c r="K20" s="14"/>
      <c r="L20" s="13"/>
      <c r="M20" s="465"/>
      <c r="N20" s="466"/>
      <c r="O20" s="14"/>
      <c r="P20" s="13"/>
      <c r="Q20" s="13"/>
      <c r="R20" s="13"/>
      <c r="S20" s="13"/>
      <c r="T20" s="13"/>
      <c r="U20" s="23"/>
      <c r="V20" s="81"/>
      <c r="W20" s="81"/>
      <c r="X20" s="81"/>
      <c r="Y20" s="81"/>
      <c r="Z20" s="81"/>
      <c r="AA20" s="57"/>
      <c r="AB20" s="58"/>
      <c r="AC20" s="472"/>
      <c r="AD20" s="472"/>
      <c r="AE20" s="81"/>
      <c r="AF20" s="81"/>
      <c r="AG20" s="57"/>
      <c r="AH20" s="58"/>
      <c r="AI20" s="259"/>
      <c r="AJ20" s="260"/>
      <c r="AK20" s="479"/>
      <c r="AL20" s="480"/>
      <c r="AM20" s="480"/>
      <c r="AN20" s="466"/>
    </row>
    <row r="21" spans="2:40" ht="13.5" customHeight="1" x14ac:dyDescent="0.2">
      <c r="B21" s="256">
        <v>11</v>
      </c>
      <c r="C21" s="257">
        <v>6</v>
      </c>
      <c r="D21" s="257">
        <v>63.4</v>
      </c>
      <c r="E21" s="257">
        <v>69.400000000000006</v>
      </c>
      <c r="F21" s="463"/>
      <c r="G21" s="464"/>
      <c r="H21" s="464"/>
      <c r="I21" s="14"/>
      <c r="J21" s="14"/>
      <c r="K21" s="14"/>
      <c r="L21" s="13"/>
      <c r="M21" s="465"/>
      <c r="N21" s="466"/>
      <c r="O21" s="14"/>
      <c r="P21" s="13"/>
      <c r="Q21" s="13"/>
      <c r="R21" s="13"/>
      <c r="S21" s="13"/>
      <c r="T21" s="13"/>
      <c r="U21" s="81"/>
      <c r="V21" s="81"/>
      <c r="W21" s="81"/>
      <c r="X21" s="81"/>
      <c r="Y21" s="81"/>
      <c r="Z21" s="81"/>
      <c r="AA21" s="57"/>
      <c r="AB21" s="58"/>
      <c r="AC21" s="472"/>
      <c r="AD21" s="472"/>
      <c r="AE21" s="81"/>
      <c r="AF21" s="81"/>
      <c r="AG21" s="57"/>
      <c r="AH21" s="58"/>
      <c r="AI21" s="259"/>
      <c r="AJ21" s="260"/>
      <c r="AK21" s="479"/>
      <c r="AL21" s="480"/>
      <c r="AM21" s="480"/>
      <c r="AN21" s="466"/>
    </row>
    <row r="22" spans="2:40" ht="13.5" customHeight="1" x14ac:dyDescent="0.2">
      <c r="B22" s="256">
        <v>12</v>
      </c>
      <c r="C22" s="257">
        <v>6</v>
      </c>
      <c r="D22" s="257">
        <v>69.400000000000006</v>
      </c>
      <c r="E22" s="257">
        <v>75.400000000000006</v>
      </c>
      <c r="F22" s="463"/>
      <c r="G22" s="464"/>
      <c r="H22" s="464"/>
      <c r="I22" s="14"/>
      <c r="J22" s="14"/>
      <c r="K22" s="14"/>
      <c r="L22" s="13"/>
      <c r="M22" s="465"/>
      <c r="N22" s="466"/>
      <c r="O22" s="14"/>
      <c r="P22" s="13"/>
      <c r="Q22" s="13"/>
      <c r="R22" s="13"/>
      <c r="S22" s="13"/>
      <c r="T22" s="13"/>
      <c r="U22" s="81"/>
      <c r="V22" s="81"/>
      <c r="W22" s="81"/>
      <c r="X22" s="81"/>
      <c r="Y22" s="81"/>
      <c r="Z22" s="81"/>
      <c r="AA22" s="57"/>
      <c r="AB22" s="58"/>
      <c r="AC22" s="472"/>
      <c r="AD22" s="472"/>
      <c r="AE22" s="81"/>
      <c r="AF22" s="81"/>
      <c r="AG22" s="57"/>
      <c r="AH22" s="58"/>
      <c r="AI22" s="259"/>
      <c r="AJ22" s="260"/>
      <c r="AK22" s="479"/>
      <c r="AL22" s="480"/>
      <c r="AM22" s="480"/>
      <c r="AN22" s="466"/>
    </row>
    <row r="23" spans="2:40" ht="13.5" customHeight="1" x14ac:dyDescent="0.2">
      <c r="B23" s="256">
        <v>13</v>
      </c>
      <c r="C23" s="257">
        <v>9</v>
      </c>
      <c r="D23" s="257">
        <v>75.400000000000006</v>
      </c>
      <c r="E23" s="257">
        <v>84.4</v>
      </c>
      <c r="F23" s="463"/>
      <c r="G23" s="464"/>
      <c r="H23" s="464"/>
      <c r="I23" s="14"/>
      <c r="J23" s="14"/>
      <c r="K23" s="14"/>
      <c r="L23" s="13"/>
      <c r="M23" s="465"/>
      <c r="N23" s="466"/>
      <c r="O23" s="14"/>
      <c r="P23" s="13"/>
      <c r="Q23" s="13"/>
      <c r="R23" s="13"/>
      <c r="S23" s="13"/>
      <c r="T23" s="13"/>
      <c r="U23" s="23"/>
      <c r="V23" s="23"/>
      <c r="W23" s="23"/>
      <c r="X23" s="23"/>
      <c r="Y23" s="23"/>
      <c r="Z23" s="23"/>
      <c r="AA23" s="57"/>
      <c r="AB23" s="58"/>
      <c r="AC23" s="472"/>
      <c r="AD23" s="472"/>
      <c r="AE23" s="81"/>
      <c r="AF23" s="81"/>
      <c r="AG23" s="57"/>
      <c r="AH23" s="58"/>
      <c r="AI23" s="259"/>
      <c r="AJ23" s="260"/>
      <c r="AK23" s="479"/>
      <c r="AL23" s="480"/>
      <c r="AM23" s="480"/>
      <c r="AN23" s="466"/>
    </row>
    <row r="24" spans="2:40" ht="13.5" customHeight="1" x14ac:dyDescent="0.2">
      <c r="B24" s="256">
        <v>14</v>
      </c>
      <c r="C24" s="257">
        <v>3</v>
      </c>
      <c r="D24" s="257">
        <v>84.4</v>
      </c>
      <c r="E24" s="257">
        <v>87.4</v>
      </c>
      <c r="F24" s="471"/>
      <c r="G24" s="464"/>
      <c r="H24" s="464"/>
      <c r="I24" s="14"/>
      <c r="J24" s="14"/>
      <c r="K24" s="14"/>
      <c r="L24" s="13"/>
      <c r="M24" s="465"/>
      <c r="N24" s="466"/>
      <c r="O24" s="14"/>
      <c r="P24" s="13"/>
      <c r="Q24" s="13"/>
      <c r="R24" s="13"/>
      <c r="S24" s="13"/>
      <c r="T24" s="13"/>
      <c r="U24" s="81"/>
      <c r="V24" s="81"/>
      <c r="W24" s="81"/>
      <c r="X24" s="81"/>
      <c r="Y24" s="81"/>
      <c r="Z24" s="81"/>
      <c r="AA24" s="57"/>
      <c r="AB24" s="58"/>
      <c r="AC24" s="472"/>
      <c r="AD24" s="472"/>
      <c r="AE24" s="81"/>
      <c r="AF24" s="81"/>
      <c r="AG24" s="57"/>
      <c r="AH24" s="58"/>
      <c r="AI24" s="259"/>
      <c r="AJ24" s="260"/>
      <c r="AK24" s="479"/>
      <c r="AL24" s="480"/>
      <c r="AM24" s="480"/>
      <c r="AN24" s="466"/>
    </row>
    <row r="25" spans="2:40" ht="13.5" customHeight="1" x14ac:dyDescent="0.2">
      <c r="B25" s="256" t="s">
        <v>541</v>
      </c>
      <c r="C25" s="257">
        <v>1.35</v>
      </c>
      <c r="D25" s="257">
        <v>87.4</v>
      </c>
      <c r="E25" s="257">
        <v>88.75</v>
      </c>
      <c r="F25" s="471" t="s">
        <v>574</v>
      </c>
      <c r="G25" s="464"/>
      <c r="H25" s="464"/>
      <c r="I25" s="14"/>
      <c r="J25" s="14"/>
      <c r="K25" s="14"/>
      <c r="L25" s="13"/>
      <c r="M25" s="465"/>
      <c r="N25" s="466"/>
      <c r="O25" s="14"/>
      <c r="P25" s="13"/>
      <c r="Q25" s="13"/>
      <c r="R25" s="13"/>
      <c r="S25" s="13"/>
      <c r="T25" s="13"/>
      <c r="U25" s="81"/>
      <c r="V25" s="81"/>
      <c r="W25" s="81"/>
      <c r="X25" s="81"/>
      <c r="Y25" s="81"/>
      <c r="Z25" s="81"/>
      <c r="AA25" s="57"/>
      <c r="AB25" s="58"/>
      <c r="AC25" s="472"/>
      <c r="AD25" s="472"/>
      <c r="AE25" s="81"/>
      <c r="AF25" s="81"/>
      <c r="AG25" s="57"/>
      <c r="AH25" s="58"/>
      <c r="AI25" s="259"/>
      <c r="AJ25" s="260"/>
      <c r="AK25" s="479"/>
      <c r="AL25" s="480"/>
      <c r="AM25" s="480"/>
      <c r="AN25" s="466"/>
    </row>
    <row r="26" spans="2:40" ht="13.5" customHeight="1" x14ac:dyDescent="0.2">
      <c r="B26" s="256"/>
      <c r="C26" s="257"/>
      <c r="D26" s="257"/>
      <c r="E26" s="257"/>
      <c r="F26" s="471"/>
      <c r="G26" s="464"/>
      <c r="H26" s="464"/>
      <c r="I26" s="14"/>
      <c r="J26" s="14"/>
      <c r="K26" s="14"/>
      <c r="L26" s="13"/>
      <c r="M26" s="465"/>
      <c r="N26" s="466"/>
      <c r="O26" s="14"/>
      <c r="P26" s="13"/>
      <c r="Q26" s="13"/>
      <c r="R26" s="13"/>
      <c r="S26" s="13"/>
      <c r="T26" s="13"/>
      <c r="U26" s="81"/>
      <c r="V26" s="81"/>
      <c r="W26" s="81"/>
      <c r="X26" s="81"/>
      <c r="Y26" s="81"/>
      <c r="Z26" s="81"/>
      <c r="AA26" s="57"/>
      <c r="AB26" s="58"/>
      <c r="AC26" s="472"/>
      <c r="AD26" s="472"/>
      <c r="AE26" s="81"/>
      <c r="AF26" s="81"/>
      <c r="AG26" s="57"/>
      <c r="AH26" s="58"/>
      <c r="AI26" s="259"/>
      <c r="AJ26" s="260"/>
      <c r="AK26" s="479"/>
      <c r="AL26" s="480"/>
      <c r="AM26" s="480"/>
      <c r="AN26" s="466"/>
    </row>
    <row r="27" spans="2:40" ht="13.5" customHeight="1" x14ac:dyDescent="0.2">
      <c r="B27" s="256"/>
      <c r="C27" s="257"/>
      <c r="D27" s="257"/>
      <c r="E27" s="257"/>
      <c r="F27" s="471"/>
      <c r="G27" s="464"/>
      <c r="H27" s="464"/>
      <c r="I27" s="14"/>
      <c r="J27" s="14"/>
      <c r="K27" s="14"/>
      <c r="L27" s="13"/>
      <c r="M27" s="465"/>
      <c r="N27" s="466"/>
      <c r="O27" s="14"/>
      <c r="P27" s="13"/>
      <c r="Q27" s="13"/>
      <c r="R27" s="13"/>
      <c r="S27" s="13"/>
      <c r="T27" s="13"/>
      <c r="U27" s="81"/>
      <c r="V27" s="81"/>
      <c r="W27" s="81"/>
      <c r="X27" s="81"/>
      <c r="Y27" s="81"/>
      <c r="Z27" s="81"/>
      <c r="AA27" s="57"/>
      <c r="AB27" s="58"/>
      <c r="AC27" s="463"/>
      <c r="AD27" s="463"/>
      <c r="AE27" s="81"/>
      <c r="AF27" s="81"/>
      <c r="AG27" s="57"/>
      <c r="AH27" s="58"/>
      <c r="AI27" s="259"/>
      <c r="AJ27" s="260"/>
      <c r="AK27" s="479"/>
      <c r="AL27" s="480"/>
      <c r="AM27" s="480"/>
      <c r="AN27" s="466"/>
    </row>
    <row r="28" spans="2:40" ht="13.5" customHeight="1" x14ac:dyDescent="0.2">
      <c r="B28" s="256"/>
      <c r="C28" s="257"/>
      <c r="D28" s="257"/>
      <c r="E28" s="257"/>
      <c r="F28" s="471"/>
      <c r="G28" s="464"/>
      <c r="H28" s="464"/>
      <c r="I28" s="14"/>
      <c r="J28" s="14"/>
      <c r="K28" s="14"/>
      <c r="L28" s="13"/>
      <c r="M28" s="465"/>
      <c r="N28" s="466"/>
      <c r="O28" s="14"/>
      <c r="P28" s="13"/>
      <c r="Q28" s="13"/>
      <c r="R28" s="13"/>
      <c r="S28" s="13"/>
      <c r="T28" s="13"/>
      <c r="U28" s="81"/>
      <c r="V28" s="81"/>
      <c r="W28" s="81"/>
      <c r="X28" s="81"/>
      <c r="Y28" s="81"/>
      <c r="Z28" s="81"/>
      <c r="AA28" s="57"/>
      <c r="AB28" s="58"/>
      <c r="AC28" s="472"/>
      <c r="AD28" s="472"/>
      <c r="AE28" s="81"/>
      <c r="AF28" s="81"/>
      <c r="AG28" s="57"/>
      <c r="AH28" s="58"/>
      <c r="AI28" s="259"/>
      <c r="AJ28" s="260"/>
      <c r="AK28" s="479"/>
      <c r="AL28" s="480"/>
      <c r="AM28" s="480"/>
      <c r="AN28" s="466"/>
    </row>
    <row r="29" spans="2:40" ht="13.5" customHeight="1" x14ac:dyDescent="0.2">
      <c r="B29" s="256"/>
      <c r="C29" s="257"/>
      <c r="D29" s="257"/>
      <c r="E29" s="257"/>
      <c r="F29" s="463"/>
      <c r="G29" s="464"/>
      <c r="H29" s="464"/>
      <c r="I29" s="14"/>
      <c r="J29" s="14"/>
      <c r="K29" s="14"/>
      <c r="L29" s="13"/>
      <c r="M29" s="465"/>
      <c r="N29" s="466"/>
      <c r="O29" s="14"/>
      <c r="P29" s="13"/>
      <c r="Q29" s="13"/>
      <c r="R29" s="13"/>
      <c r="S29" s="13"/>
      <c r="T29" s="13"/>
      <c r="U29" s="81"/>
      <c r="V29" s="81"/>
      <c r="W29" s="81"/>
      <c r="X29" s="81"/>
      <c r="Y29" s="81"/>
      <c r="Z29" s="81"/>
      <c r="AA29" s="57"/>
      <c r="AB29" s="58"/>
      <c r="AC29" s="472"/>
      <c r="AD29" s="472"/>
      <c r="AE29" s="81"/>
      <c r="AF29" s="81"/>
      <c r="AG29" s="57"/>
      <c r="AH29" s="58"/>
      <c r="AI29" s="259"/>
      <c r="AJ29" s="260"/>
      <c r="AK29" s="479"/>
      <c r="AL29" s="480"/>
      <c r="AM29" s="480"/>
      <c r="AN29" s="466"/>
    </row>
    <row r="30" spans="2:40" ht="13.5" customHeight="1" x14ac:dyDescent="0.2">
      <c r="B30" s="256"/>
      <c r="C30" s="257"/>
      <c r="D30" s="257"/>
      <c r="E30" s="257"/>
      <c r="F30" s="471"/>
      <c r="G30" s="464"/>
      <c r="H30" s="464"/>
      <c r="I30" s="14"/>
      <c r="J30" s="14"/>
      <c r="K30" s="14"/>
      <c r="L30" s="13"/>
      <c r="M30" s="465"/>
      <c r="N30" s="466"/>
      <c r="O30" s="14"/>
      <c r="P30" s="13"/>
      <c r="Q30" s="13"/>
      <c r="R30" s="13"/>
      <c r="S30" s="13"/>
      <c r="T30" s="13"/>
      <c r="U30" s="81"/>
      <c r="V30" s="81"/>
      <c r="W30" s="81"/>
      <c r="X30" s="81"/>
      <c r="Y30" s="81"/>
      <c r="Z30" s="81"/>
      <c r="AA30" s="57"/>
      <c r="AB30" s="58"/>
      <c r="AC30" s="472"/>
      <c r="AD30" s="472"/>
      <c r="AE30" s="81"/>
      <c r="AF30" s="81"/>
      <c r="AG30" s="57"/>
      <c r="AH30" s="58"/>
      <c r="AI30" s="259"/>
      <c r="AJ30" s="260"/>
      <c r="AK30" s="479"/>
      <c r="AL30" s="480"/>
      <c r="AM30" s="480"/>
      <c r="AN30" s="466"/>
    </row>
    <row r="31" spans="2:40" ht="13.5" customHeight="1" x14ac:dyDescent="0.2">
      <c r="B31" s="258"/>
      <c r="C31" s="257"/>
      <c r="D31" s="257"/>
      <c r="E31" s="257"/>
      <c r="F31" s="463"/>
      <c r="G31" s="464"/>
      <c r="H31" s="464"/>
      <c r="I31" s="14"/>
      <c r="J31" s="83"/>
      <c r="K31" s="14"/>
      <c r="L31" s="13"/>
      <c r="M31" s="465"/>
      <c r="N31" s="466"/>
      <c r="O31" s="14"/>
      <c r="P31" s="13"/>
      <c r="Q31" s="13"/>
      <c r="R31" s="13"/>
      <c r="S31" s="13"/>
      <c r="T31" s="13"/>
      <c r="U31" s="81"/>
      <c r="V31" s="81"/>
      <c r="W31" s="81"/>
      <c r="X31" s="81"/>
      <c r="Y31" s="81"/>
      <c r="Z31" s="81"/>
      <c r="AA31" s="57"/>
      <c r="AB31" s="58"/>
      <c r="AC31" s="472"/>
      <c r="AD31" s="472"/>
      <c r="AE31" s="81"/>
      <c r="AF31" s="81"/>
      <c r="AG31" s="57"/>
      <c r="AH31" s="58"/>
      <c r="AI31" s="259"/>
      <c r="AJ31" s="260"/>
      <c r="AK31" s="479"/>
      <c r="AL31" s="480"/>
      <c r="AM31" s="480"/>
      <c r="AN31" s="466"/>
    </row>
    <row r="32" spans="2:40" ht="13.5" customHeight="1" x14ac:dyDescent="0.2">
      <c r="B32" s="258"/>
      <c r="C32" s="257"/>
      <c r="D32" s="257"/>
      <c r="E32" s="257"/>
      <c r="F32" s="463"/>
      <c r="G32" s="464"/>
      <c r="H32" s="464"/>
      <c r="I32" s="14"/>
      <c r="J32" s="83"/>
      <c r="K32" s="14"/>
      <c r="L32" s="13"/>
      <c r="M32" s="465"/>
      <c r="N32" s="466"/>
      <c r="O32" s="14"/>
      <c r="P32" s="13"/>
      <c r="Q32" s="13"/>
      <c r="R32" s="13"/>
      <c r="S32" s="13"/>
      <c r="T32" s="13"/>
      <c r="U32" s="81"/>
      <c r="V32" s="81"/>
      <c r="W32" s="81"/>
      <c r="X32" s="81"/>
      <c r="Y32" s="81"/>
      <c r="Z32" s="81"/>
      <c r="AA32" s="57"/>
      <c r="AB32" s="58"/>
      <c r="AC32" s="472"/>
      <c r="AD32" s="472"/>
      <c r="AE32" s="81"/>
      <c r="AF32" s="81"/>
      <c r="AG32" s="57"/>
      <c r="AH32" s="58"/>
      <c r="AI32" s="259"/>
      <c r="AJ32" s="260"/>
      <c r="AK32" s="479"/>
      <c r="AL32" s="480"/>
      <c r="AM32" s="480"/>
      <c r="AN32" s="466"/>
    </row>
    <row r="33" spans="2:40" ht="13.5" customHeight="1" x14ac:dyDescent="0.2">
      <c r="B33" s="258"/>
      <c r="C33" s="257"/>
      <c r="D33" s="257"/>
      <c r="E33" s="257"/>
      <c r="F33" s="463"/>
      <c r="G33" s="464"/>
      <c r="H33" s="464"/>
      <c r="I33" s="14"/>
      <c r="J33" s="83"/>
      <c r="K33" s="14"/>
      <c r="L33" s="13"/>
      <c r="M33" s="465"/>
      <c r="N33" s="466"/>
      <c r="O33" s="14"/>
      <c r="P33" s="13"/>
      <c r="Q33" s="13"/>
      <c r="R33" s="13"/>
      <c r="S33" s="13"/>
      <c r="T33" s="13"/>
      <c r="U33" s="81"/>
      <c r="V33" s="81"/>
      <c r="W33" s="81"/>
      <c r="X33" s="81"/>
      <c r="Y33" s="81"/>
      <c r="Z33" s="81"/>
      <c r="AA33" s="57"/>
      <c r="AB33" s="58"/>
      <c r="AC33" s="472"/>
      <c r="AD33" s="472"/>
      <c r="AE33" s="81"/>
      <c r="AF33" s="81"/>
      <c r="AG33" s="57"/>
      <c r="AH33" s="58"/>
      <c r="AI33" s="259"/>
      <c r="AJ33" s="260"/>
      <c r="AK33" s="479"/>
      <c r="AL33" s="480"/>
      <c r="AM33" s="480"/>
      <c r="AN33" s="466"/>
    </row>
    <row r="34" spans="2:40" ht="13.5" customHeight="1" x14ac:dyDescent="0.2">
      <c r="B34" s="258"/>
      <c r="C34" s="257"/>
      <c r="D34" s="257"/>
      <c r="E34" s="257"/>
      <c r="F34" s="463"/>
      <c r="G34" s="464"/>
      <c r="H34" s="464"/>
      <c r="I34" s="14"/>
      <c r="J34" s="83"/>
      <c r="K34" s="14"/>
      <c r="L34" s="13"/>
      <c r="M34" s="465"/>
      <c r="N34" s="466"/>
      <c r="O34" s="14"/>
      <c r="P34" s="13"/>
      <c r="Q34" s="13"/>
      <c r="R34" s="13"/>
      <c r="S34" s="13"/>
      <c r="T34" s="13"/>
      <c r="U34" s="81"/>
      <c r="V34" s="81"/>
      <c r="W34" s="81"/>
      <c r="X34" s="81"/>
      <c r="Y34" s="81"/>
      <c r="Z34" s="81"/>
      <c r="AA34" s="57"/>
      <c r="AB34" s="58"/>
      <c r="AC34" s="472"/>
      <c r="AD34" s="472"/>
      <c r="AE34" s="81"/>
      <c r="AF34" s="81"/>
      <c r="AG34" s="57"/>
      <c r="AH34" s="58"/>
      <c r="AI34" s="259"/>
      <c r="AJ34" s="260"/>
      <c r="AK34" s="479"/>
      <c r="AL34" s="480"/>
      <c r="AM34" s="480"/>
      <c r="AN34" s="466"/>
    </row>
    <row r="35" spans="2:40" ht="13.5" customHeight="1" x14ac:dyDescent="0.2">
      <c r="B35" s="258"/>
      <c r="C35" s="257"/>
      <c r="D35" s="257"/>
      <c r="E35" s="257"/>
      <c r="F35" s="471"/>
      <c r="G35" s="464"/>
      <c r="H35" s="464"/>
      <c r="I35" s="14"/>
      <c r="J35" s="83"/>
      <c r="K35" s="14"/>
      <c r="L35" s="13"/>
      <c r="M35" s="465"/>
      <c r="N35" s="466"/>
      <c r="O35" s="14"/>
      <c r="P35" s="13"/>
      <c r="Q35" s="13"/>
      <c r="R35" s="13"/>
      <c r="S35" s="13"/>
      <c r="T35" s="13"/>
      <c r="U35" s="81"/>
      <c r="V35" s="81"/>
      <c r="W35" s="81"/>
      <c r="X35" s="81"/>
      <c r="Y35" s="81"/>
      <c r="Z35" s="81"/>
      <c r="AA35" s="57"/>
      <c r="AB35" s="58"/>
      <c r="AC35" s="472"/>
      <c r="AD35" s="472"/>
      <c r="AE35" s="81"/>
      <c r="AF35" s="81"/>
      <c r="AG35" s="57"/>
      <c r="AH35" s="58"/>
      <c r="AI35" s="259"/>
      <c r="AJ35" s="260"/>
      <c r="AK35" s="479"/>
      <c r="AL35" s="480"/>
      <c r="AM35" s="480"/>
      <c r="AN35" s="466"/>
    </row>
    <row r="36" spans="2:40" ht="13.5" customHeight="1" x14ac:dyDescent="0.2">
      <c r="B36" s="256"/>
      <c r="C36" s="257"/>
      <c r="D36" s="257"/>
      <c r="E36" s="257"/>
      <c r="F36" s="471"/>
      <c r="G36" s="464"/>
      <c r="H36" s="464"/>
      <c r="I36" s="14"/>
      <c r="J36" s="14"/>
      <c r="K36" s="14"/>
      <c r="L36" s="13"/>
      <c r="M36" s="465"/>
      <c r="N36" s="466"/>
      <c r="O36" s="14"/>
      <c r="P36" s="13"/>
      <c r="Q36" s="13"/>
      <c r="R36" s="13"/>
      <c r="S36" s="13"/>
      <c r="T36" s="13"/>
      <c r="U36" s="81"/>
      <c r="V36" s="81"/>
      <c r="W36" s="81"/>
      <c r="X36" s="81"/>
      <c r="Y36" s="81"/>
      <c r="Z36" s="81"/>
      <c r="AA36" s="57"/>
      <c r="AB36" s="58"/>
      <c r="AC36" s="472"/>
      <c r="AD36" s="472"/>
      <c r="AE36" s="81"/>
      <c r="AF36" s="81"/>
      <c r="AG36" s="57"/>
      <c r="AH36" s="58"/>
      <c r="AI36" s="259"/>
      <c r="AJ36" s="260"/>
      <c r="AK36" s="479"/>
      <c r="AL36" s="480"/>
      <c r="AM36" s="480"/>
      <c r="AN36" s="466"/>
    </row>
    <row r="37" spans="2:40" ht="13.5" customHeight="1" x14ac:dyDescent="0.2">
      <c r="B37" s="256"/>
      <c r="C37" s="257"/>
      <c r="D37" s="257"/>
      <c r="E37" s="257"/>
      <c r="F37" s="471"/>
      <c r="G37" s="464"/>
      <c r="H37" s="464"/>
      <c r="I37" s="14"/>
      <c r="J37" s="14"/>
      <c r="K37" s="14"/>
      <c r="L37" s="13"/>
      <c r="M37" s="465"/>
      <c r="N37" s="466"/>
      <c r="O37" s="14"/>
      <c r="P37" s="13"/>
      <c r="Q37" s="13"/>
      <c r="R37" s="13"/>
      <c r="S37" s="13"/>
      <c r="T37" s="13"/>
      <c r="U37" s="23"/>
      <c r="V37" s="81"/>
      <c r="W37" s="81"/>
      <c r="X37" s="81"/>
      <c r="Y37" s="81"/>
      <c r="Z37" s="81"/>
      <c r="AA37" s="57"/>
      <c r="AB37" s="58"/>
      <c r="AC37" s="472"/>
      <c r="AD37" s="472"/>
      <c r="AE37" s="81"/>
      <c r="AF37" s="81"/>
      <c r="AG37" s="57"/>
      <c r="AH37" s="58"/>
      <c r="AI37" s="259"/>
      <c r="AJ37" s="260"/>
      <c r="AK37" s="479"/>
      <c r="AL37" s="480"/>
      <c r="AM37" s="480"/>
      <c r="AN37" s="466"/>
    </row>
    <row r="38" spans="2:40" ht="13.5" customHeight="1" x14ac:dyDescent="0.2">
      <c r="B38" s="256"/>
      <c r="C38" s="257"/>
      <c r="D38" s="257"/>
      <c r="E38" s="257"/>
      <c r="F38" s="471"/>
      <c r="G38" s="464"/>
      <c r="H38" s="464"/>
      <c r="I38" s="14"/>
      <c r="J38" s="14"/>
      <c r="K38" s="14"/>
      <c r="L38" s="13"/>
      <c r="M38" s="465"/>
      <c r="N38" s="466"/>
      <c r="O38" s="14"/>
      <c r="P38" s="13"/>
      <c r="Q38" s="13"/>
      <c r="R38" s="13"/>
      <c r="S38" s="13"/>
      <c r="T38" s="13"/>
      <c r="U38" s="81"/>
      <c r="V38" s="81"/>
      <c r="W38" s="81"/>
      <c r="X38" s="81"/>
      <c r="Y38" s="81"/>
      <c r="Z38" s="81"/>
      <c r="AA38" s="57"/>
      <c r="AB38" s="58"/>
      <c r="AC38" s="463"/>
      <c r="AD38" s="463"/>
      <c r="AE38" s="81"/>
      <c r="AF38" s="81"/>
      <c r="AG38" s="57"/>
      <c r="AH38" s="58"/>
      <c r="AI38" s="259"/>
      <c r="AJ38" s="260"/>
      <c r="AK38" s="479"/>
      <c r="AL38" s="480"/>
      <c r="AM38" s="480"/>
      <c r="AN38" s="466"/>
    </row>
    <row r="39" spans="2:40" ht="13.5" customHeight="1" x14ac:dyDescent="0.2">
      <c r="B39" s="256"/>
      <c r="C39" s="257"/>
      <c r="D39" s="257"/>
      <c r="E39" s="257"/>
      <c r="F39" s="471"/>
      <c r="G39" s="464"/>
      <c r="H39" s="464"/>
      <c r="I39" s="14"/>
      <c r="J39" s="14"/>
      <c r="K39" s="14"/>
      <c r="L39" s="13"/>
      <c r="M39" s="465"/>
      <c r="N39" s="466"/>
      <c r="O39" s="14"/>
      <c r="P39" s="13"/>
      <c r="Q39" s="13"/>
      <c r="R39" s="13"/>
      <c r="S39" s="13"/>
      <c r="T39" s="13"/>
      <c r="U39" s="81"/>
      <c r="V39" s="81"/>
      <c r="W39" s="81"/>
      <c r="X39" s="81"/>
      <c r="Y39" s="81"/>
      <c r="Z39" s="81"/>
      <c r="AA39" s="57"/>
      <c r="AB39" s="58"/>
      <c r="AC39" s="472"/>
      <c r="AD39" s="472"/>
      <c r="AE39" s="81"/>
      <c r="AF39" s="81"/>
      <c r="AG39" s="57"/>
      <c r="AH39" s="58"/>
      <c r="AI39" s="259"/>
      <c r="AJ39" s="260"/>
      <c r="AK39" s="479"/>
      <c r="AL39" s="480"/>
      <c r="AM39" s="480"/>
      <c r="AN39" s="466"/>
    </row>
    <row r="40" spans="2:40" ht="13.5" customHeight="1" x14ac:dyDescent="0.2">
      <c r="B40" s="256"/>
      <c r="C40" s="257"/>
      <c r="D40" s="257"/>
      <c r="E40" s="257"/>
      <c r="F40" s="471"/>
      <c r="G40" s="464"/>
      <c r="H40" s="464"/>
      <c r="I40" s="14"/>
      <c r="J40" s="14"/>
      <c r="K40" s="14"/>
      <c r="L40" s="13"/>
      <c r="M40" s="465"/>
      <c r="N40" s="466"/>
      <c r="O40" s="14"/>
      <c r="P40" s="13"/>
      <c r="Q40" s="13"/>
      <c r="R40" s="13"/>
      <c r="S40" s="13"/>
      <c r="T40" s="13"/>
      <c r="U40" s="81"/>
      <c r="V40" s="81"/>
      <c r="W40" s="81"/>
      <c r="X40" s="81"/>
      <c r="Y40" s="81"/>
      <c r="Z40" s="81"/>
      <c r="AA40" s="57"/>
      <c r="AB40" s="58"/>
      <c r="AC40" s="472"/>
      <c r="AD40" s="472"/>
      <c r="AE40" s="81"/>
      <c r="AF40" s="81"/>
      <c r="AG40" s="57"/>
      <c r="AH40" s="58"/>
      <c r="AI40" s="259"/>
      <c r="AJ40" s="260"/>
      <c r="AK40" s="479"/>
      <c r="AL40" s="480"/>
      <c r="AM40" s="480"/>
      <c r="AN40" s="466"/>
    </row>
    <row r="41" spans="2:40" ht="13.5" customHeight="1" x14ac:dyDescent="0.2">
      <c r="B41" s="256"/>
      <c r="C41" s="257"/>
      <c r="D41" s="257"/>
      <c r="E41" s="257"/>
      <c r="F41" s="471"/>
      <c r="G41" s="464"/>
      <c r="H41" s="464"/>
      <c r="I41" s="14"/>
      <c r="J41" s="14"/>
      <c r="K41" s="14"/>
      <c r="L41" s="13"/>
      <c r="M41" s="465"/>
      <c r="N41" s="466"/>
      <c r="O41" s="14"/>
      <c r="P41" s="13"/>
      <c r="Q41" s="13"/>
      <c r="R41" s="13"/>
      <c r="S41" s="13"/>
      <c r="T41" s="13"/>
      <c r="U41" s="81"/>
      <c r="V41" s="81"/>
      <c r="W41" s="81"/>
      <c r="X41" s="81"/>
      <c r="Y41" s="81"/>
      <c r="Z41" s="81"/>
      <c r="AA41" s="57"/>
      <c r="AB41" s="58"/>
      <c r="AC41" s="472"/>
      <c r="AD41" s="472"/>
      <c r="AE41" s="81"/>
      <c r="AF41" s="81"/>
      <c r="AG41" s="57"/>
      <c r="AH41" s="58"/>
      <c r="AI41" s="259"/>
      <c r="AJ41" s="260"/>
      <c r="AK41" s="479"/>
      <c r="AL41" s="480"/>
      <c r="AM41" s="480"/>
      <c r="AN41" s="466"/>
    </row>
    <row r="42" spans="2:40" ht="13.5" customHeight="1" x14ac:dyDescent="0.2">
      <c r="B42" s="256"/>
      <c r="C42" s="257"/>
      <c r="D42" s="257"/>
      <c r="E42" s="257"/>
      <c r="F42" s="471"/>
      <c r="G42" s="464"/>
      <c r="H42" s="464"/>
      <c r="I42" s="14"/>
      <c r="J42" s="14"/>
      <c r="K42" s="14"/>
      <c r="L42" s="13"/>
      <c r="M42" s="465"/>
      <c r="N42" s="466"/>
      <c r="O42" s="14"/>
      <c r="P42" s="13"/>
      <c r="Q42" s="13"/>
      <c r="R42" s="13"/>
      <c r="S42" s="13"/>
      <c r="T42" s="13"/>
      <c r="U42" s="81"/>
      <c r="V42" s="81"/>
      <c r="W42" s="81"/>
      <c r="X42" s="81"/>
      <c r="Y42" s="81"/>
      <c r="Z42" s="81"/>
      <c r="AA42" s="57"/>
      <c r="AB42" s="58"/>
      <c r="AC42" s="472"/>
      <c r="AD42" s="472"/>
      <c r="AE42" s="81"/>
      <c r="AF42" s="81"/>
      <c r="AG42" s="57"/>
      <c r="AH42" s="58"/>
      <c r="AI42" s="259"/>
      <c r="AJ42" s="260"/>
      <c r="AK42" s="479"/>
      <c r="AL42" s="480"/>
      <c r="AM42" s="480"/>
      <c r="AN42" s="466"/>
    </row>
    <row r="43" spans="2:40" ht="13.5" customHeight="1" x14ac:dyDescent="0.2">
      <c r="B43" s="256"/>
      <c r="C43" s="257"/>
      <c r="D43" s="257"/>
      <c r="E43" s="257"/>
      <c r="F43" s="471"/>
      <c r="G43" s="464"/>
      <c r="H43" s="464"/>
      <c r="I43" s="14"/>
      <c r="J43" s="14"/>
      <c r="K43" s="14"/>
      <c r="L43" s="13"/>
      <c r="M43" s="465"/>
      <c r="N43" s="466"/>
      <c r="O43" s="14"/>
      <c r="P43" s="13"/>
      <c r="Q43" s="13"/>
      <c r="R43" s="13"/>
      <c r="S43" s="13"/>
      <c r="T43" s="13"/>
      <c r="U43" s="81"/>
      <c r="V43" s="81"/>
      <c r="W43" s="81"/>
      <c r="X43" s="81"/>
      <c r="Y43" s="81"/>
      <c r="Z43" s="81"/>
      <c r="AA43" s="57"/>
      <c r="AB43" s="58"/>
      <c r="AC43" s="472"/>
      <c r="AD43" s="472"/>
      <c r="AE43" s="81"/>
      <c r="AF43" s="81"/>
      <c r="AG43" s="57"/>
      <c r="AH43" s="58"/>
      <c r="AI43" s="259"/>
      <c r="AJ43" s="260"/>
      <c r="AK43" s="479"/>
      <c r="AL43" s="480"/>
      <c r="AM43" s="480"/>
      <c r="AN43" s="466"/>
    </row>
    <row r="44" spans="2:40" ht="13.5" customHeight="1" x14ac:dyDescent="0.2">
      <c r="B44" s="258"/>
      <c r="C44" s="257"/>
      <c r="D44" s="257"/>
      <c r="E44" s="257"/>
      <c r="F44" s="463"/>
      <c r="G44" s="464"/>
      <c r="H44" s="464"/>
      <c r="I44" s="14"/>
      <c r="J44" s="83"/>
      <c r="K44" s="14"/>
      <c r="L44" s="13"/>
      <c r="M44" s="465"/>
      <c r="N44" s="466"/>
      <c r="O44" s="14"/>
      <c r="P44" s="13"/>
      <c r="Q44" s="13"/>
      <c r="R44" s="13"/>
      <c r="S44" s="13"/>
      <c r="T44" s="13"/>
      <c r="U44" s="81"/>
      <c r="V44" s="81"/>
      <c r="W44" s="81"/>
      <c r="X44" s="81"/>
      <c r="Y44" s="81"/>
      <c r="Z44" s="81"/>
      <c r="AA44" s="57"/>
      <c r="AB44" s="58"/>
      <c r="AC44" s="472"/>
      <c r="AD44" s="472"/>
      <c r="AE44" s="81"/>
      <c r="AF44" s="81"/>
      <c r="AG44" s="57"/>
      <c r="AH44" s="58"/>
      <c r="AI44" s="259"/>
      <c r="AJ44" s="260"/>
      <c r="AK44" s="479"/>
      <c r="AL44" s="480"/>
      <c r="AM44" s="480"/>
      <c r="AN44" s="466"/>
    </row>
    <row r="45" spans="2:40" ht="13.5" customHeight="1" x14ac:dyDescent="0.2">
      <c r="B45" s="4" t="s">
        <v>371</v>
      </c>
    </row>
  </sheetData>
  <mergeCells count="191">
    <mergeCell ref="AC44:AD44"/>
    <mergeCell ref="F44:H44"/>
    <mergeCell ref="M44:N44"/>
    <mergeCell ref="AK38:AN38"/>
    <mergeCell ref="AK39:AN39"/>
    <mergeCell ref="AK43:AN43"/>
    <mergeCell ref="AK44:AN44"/>
    <mergeCell ref="F40:H40"/>
    <mergeCell ref="M40:N40"/>
    <mergeCell ref="AC40:AD40"/>
    <mergeCell ref="AK40:AN40"/>
    <mergeCell ref="F42:H42"/>
    <mergeCell ref="M42:N42"/>
    <mergeCell ref="AC42:AD42"/>
    <mergeCell ref="AK42:AN42"/>
    <mergeCell ref="F41:H41"/>
    <mergeCell ref="M41:N41"/>
    <mergeCell ref="AC41:AD41"/>
    <mergeCell ref="AK41:AN41"/>
    <mergeCell ref="M39:N39"/>
    <mergeCell ref="F43:H43"/>
    <mergeCell ref="M43:N43"/>
    <mergeCell ref="AK29:AN29"/>
    <mergeCell ref="AK30:AN30"/>
    <mergeCell ref="AK31:AN31"/>
    <mergeCell ref="AK32:AN32"/>
    <mergeCell ref="AK33:AN33"/>
    <mergeCell ref="AK34:AN34"/>
    <mergeCell ref="AK35:AN35"/>
    <mergeCell ref="AK36:AN36"/>
    <mergeCell ref="AK37:AN37"/>
    <mergeCell ref="AC37:AD37"/>
    <mergeCell ref="AC38:AD38"/>
    <mergeCell ref="AC39:AD39"/>
    <mergeCell ref="AC43:AD43"/>
    <mergeCell ref="AC14:AD14"/>
    <mergeCell ref="AC15:AD15"/>
    <mergeCell ref="AC16:AD16"/>
    <mergeCell ref="AC17:AD17"/>
    <mergeCell ref="AC18:AD18"/>
    <mergeCell ref="AC19:AD19"/>
    <mergeCell ref="AC20:AD20"/>
    <mergeCell ref="AC12:AD12"/>
    <mergeCell ref="AK28:AN28"/>
    <mergeCell ref="AK15:AN15"/>
    <mergeCell ref="AK16:AN16"/>
    <mergeCell ref="AK17:AN17"/>
    <mergeCell ref="AC25:AD25"/>
    <mergeCell ref="AC26:AD26"/>
    <mergeCell ref="AC23:AD23"/>
    <mergeCell ref="AC24:AD24"/>
    <mergeCell ref="AC21:AD21"/>
    <mergeCell ref="AC22:AD22"/>
    <mergeCell ref="AI8:AJ9"/>
    <mergeCell ref="AC33:AD33"/>
    <mergeCell ref="AC34:AD34"/>
    <mergeCell ref="AC35:AD35"/>
    <mergeCell ref="AC36:AD36"/>
    <mergeCell ref="AK10:AN10"/>
    <mergeCell ref="AK11:AN11"/>
    <mergeCell ref="AK12:AN12"/>
    <mergeCell ref="AK13:AN13"/>
    <mergeCell ref="AK14:AN14"/>
    <mergeCell ref="AK18:AN18"/>
    <mergeCell ref="AK19:AN19"/>
    <mergeCell ref="AK20:AN20"/>
    <mergeCell ref="AK21:AN21"/>
    <mergeCell ref="AK22:AN22"/>
    <mergeCell ref="AK23:AN23"/>
    <mergeCell ref="AK24:AN24"/>
    <mergeCell ref="AK25:AN25"/>
    <mergeCell ref="AK26:AN26"/>
    <mergeCell ref="AK27:AN27"/>
    <mergeCell ref="AC13:AD13"/>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F24:H24"/>
    <mergeCell ref="M24:N24"/>
    <mergeCell ref="F23:H23"/>
    <mergeCell ref="M23:N23"/>
    <mergeCell ref="F22:H22"/>
    <mergeCell ref="M22:N22"/>
    <mergeCell ref="F21:H21"/>
    <mergeCell ref="M21:N21"/>
    <mergeCell ref="F20:H20"/>
    <mergeCell ref="M20:N20"/>
    <mergeCell ref="AC10:AD10"/>
    <mergeCell ref="AC11:AD11"/>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AI4:AN5"/>
    <mergeCell ref="Y4:AD5"/>
  </mergeCells>
  <phoneticPr fontId="9"/>
  <dataValidations count="1">
    <dataValidation type="list" allowBlank="1" showInputMessage="1" showErrorMessage="1" sqref="I36:J43 I10:J30 K10:L44"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87"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2:AI19"/>
  <sheetViews>
    <sheetView showGridLines="0" showZeros="0" view="pageBreakPreview" zoomScaleNormal="70" zoomScaleSheetLayoutView="100" workbookViewId="0">
      <selection activeCell="C6" sqref="C6:AI18"/>
    </sheetView>
  </sheetViews>
  <sheetFormatPr defaultColWidth="9" defaultRowHeight="12" x14ac:dyDescent="0.15"/>
  <cols>
    <col min="1" max="1" width="1.6640625" style="2" customWidth="1"/>
    <col min="2" max="35" width="4.109375" style="2" customWidth="1"/>
    <col min="36" max="36" width="1.21875" style="2" customWidth="1"/>
    <col min="37" max="16384" width="9" style="2"/>
  </cols>
  <sheetData>
    <row r="2" spans="2:35" ht="8.25" customHeight="1" x14ac:dyDescent="0.15"/>
    <row r="3" spans="2:35" s="19" customFormat="1" ht="25.2" customHeight="1" x14ac:dyDescent="0.2">
      <c r="B3" s="488" t="s">
        <v>238</v>
      </c>
      <c r="C3" s="488"/>
      <c r="D3" s="488"/>
      <c r="E3" s="488"/>
      <c r="F3" s="488"/>
      <c r="G3" s="488"/>
      <c r="H3" s="488"/>
      <c r="I3" s="488"/>
      <c r="J3" s="488"/>
      <c r="K3" s="488"/>
      <c r="L3" s="488"/>
      <c r="M3" s="488"/>
      <c r="N3" s="488"/>
      <c r="O3" s="488"/>
      <c r="P3" s="488"/>
      <c r="Q3" s="488"/>
      <c r="R3" s="488"/>
      <c r="S3" s="488"/>
      <c r="T3" s="488"/>
      <c r="U3" s="488"/>
      <c r="V3" s="488"/>
      <c r="W3" s="488"/>
      <c r="X3" s="488"/>
      <c r="Y3" s="488"/>
      <c r="Z3" s="488"/>
      <c r="AA3" s="488"/>
      <c r="AB3" s="488"/>
      <c r="AC3" s="488"/>
      <c r="AD3" s="488"/>
      <c r="AE3" s="488"/>
      <c r="AF3" s="488"/>
      <c r="AG3" s="488"/>
      <c r="AH3" s="488"/>
      <c r="AI3" s="488"/>
    </row>
    <row r="4" spans="2:35" ht="20.100000000000001" customHeight="1" x14ac:dyDescent="0.15">
      <c r="B4" s="489" t="s">
        <v>17</v>
      </c>
      <c r="C4" s="490"/>
      <c r="D4" s="491"/>
      <c r="E4" s="492" t="str">
        <f>'様式A-1'!D3</f>
        <v>ヒエバラダイニズイドウ</v>
      </c>
      <c r="F4" s="493"/>
      <c r="G4" s="493"/>
      <c r="H4" s="493"/>
      <c r="I4" s="494"/>
      <c r="J4" s="495" t="s">
        <v>18</v>
      </c>
      <c r="K4" s="495"/>
      <c r="L4" s="495"/>
      <c r="M4" s="496" t="str">
        <f>'様式A-1'!J3</f>
        <v>国道187号</v>
      </c>
      <c r="N4" s="496"/>
      <c r="O4" s="496"/>
      <c r="P4" s="496"/>
      <c r="Q4" s="496"/>
      <c r="R4" s="496"/>
      <c r="S4" s="514" t="s">
        <v>134</v>
      </c>
      <c r="T4" s="515"/>
      <c r="U4" s="515"/>
      <c r="V4" s="516"/>
      <c r="W4" s="520" t="str">
        <f>'様式A-1'!K5</f>
        <v>株式会社エイト日本技術開発
岡根 三千夫</v>
      </c>
      <c r="X4" s="521"/>
      <c r="Y4" s="521"/>
      <c r="Z4" s="521"/>
      <c r="AA4" s="521"/>
      <c r="AB4" s="522"/>
      <c r="AC4" s="526" t="s">
        <v>163</v>
      </c>
      <c r="AD4" s="527"/>
      <c r="AE4" s="528"/>
      <c r="AF4" s="497">
        <f>'様式A-1'!R5</f>
        <v>45651</v>
      </c>
      <c r="AG4" s="498"/>
      <c r="AH4" s="498"/>
      <c r="AI4" s="499"/>
    </row>
    <row r="5" spans="2:35" ht="20.100000000000001" customHeight="1" x14ac:dyDescent="0.15">
      <c r="B5" s="503" t="s">
        <v>0</v>
      </c>
      <c r="C5" s="504"/>
      <c r="D5" s="505"/>
      <c r="E5" s="506" t="str">
        <f>'様式A-1'!D4</f>
        <v>稗原第2隧道</v>
      </c>
      <c r="F5" s="507"/>
      <c r="G5" s="507"/>
      <c r="H5" s="507"/>
      <c r="I5" s="508"/>
      <c r="J5" s="509" t="s">
        <v>1</v>
      </c>
      <c r="K5" s="509"/>
      <c r="L5" s="509"/>
      <c r="M5" s="496" t="str">
        <f>'様式A-1'!R3</f>
        <v>山口県岩国土木建築事務所</v>
      </c>
      <c r="N5" s="496"/>
      <c r="O5" s="496"/>
      <c r="P5" s="496"/>
      <c r="Q5" s="496"/>
      <c r="R5" s="496"/>
      <c r="S5" s="517"/>
      <c r="T5" s="518"/>
      <c r="U5" s="518"/>
      <c r="V5" s="519"/>
      <c r="W5" s="523"/>
      <c r="X5" s="524"/>
      <c r="Y5" s="524"/>
      <c r="Z5" s="524"/>
      <c r="AA5" s="524"/>
      <c r="AB5" s="525"/>
      <c r="AC5" s="529"/>
      <c r="AD5" s="530"/>
      <c r="AE5" s="531"/>
      <c r="AF5" s="500"/>
      <c r="AG5" s="501"/>
      <c r="AH5" s="501"/>
      <c r="AI5" s="502"/>
    </row>
    <row r="6" spans="2:35" ht="26.25" customHeight="1" x14ac:dyDescent="0.15">
      <c r="B6" s="510" t="s">
        <v>162</v>
      </c>
      <c r="C6" s="512"/>
      <c r="D6" s="512"/>
      <c r="E6" s="512"/>
      <c r="F6" s="512"/>
      <c r="G6" s="512"/>
      <c r="H6" s="512"/>
      <c r="I6" s="512"/>
      <c r="J6" s="512"/>
      <c r="K6" s="512"/>
      <c r="L6" s="512"/>
      <c r="M6" s="512"/>
      <c r="N6" s="512"/>
      <c r="O6" s="512"/>
      <c r="P6" s="512"/>
      <c r="Q6" s="512"/>
      <c r="R6" s="512"/>
      <c r="S6" s="512"/>
      <c r="T6" s="512"/>
      <c r="U6" s="512"/>
      <c r="V6" s="512"/>
      <c r="W6" s="512"/>
      <c r="X6" s="512"/>
      <c r="Y6" s="512"/>
      <c r="Z6" s="512"/>
      <c r="AA6" s="512"/>
      <c r="AB6" s="512"/>
      <c r="AC6" s="512"/>
      <c r="AD6" s="512"/>
      <c r="AE6" s="512"/>
      <c r="AF6" s="512"/>
      <c r="AG6" s="512"/>
      <c r="AH6" s="512"/>
      <c r="AI6" s="512"/>
    </row>
    <row r="7" spans="2:35" ht="35.700000000000003" customHeight="1" x14ac:dyDescent="0.15">
      <c r="B7" s="511"/>
      <c r="C7" s="513"/>
      <c r="D7" s="513"/>
      <c r="E7" s="513"/>
      <c r="F7" s="513"/>
      <c r="G7" s="513"/>
      <c r="H7" s="513"/>
      <c r="I7" s="513"/>
      <c r="J7" s="513"/>
      <c r="K7" s="513"/>
      <c r="L7" s="513"/>
      <c r="M7" s="513"/>
      <c r="N7" s="513"/>
      <c r="O7" s="513"/>
      <c r="P7" s="513"/>
      <c r="Q7" s="513"/>
      <c r="R7" s="513"/>
      <c r="S7" s="513"/>
      <c r="T7" s="513"/>
      <c r="U7" s="513"/>
      <c r="V7" s="513"/>
      <c r="W7" s="513"/>
      <c r="X7" s="513"/>
      <c r="Y7" s="513"/>
      <c r="Z7" s="513"/>
      <c r="AA7" s="513"/>
      <c r="AB7" s="513"/>
      <c r="AC7" s="513"/>
      <c r="AD7" s="513"/>
      <c r="AE7" s="513"/>
      <c r="AF7" s="513"/>
      <c r="AG7" s="513"/>
      <c r="AH7" s="513"/>
      <c r="AI7" s="513"/>
    </row>
    <row r="8" spans="2:35" ht="35.700000000000003" customHeight="1" x14ac:dyDescent="0.15">
      <c r="B8" s="511"/>
      <c r="C8" s="513"/>
      <c r="D8" s="513"/>
      <c r="E8" s="513"/>
      <c r="F8" s="513"/>
      <c r="G8" s="513"/>
      <c r="H8" s="513"/>
      <c r="I8" s="513"/>
      <c r="J8" s="513"/>
      <c r="K8" s="513"/>
      <c r="L8" s="513"/>
      <c r="M8" s="513"/>
      <c r="N8" s="513"/>
      <c r="O8" s="513"/>
      <c r="P8" s="513"/>
      <c r="Q8" s="513"/>
      <c r="R8" s="513"/>
      <c r="S8" s="513"/>
      <c r="T8" s="513"/>
      <c r="U8" s="513"/>
      <c r="V8" s="513"/>
      <c r="W8" s="513"/>
      <c r="X8" s="513"/>
      <c r="Y8" s="513"/>
      <c r="Z8" s="513"/>
      <c r="AA8" s="513"/>
      <c r="AB8" s="513"/>
      <c r="AC8" s="513"/>
      <c r="AD8" s="513"/>
      <c r="AE8" s="513"/>
      <c r="AF8" s="513"/>
      <c r="AG8" s="513"/>
      <c r="AH8" s="513"/>
      <c r="AI8" s="513"/>
    </row>
    <row r="9" spans="2:35" ht="35.700000000000003" customHeight="1" x14ac:dyDescent="0.15">
      <c r="B9" s="511"/>
      <c r="C9" s="513"/>
      <c r="D9" s="513"/>
      <c r="E9" s="513"/>
      <c r="F9" s="513"/>
      <c r="G9" s="513"/>
      <c r="H9" s="513"/>
      <c r="I9" s="513"/>
      <c r="J9" s="513"/>
      <c r="K9" s="513"/>
      <c r="L9" s="513"/>
      <c r="M9" s="513"/>
      <c r="N9" s="513"/>
      <c r="O9" s="513"/>
      <c r="P9" s="513"/>
      <c r="Q9" s="513"/>
      <c r="R9" s="513"/>
      <c r="S9" s="513"/>
      <c r="T9" s="513"/>
      <c r="U9" s="513"/>
      <c r="V9" s="513"/>
      <c r="W9" s="513"/>
      <c r="X9" s="513"/>
      <c r="Y9" s="513"/>
      <c r="Z9" s="513"/>
      <c r="AA9" s="513"/>
      <c r="AB9" s="513"/>
      <c r="AC9" s="513"/>
      <c r="AD9" s="513"/>
      <c r="AE9" s="513"/>
      <c r="AF9" s="513"/>
      <c r="AG9" s="513"/>
      <c r="AH9" s="513"/>
      <c r="AI9" s="513"/>
    </row>
    <row r="10" spans="2:35" ht="35.700000000000003" customHeight="1" x14ac:dyDescent="0.15">
      <c r="B10" s="511"/>
      <c r="C10" s="513"/>
      <c r="D10" s="513"/>
      <c r="E10" s="513"/>
      <c r="F10" s="513"/>
      <c r="G10" s="513"/>
      <c r="H10" s="513"/>
      <c r="I10" s="513"/>
      <c r="J10" s="513"/>
      <c r="K10" s="513"/>
      <c r="L10" s="513"/>
      <c r="M10" s="513"/>
      <c r="N10" s="513"/>
      <c r="O10" s="513"/>
      <c r="P10" s="513"/>
      <c r="Q10" s="513"/>
      <c r="R10" s="513"/>
      <c r="S10" s="513"/>
      <c r="T10" s="513"/>
      <c r="U10" s="513"/>
      <c r="V10" s="513"/>
      <c r="W10" s="513"/>
      <c r="X10" s="513"/>
      <c r="Y10" s="513"/>
      <c r="Z10" s="513"/>
      <c r="AA10" s="513"/>
      <c r="AB10" s="513"/>
      <c r="AC10" s="513"/>
      <c r="AD10" s="513"/>
      <c r="AE10" s="513"/>
      <c r="AF10" s="513"/>
      <c r="AG10" s="513"/>
      <c r="AH10" s="513"/>
      <c r="AI10" s="513"/>
    </row>
    <row r="11" spans="2:35" ht="35.700000000000003" customHeight="1" x14ac:dyDescent="0.15">
      <c r="B11" s="511"/>
      <c r="C11" s="513"/>
      <c r="D11" s="513"/>
      <c r="E11" s="513"/>
      <c r="F11" s="513"/>
      <c r="G11" s="513"/>
      <c r="H11" s="513"/>
      <c r="I11" s="513"/>
      <c r="J11" s="513"/>
      <c r="K11" s="513"/>
      <c r="L11" s="513"/>
      <c r="M11" s="513"/>
      <c r="N11" s="513"/>
      <c r="O11" s="513"/>
      <c r="P11" s="513"/>
      <c r="Q11" s="513"/>
      <c r="R11" s="513"/>
      <c r="S11" s="513"/>
      <c r="T11" s="513"/>
      <c r="U11" s="513"/>
      <c r="V11" s="513"/>
      <c r="W11" s="513"/>
      <c r="X11" s="513"/>
      <c r="Y11" s="513"/>
      <c r="Z11" s="513"/>
      <c r="AA11" s="513"/>
      <c r="AB11" s="513"/>
      <c r="AC11" s="513"/>
      <c r="AD11" s="513"/>
      <c r="AE11" s="513"/>
      <c r="AF11" s="513"/>
      <c r="AG11" s="513"/>
      <c r="AH11" s="513"/>
      <c r="AI11" s="513"/>
    </row>
    <row r="12" spans="2:35" ht="35.700000000000003" customHeight="1" x14ac:dyDescent="0.15">
      <c r="B12" s="511"/>
      <c r="C12" s="513"/>
      <c r="D12" s="513"/>
      <c r="E12" s="513"/>
      <c r="F12" s="513"/>
      <c r="G12" s="513"/>
      <c r="H12" s="513"/>
      <c r="I12" s="513"/>
      <c r="J12" s="513"/>
      <c r="K12" s="513"/>
      <c r="L12" s="513"/>
      <c r="M12" s="513"/>
      <c r="N12" s="513"/>
      <c r="O12" s="513"/>
      <c r="P12" s="513"/>
      <c r="Q12" s="513"/>
      <c r="R12" s="513"/>
      <c r="S12" s="513"/>
      <c r="T12" s="513"/>
      <c r="U12" s="513"/>
      <c r="V12" s="513"/>
      <c r="W12" s="513"/>
      <c r="X12" s="513"/>
      <c r="Y12" s="513"/>
      <c r="Z12" s="513"/>
      <c r="AA12" s="513"/>
      <c r="AB12" s="513"/>
      <c r="AC12" s="513"/>
      <c r="AD12" s="513"/>
      <c r="AE12" s="513"/>
      <c r="AF12" s="513"/>
      <c r="AG12" s="513"/>
      <c r="AH12" s="513"/>
      <c r="AI12" s="513"/>
    </row>
    <row r="13" spans="2:35" ht="35.700000000000003" customHeight="1" x14ac:dyDescent="0.15">
      <c r="B13" s="511"/>
      <c r="C13" s="513"/>
      <c r="D13" s="513"/>
      <c r="E13" s="513"/>
      <c r="F13" s="513"/>
      <c r="G13" s="513"/>
      <c r="H13" s="513"/>
      <c r="I13" s="513"/>
      <c r="J13" s="513"/>
      <c r="K13" s="513"/>
      <c r="L13" s="513"/>
      <c r="M13" s="513"/>
      <c r="N13" s="513"/>
      <c r="O13" s="513"/>
      <c r="P13" s="513"/>
      <c r="Q13" s="513"/>
      <c r="R13" s="513"/>
      <c r="S13" s="513"/>
      <c r="T13" s="513"/>
      <c r="U13" s="513"/>
      <c r="V13" s="513"/>
      <c r="W13" s="513"/>
      <c r="X13" s="513"/>
      <c r="Y13" s="513"/>
      <c r="Z13" s="513"/>
      <c r="AA13" s="513"/>
      <c r="AB13" s="513"/>
      <c r="AC13" s="513"/>
      <c r="AD13" s="513"/>
      <c r="AE13" s="513"/>
      <c r="AF13" s="513"/>
      <c r="AG13" s="513"/>
      <c r="AH13" s="513"/>
      <c r="AI13" s="513"/>
    </row>
    <row r="14" spans="2:35" ht="35.700000000000003" customHeight="1" x14ac:dyDescent="0.15">
      <c r="B14" s="511"/>
      <c r="C14" s="513"/>
      <c r="D14" s="513"/>
      <c r="E14" s="513"/>
      <c r="F14" s="513"/>
      <c r="G14" s="513"/>
      <c r="H14" s="513"/>
      <c r="I14" s="513"/>
      <c r="J14" s="513"/>
      <c r="K14" s="513"/>
      <c r="L14" s="513"/>
      <c r="M14" s="513"/>
      <c r="N14" s="513"/>
      <c r="O14" s="513"/>
      <c r="P14" s="513"/>
      <c r="Q14" s="513"/>
      <c r="R14" s="513"/>
      <c r="S14" s="513"/>
      <c r="T14" s="513"/>
      <c r="U14" s="513"/>
      <c r="V14" s="513"/>
      <c r="W14" s="513"/>
      <c r="X14" s="513"/>
      <c r="Y14" s="513"/>
      <c r="Z14" s="513"/>
      <c r="AA14" s="513"/>
      <c r="AB14" s="513"/>
      <c r="AC14" s="513"/>
      <c r="AD14" s="513"/>
      <c r="AE14" s="513"/>
      <c r="AF14" s="513"/>
      <c r="AG14" s="513"/>
      <c r="AH14" s="513"/>
      <c r="AI14" s="513"/>
    </row>
    <row r="15" spans="2:35" ht="35.700000000000003" customHeight="1" x14ac:dyDescent="0.15">
      <c r="B15" s="511"/>
      <c r="C15" s="513"/>
      <c r="D15" s="513"/>
      <c r="E15" s="513"/>
      <c r="F15" s="513"/>
      <c r="G15" s="513"/>
      <c r="H15" s="513"/>
      <c r="I15" s="513"/>
      <c r="J15" s="513"/>
      <c r="K15" s="513"/>
      <c r="L15" s="513"/>
      <c r="M15" s="513"/>
      <c r="N15" s="513"/>
      <c r="O15" s="513"/>
      <c r="P15" s="513"/>
      <c r="Q15" s="513"/>
      <c r="R15" s="513"/>
      <c r="S15" s="513"/>
      <c r="T15" s="513"/>
      <c r="U15" s="513"/>
      <c r="V15" s="513"/>
      <c r="W15" s="513"/>
      <c r="X15" s="513"/>
      <c r="Y15" s="513"/>
      <c r="Z15" s="513"/>
      <c r="AA15" s="513"/>
      <c r="AB15" s="513"/>
      <c r="AC15" s="513"/>
      <c r="AD15" s="513"/>
      <c r="AE15" s="513"/>
      <c r="AF15" s="513"/>
      <c r="AG15" s="513"/>
      <c r="AH15" s="513"/>
      <c r="AI15" s="513"/>
    </row>
    <row r="16" spans="2:35" ht="35.700000000000003" customHeight="1" x14ac:dyDescent="0.15">
      <c r="B16" s="511"/>
      <c r="C16" s="513"/>
      <c r="D16" s="513"/>
      <c r="E16" s="513"/>
      <c r="F16" s="513"/>
      <c r="G16" s="513"/>
      <c r="H16" s="513"/>
      <c r="I16" s="513"/>
      <c r="J16" s="513"/>
      <c r="K16" s="513"/>
      <c r="L16" s="513"/>
      <c r="M16" s="513"/>
      <c r="N16" s="513"/>
      <c r="O16" s="513"/>
      <c r="P16" s="513"/>
      <c r="Q16" s="513"/>
      <c r="R16" s="513"/>
      <c r="S16" s="513"/>
      <c r="T16" s="513"/>
      <c r="U16" s="513"/>
      <c r="V16" s="513"/>
      <c r="W16" s="513"/>
      <c r="X16" s="513"/>
      <c r="Y16" s="513"/>
      <c r="Z16" s="513"/>
      <c r="AA16" s="513"/>
      <c r="AB16" s="513"/>
      <c r="AC16" s="513"/>
      <c r="AD16" s="513"/>
      <c r="AE16" s="513"/>
      <c r="AF16" s="513"/>
      <c r="AG16" s="513"/>
      <c r="AH16" s="513"/>
      <c r="AI16" s="513"/>
    </row>
    <row r="17" spans="2:35" ht="35.700000000000003" customHeight="1" x14ac:dyDescent="0.15">
      <c r="B17" s="511"/>
      <c r="C17" s="513"/>
      <c r="D17" s="513"/>
      <c r="E17" s="513"/>
      <c r="F17" s="513"/>
      <c r="G17" s="513"/>
      <c r="H17" s="513"/>
      <c r="I17" s="513"/>
      <c r="J17" s="513"/>
      <c r="K17" s="513"/>
      <c r="L17" s="513"/>
      <c r="M17" s="513"/>
      <c r="N17" s="513"/>
      <c r="O17" s="513"/>
      <c r="P17" s="513"/>
      <c r="Q17" s="513"/>
      <c r="R17" s="513"/>
      <c r="S17" s="513"/>
      <c r="T17" s="513"/>
      <c r="U17" s="513"/>
      <c r="V17" s="513"/>
      <c r="W17" s="513"/>
      <c r="X17" s="513"/>
      <c r="Y17" s="513"/>
      <c r="Z17" s="513"/>
      <c r="AA17" s="513"/>
      <c r="AB17" s="513"/>
      <c r="AC17" s="513"/>
      <c r="AD17" s="513"/>
      <c r="AE17" s="513"/>
      <c r="AF17" s="513"/>
      <c r="AG17" s="513"/>
      <c r="AH17" s="513"/>
      <c r="AI17" s="513"/>
    </row>
    <row r="18" spans="2:35" ht="53.25" customHeight="1" x14ac:dyDescent="0.15">
      <c r="B18" s="511"/>
      <c r="C18" s="513"/>
      <c r="D18" s="513"/>
      <c r="E18" s="513"/>
      <c r="F18" s="513"/>
      <c r="G18" s="513"/>
      <c r="H18" s="513"/>
      <c r="I18" s="513"/>
      <c r="J18" s="513"/>
      <c r="K18" s="513"/>
      <c r="L18" s="513"/>
      <c r="M18" s="513"/>
      <c r="N18" s="513"/>
      <c r="O18" s="513"/>
      <c r="P18" s="513"/>
      <c r="Q18" s="513"/>
      <c r="R18" s="513"/>
      <c r="S18" s="513"/>
      <c r="T18" s="513"/>
      <c r="U18" s="513"/>
      <c r="V18" s="513"/>
      <c r="W18" s="513"/>
      <c r="X18" s="513"/>
      <c r="Y18" s="513"/>
      <c r="Z18" s="513"/>
      <c r="AA18" s="513"/>
      <c r="AB18" s="513"/>
      <c r="AC18" s="513"/>
      <c r="AD18" s="513"/>
      <c r="AE18" s="513"/>
      <c r="AF18" s="513"/>
      <c r="AG18" s="513"/>
      <c r="AH18" s="513"/>
      <c r="AI18" s="513"/>
    </row>
    <row r="19" spans="2:35" ht="15" customHeight="1" x14ac:dyDescent="0.15">
      <c r="B19" s="18"/>
      <c r="C19" s="18"/>
      <c r="D19" s="3"/>
    </row>
  </sheetData>
  <mergeCells count="15">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7" fitToWidth="0"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codeName="Sheet6">
    <pageSetUpPr fitToPage="1"/>
  </sheetPr>
  <dimension ref="B1:AA37"/>
  <sheetViews>
    <sheetView showGridLines="0" view="pageBreakPreview" zoomScale="115" zoomScaleNormal="70" zoomScaleSheetLayoutView="115" workbookViewId="0">
      <selection activeCell="J25" sqref="J25"/>
    </sheetView>
  </sheetViews>
  <sheetFormatPr defaultColWidth="9" defaultRowHeight="12" x14ac:dyDescent="0.15"/>
  <cols>
    <col min="1" max="1" width="1.6640625" style="2" customWidth="1"/>
    <col min="2" max="2" width="6.77734375" style="2" customWidth="1"/>
    <col min="3" max="7" width="6.6640625" style="2" customWidth="1"/>
    <col min="8" max="8" width="3.77734375" style="2" customWidth="1"/>
    <col min="9" max="9" width="9.77734375" style="2" customWidth="1"/>
    <col min="10" max="12" width="6.6640625" style="2" customWidth="1"/>
    <col min="13" max="13" width="6.77734375" style="2" customWidth="1"/>
    <col min="14" max="14" width="6.88671875" style="2" customWidth="1"/>
    <col min="15" max="25" width="6.77734375" style="2" customWidth="1"/>
    <col min="26" max="26" width="1.21875" style="2" customWidth="1"/>
    <col min="27" max="27" width="1.33203125" style="2" customWidth="1"/>
    <col min="28" max="28" width="12.6640625" style="2" customWidth="1"/>
    <col min="29" max="16384" width="9" style="2"/>
  </cols>
  <sheetData>
    <row r="1" spans="2:27" x14ac:dyDescent="0.15">
      <c r="Y1" s="7"/>
    </row>
    <row r="2" spans="2:27" ht="25.2" customHeight="1" x14ac:dyDescent="0.15">
      <c r="B2" s="164" t="s">
        <v>510</v>
      </c>
      <c r="C2" s="193"/>
      <c r="D2" s="193"/>
      <c r="E2" s="193"/>
      <c r="F2" s="193"/>
      <c r="G2" s="193"/>
      <c r="H2" s="193"/>
      <c r="I2" s="193"/>
      <c r="J2" s="193"/>
      <c r="K2" s="193"/>
      <c r="L2" s="193"/>
      <c r="M2" s="195"/>
      <c r="N2" s="384" t="s">
        <v>411</v>
      </c>
      <c r="O2" s="384"/>
      <c r="P2" s="580">
        <v>45586</v>
      </c>
      <c r="Q2" s="581"/>
      <c r="R2" s="582"/>
      <c r="S2" s="384" t="s">
        <v>412</v>
      </c>
      <c r="T2" s="384"/>
      <c r="U2" s="384"/>
      <c r="V2" s="583" t="s">
        <v>935</v>
      </c>
      <c r="W2" s="583"/>
      <c r="X2" s="583"/>
      <c r="Y2" s="583"/>
      <c r="Z2" s="583"/>
    </row>
    <row r="3" spans="2:27" ht="20.100000000000001" customHeight="1" x14ac:dyDescent="0.15">
      <c r="B3" s="196" t="s">
        <v>17</v>
      </c>
      <c r="C3" s="584" t="s">
        <v>561</v>
      </c>
      <c r="D3" s="584"/>
      <c r="E3" s="584"/>
      <c r="F3" s="584"/>
      <c r="G3" s="382" t="s">
        <v>413</v>
      </c>
      <c r="H3" s="585" t="s">
        <v>573</v>
      </c>
      <c r="I3" s="586"/>
      <c r="J3" s="587"/>
      <c r="K3" s="382" t="s">
        <v>414</v>
      </c>
      <c r="L3" s="591" t="s">
        <v>936</v>
      </c>
      <c r="M3" s="591"/>
      <c r="N3" s="591"/>
      <c r="O3" s="591"/>
      <c r="P3" s="591"/>
      <c r="Q3" s="361" t="s">
        <v>415</v>
      </c>
      <c r="R3" s="363"/>
      <c r="S3" s="585" t="s">
        <v>531</v>
      </c>
      <c r="T3" s="586"/>
      <c r="U3" s="587"/>
      <c r="V3" s="593" t="s">
        <v>416</v>
      </c>
      <c r="W3" s="197" t="s">
        <v>417</v>
      </c>
      <c r="X3" s="569">
        <v>342926.66</v>
      </c>
      <c r="Y3" s="570"/>
      <c r="Z3" s="571"/>
    </row>
    <row r="4" spans="2:27" ht="20.100000000000001" customHeight="1" x14ac:dyDescent="0.15">
      <c r="B4" s="169" t="s">
        <v>7</v>
      </c>
      <c r="C4" s="595" t="s">
        <v>562</v>
      </c>
      <c r="D4" s="595"/>
      <c r="E4" s="595"/>
      <c r="F4" s="595"/>
      <c r="G4" s="388"/>
      <c r="H4" s="588"/>
      <c r="I4" s="589"/>
      <c r="J4" s="590"/>
      <c r="K4" s="388"/>
      <c r="L4" s="592"/>
      <c r="M4" s="592"/>
      <c r="N4" s="592"/>
      <c r="O4" s="592"/>
      <c r="P4" s="592"/>
      <c r="Q4" s="349"/>
      <c r="R4" s="365"/>
      <c r="S4" s="588" t="s">
        <v>532</v>
      </c>
      <c r="T4" s="589"/>
      <c r="U4" s="590"/>
      <c r="V4" s="594"/>
      <c r="W4" s="198" t="s">
        <v>418</v>
      </c>
      <c r="X4" s="569">
        <v>1319494.4099999999</v>
      </c>
      <c r="Y4" s="570"/>
      <c r="Z4" s="571"/>
    </row>
    <row r="5" spans="2:27" ht="20.100000000000001" customHeight="1" x14ac:dyDescent="0.15">
      <c r="B5" s="575" t="s">
        <v>8</v>
      </c>
      <c r="C5" s="165" t="s">
        <v>9</v>
      </c>
      <c r="D5" s="577" t="s">
        <v>575</v>
      </c>
      <c r="E5" s="578"/>
      <c r="F5" s="579"/>
      <c r="G5" s="292" t="s">
        <v>504</v>
      </c>
      <c r="H5" s="299"/>
      <c r="I5" s="300" t="s">
        <v>357</v>
      </c>
      <c r="J5" s="318"/>
      <c r="K5" s="301"/>
      <c r="L5" s="384" t="s">
        <v>26</v>
      </c>
      <c r="M5" s="384"/>
      <c r="N5" s="199" t="s">
        <v>25</v>
      </c>
      <c r="O5" s="200">
        <v>89</v>
      </c>
      <c r="P5" s="166" t="s">
        <v>24</v>
      </c>
      <c r="Q5" s="548" t="s">
        <v>433</v>
      </c>
      <c r="R5" s="567" t="s">
        <v>542</v>
      </c>
      <c r="S5" s="382" t="s">
        <v>13</v>
      </c>
      <c r="T5" s="382"/>
      <c r="U5" s="201" t="s">
        <v>361</v>
      </c>
      <c r="V5" s="361" t="s">
        <v>419</v>
      </c>
      <c r="W5" s="197" t="s">
        <v>417</v>
      </c>
      <c r="X5" s="569">
        <v>342929.94</v>
      </c>
      <c r="Y5" s="570"/>
      <c r="Z5" s="571"/>
    </row>
    <row r="6" spans="2:27" ht="20.100000000000001" customHeight="1" x14ac:dyDescent="0.15">
      <c r="B6" s="576"/>
      <c r="C6" s="165" t="s">
        <v>10</v>
      </c>
      <c r="D6" s="572" t="s">
        <v>575</v>
      </c>
      <c r="E6" s="573"/>
      <c r="F6" s="574"/>
      <c r="G6" s="384" t="s">
        <v>420</v>
      </c>
      <c r="H6" s="384"/>
      <c r="I6" s="300" t="s">
        <v>576</v>
      </c>
      <c r="J6" s="318"/>
      <c r="K6" s="301"/>
      <c r="L6" s="384" t="s">
        <v>374</v>
      </c>
      <c r="M6" s="384"/>
      <c r="N6" s="199" t="s">
        <v>25</v>
      </c>
      <c r="O6" s="182">
        <v>7</v>
      </c>
      <c r="P6" s="166" t="s">
        <v>24</v>
      </c>
      <c r="Q6" s="365"/>
      <c r="R6" s="568"/>
      <c r="S6" s="384" t="s">
        <v>12</v>
      </c>
      <c r="T6" s="384"/>
      <c r="U6" s="202" t="s">
        <v>456</v>
      </c>
      <c r="V6" s="349"/>
      <c r="W6" s="197" t="s">
        <v>418</v>
      </c>
      <c r="X6" s="569">
        <v>1319484.7</v>
      </c>
      <c r="Y6" s="570"/>
      <c r="Z6" s="571"/>
    </row>
    <row r="7" spans="2:27" ht="7.5" customHeight="1" x14ac:dyDescent="0.15">
      <c r="B7" s="545" t="s">
        <v>505</v>
      </c>
      <c r="C7" s="545"/>
      <c r="D7" s="546" t="s">
        <v>577</v>
      </c>
      <c r="E7" s="546"/>
      <c r="F7" s="203"/>
      <c r="G7" s="203"/>
      <c r="H7" s="203"/>
      <c r="I7" s="203"/>
      <c r="J7" s="203"/>
      <c r="K7" s="203"/>
      <c r="L7" s="203"/>
      <c r="M7" s="203"/>
      <c r="N7" s="203"/>
      <c r="O7" s="203"/>
      <c r="P7" s="203"/>
      <c r="Q7" s="203"/>
      <c r="R7" s="203"/>
      <c r="S7" s="203"/>
      <c r="T7" s="203"/>
      <c r="U7" s="203"/>
      <c r="V7" s="203"/>
      <c r="W7" s="203"/>
      <c r="X7" s="204"/>
      <c r="Y7" s="204"/>
      <c r="Z7" s="205"/>
    </row>
    <row r="8" spans="2:27" ht="21.75" customHeight="1" x14ac:dyDescent="0.15">
      <c r="B8" s="545"/>
      <c r="C8" s="545"/>
      <c r="D8" s="546"/>
      <c r="E8" s="546"/>
      <c r="F8" s="206"/>
      <c r="G8" s="547" t="s">
        <v>421</v>
      </c>
      <c r="H8" s="548"/>
      <c r="I8" s="553" t="s">
        <v>422</v>
      </c>
      <c r="J8" s="207" t="s">
        <v>14</v>
      </c>
      <c r="K8" s="208" t="s">
        <v>23</v>
      </c>
      <c r="L8" s="556">
        <v>45</v>
      </c>
      <c r="M8" s="557"/>
      <c r="N8" s="165" t="s">
        <v>22</v>
      </c>
      <c r="O8" s="565">
        <v>1</v>
      </c>
      <c r="P8" s="566"/>
      <c r="Q8" s="165" t="s">
        <v>21</v>
      </c>
      <c r="R8" s="556">
        <v>0</v>
      </c>
      <c r="S8" s="557"/>
      <c r="T8" s="547" t="s">
        <v>506</v>
      </c>
      <c r="U8" s="548"/>
      <c r="V8" s="547" t="s">
        <v>423</v>
      </c>
      <c r="W8" s="548"/>
      <c r="X8" s="533">
        <v>0</v>
      </c>
      <c r="Y8" s="534"/>
      <c r="Z8" s="206"/>
      <c r="AA8" s="105"/>
    </row>
    <row r="9" spans="2:27" ht="10.95" customHeight="1" x14ac:dyDescent="0.15">
      <c r="B9" s="545"/>
      <c r="C9" s="545"/>
      <c r="D9" s="546"/>
      <c r="E9" s="546"/>
      <c r="F9" s="206"/>
      <c r="G9" s="549"/>
      <c r="H9" s="550"/>
      <c r="I9" s="554"/>
      <c r="J9" s="560" t="s">
        <v>15</v>
      </c>
      <c r="K9" s="562" t="s">
        <v>23</v>
      </c>
      <c r="L9" s="533">
        <v>35</v>
      </c>
      <c r="M9" s="534"/>
      <c r="N9" s="560" t="s">
        <v>22</v>
      </c>
      <c r="O9" s="564">
        <v>0</v>
      </c>
      <c r="P9" s="534"/>
      <c r="Q9" s="560" t="s">
        <v>21</v>
      </c>
      <c r="R9" s="533">
        <v>0</v>
      </c>
      <c r="S9" s="534"/>
      <c r="T9" s="549"/>
      <c r="U9" s="550"/>
      <c r="V9" s="551"/>
      <c r="W9" s="552"/>
      <c r="X9" s="558"/>
      <c r="Y9" s="559"/>
      <c r="Z9" s="206"/>
      <c r="AA9" s="105"/>
    </row>
    <row r="10" spans="2:27" ht="10.95" customHeight="1" x14ac:dyDescent="0.15">
      <c r="B10" s="545"/>
      <c r="C10" s="545"/>
      <c r="D10" s="546"/>
      <c r="E10" s="546"/>
      <c r="F10" s="206"/>
      <c r="G10" s="549"/>
      <c r="H10" s="550"/>
      <c r="I10" s="554"/>
      <c r="J10" s="561"/>
      <c r="K10" s="563"/>
      <c r="L10" s="535"/>
      <c r="M10" s="536"/>
      <c r="N10" s="561"/>
      <c r="O10" s="535"/>
      <c r="P10" s="536"/>
      <c r="Q10" s="561"/>
      <c r="R10" s="535"/>
      <c r="S10" s="536"/>
      <c r="T10" s="549"/>
      <c r="U10" s="550"/>
      <c r="V10" s="537" t="s">
        <v>410</v>
      </c>
      <c r="W10" s="538"/>
      <c r="X10" s="533">
        <v>0</v>
      </c>
      <c r="Y10" s="534"/>
      <c r="Z10" s="206"/>
      <c r="AA10" s="105"/>
    </row>
    <row r="11" spans="2:27" ht="21.75" customHeight="1" x14ac:dyDescent="0.15">
      <c r="B11" s="545"/>
      <c r="C11" s="545"/>
      <c r="D11" s="546"/>
      <c r="E11" s="546"/>
      <c r="F11" s="206"/>
      <c r="G11" s="551"/>
      <c r="H11" s="552"/>
      <c r="I11" s="555"/>
      <c r="J11" s="165" t="s">
        <v>16</v>
      </c>
      <c r="K11" s="208" t="s">
        <v>23</v>
      </c>
      <c r="L11" s="541">
        <v>0</v>
      </c>
      <c r="M11" s="542"/>
      <c r="N11" s="165">
        <v>0</v>
      </c>
      <c r="O11" s="543">
        <v>0</v>
      </c>
      <c r="P11" s="543"/>
      <c r="Q11" s="165" t="s">
        <v>21</v>
      </c>
      <c r="R11" s="544">
        <v>0</v>
      </c>
      <c r="S11" s="542"/>
      <c r="T11" s="551"/>
      <c r="U11" s="552"/>
      <c r="V11" s="539"/>
      <c r="W11" s="540"/>
      <c r="X11" s="535"/>
      <c r="Y11" s="536"/>
      <c r="Z11" s="206"/>
      <c r="AA11" s="105"/>
    </row>
    <row r="12" spans="2:27" ht="21.75" customHeight="1" x14ac:dyDescent="0.15">
      <c r="B12" s="305" t="s">
        <v>5</v>
      </c>
      <c r="C12" s="206"/>
      <c r="D12" s="209"/>
      <c r="E12" s="209"/>
      <c r="F12" s="206"/>
      <c r="G12" s="206"/>
      <c r="H12" s="206"/>
      <c r="I12" s="206"/>
      <c r="J12" s="206"/>
      <c r="K12" s="206"/>
      <c r="L12" s="206"/>
      <c r="M12" s="206"/>
      <c r="N12" s="206"/>
      <c r="O12" s="206"/>
      <c r="P12" s="206"/>
      <c r="Q12" s="206"/>
      <c r="R12" s="206"/>
      <c r="S12" s="206"/>
      <c r="T12" s="206"/>
      <c r="U12" s="206"/>
      <c r="V12" s="206"/>
      <c r="W12" s="206"/>
      <c r="X12" s="206"/>
      <c r="Y12" s="206"/>
      <c r="Z12" s="206"/>
      <c r="AA12" s="105"/>
    </row>
    <row r="13" spans="2:27" ht="21.75" customHeight="1" x14ac:dyDescent="0.15">
      <c r="B13" s="290"/>
      <c r="C13" s="206"/>
      <c r="D13" s="209"/>
      <c r="E13" s="209"/>
      <c r="F13" s="206"/>
      <c r="G13" s="206"/>
      <c r="H13" s="206"/>
      <c r="I13" s="206"/>
      <c r="J13" s="206"/>
      <c r="K13" s="206"/>
      <c r="L13" s="206"/>
      <c r="M13" s="206"/>
      <c r="N13" s="206"/>
      <c r="O13" s="206"/>
      <c r="P13" s="206"/>
      <c r="Q13" s="206"/>
      <c r="R13" s="206"/>
      <c r="S13" s="206"/>
      <c r="T13" s="206"/>
      <c r="U13" s="206"/>
      <c r="V13" s="210"/>
      <c r="W13" s="210"/>
      <c r="X13" s="210"/>
      <c r="Y13" s="210"/>
      <c r="Z13" s="206"/>
      <c r="AA13" s="105"/>
    </row>
    <row r="14" spans="2:27" ht="21.75" customHeight="1" x14ac:dyDescent="0.15">
      <c r="B14" s="290"/>
      <c r="C14" s="206"/>
      <c r="D14" s="209"/>
      <c r="E14" s="209"/>
      <c r="F14" s="206"/>
      <c r="G14" s="206"/>
      <c r="H14" s="206"/>
      <c r="I14" s="206"/>
      <c r="J14" s="206"/>
      <c r="K14" s="206"/>
      <c r="L14" s="206"/>
      <c r="M14" s="206"/>
      <c r="N14" s="206"/>
      <c r="O14" s="206"/>
      <c r="P14" s="206"/>
      <c r="Q14" s="206"/>
      <c r="R14" s="206"/>
      <c r="S14" s="206"/>
      <c r="T14" s="210"/>
      <c r="U14" s="210"/>
      <c r="V14" s="211"/>
      <c r="W14" s="211"/>
      <c r="X14" s="211"/>
      <c r="Y14" s="211"/>
      <c r="Z14" s="212"/>
      <c r="AA14" s="105"/>
    </row>
    <row r="15" spans="2:27" ht="21.75" customHeight="1" x14ac:dyDescent="0.15">
      <c r="B15" s="290"/>
      <c r="C15" s="206"/>
      <c r="D15" s="209"/>
      <c r="E15" s="209"/>
      <c r="F15" s="206"/>
      <c r="G15" s="206"/>
      <c r="H15" s="206"/>
      <c r="I15" s="206"/>
      <c r="J15" s="206"/>
      <c r="K15" s="206"/>
      <c r="L15" s="206"/>
      <c r="M15" s="206"/>
      <c r="N15" s="206"/>
      <c r="O15" s="206"/>
      <c r="P15" s="206"/>
      <c r="Q15" s="206"/>
      <c r="R15" s="206"/>
      <c r="S15" s="206"/>
      <c r="T15" s="210"/>
      <c r="U15" s="210"/>
      <c r="V15" s="206"/>
      <c r="W15" s="206"/>
      <c r="X15" s="213"/>
      <c r="Y15" s="213"/>
      <c r="Z15" s="212"/>
    </row>
    <row r="16" spans="2:27" ht="21.75" customHeight="1" x14ac:dyDescent="0.15">
      <c r="B16" s="290"/>
      <c r="C16" s="206"/>
      <c r="D16" s="209"/>
      <c r="E16" s="209"/>
      <c r="F16" s="206"/>
      <c r="G16" s="206"/>
      <c r="H16" s="206"/>
      <c r="I16" s="206"/>
      <c r="J16" s="206"/>
      <c r="K16" s="206"/>
      <c r="L16" s="206"/>
      <c r="M16" s="206"/>
      <c r="N16" s="206"/>
      <c r="O16" s="206"/>
      <c r="P16" s="206"/>
      <c r="Q16" s="206"/>
      <c r="R16" s="206"/>
      <c r="S16" s="206"/>
      <c r="T16" s="214"/>
      <c r="U16" s="214"/>
      <c r="V16" s="214"/>
      <c r="W16" s="214"/>
      <c r="X16" s="214"/>
      <c r="Y16" s="214"/>
      <c r="Z16" s="212"/>
    </row>
    <row r="17" spans="2:26" ht="21.75" customHeight="1" x14ac:dyDescent="0.15">
      <c r="B17" s="290"/>
      <c r="C17" s="206"/>
      <c r="D17" s="209"/>
      <c r="E17" s="209"/>
      <c r="F17" s="206"/>
      <c r="G17" s="206"/>
      <c r="H17" s="206"/>
      <c r="I17" s="206"/>
      <c r="J17" s="206"/>
      <c r="K17" s="206"/>
      <c r="L17" s="206"/>
      <c r="M17" s="206"/>
      <c r="N17" s="206"/>
      <c r="O17" s="206"/>
      <c r="P17" s="206"/>
      <c r="Q17" s="206"/>
      <c r="R17" s="206"/>
      <c r="S17" s="206"/>
      <c r="T17" s="206"/>
      <c r="U17" s="206"/>
      <c r="V17" s="210"/>
      <c r="W17" s="210"/>
      <c r="X17" s="210"/>
      <c r="Y17" s="210"/>
      <c r="Z17" s="212"/>
    </row>
    <row r="18" spans="2:26" ht="21.75" customHeight="1" x14ac:dyDescent="0.15">
      <c r="B18" s="290"/>
      <c r="C18" s="206"/>
      <c r="D18" s="209"/>
      <c r="E18" s="209"/>
      <c r="F18" s="206"/>
      <c r="G18" s="206"/>
      <c r="H18" s="206"/>
      <c r="I18" s="206"/>
      <c r="J18" s="206"/>
      <c r="K18" s="206"/>
      <c r="L18" s="206"/>
      <c r="M18" s="206"/>
      <c r="N18" s="206"/>
      <c r="O18" s="206"/>
      <c r="P18" s="206"/>
      <c r="Q18" s="206"/>
      <c r="R18" s="206"/>
      <c r="S18" s="206"/>
      <c r="T18" s="206"/>
      <c r="U18" s="206"/>
      <c r="V18" s="206"/>
      <c r="W18" s="206"/>
      <c r="X18" s="213"/>
      <c r="Y18" s="213"/>
      <c r="Z18" s="212"/>
    </row>
    <row r="19" spans="2:26" ht="21.75" customHeight="1" x14ac:dyDescent="0.15">
      <c r="B19" s="290"/>
      <c r="C19" s="206"/>
      <c r="D19" s="209"/>
      <c r="E19" s="209"/>
      <c r="F19" s="206"/>
      <c r="G19" s="206"/>
      <c r="H19" s="206"/>
      <c r="I19" s="206"/>
      <c r="J19" s="206"/>
      <c r="K19" s="206"/>
      <c r="L19" s="206"/>
      <c r="M19" s="206"/>
      <c r="N19" s="206"/>
      <c r="O19" s="206"/>
      <c r="P19" s="206"/>
      <c r="Q19" s="206"/>
      <c r="R19" s="206"/>
      <c r="S19" s="206"/>
      <c r="T19" s="206"/>
      <c r="U19" s="206"/>
      <c r="V19" s="206"/>
      <c r="W19" s="206"/>
      <c r="X19" s="213"/>
      <c r="Y19" s="213"/>
      <c r="Z19" s="212"/>
    </row>
    <row r="20" spans="2:26" ht="21.75" customHeight="1" x14ac:dyDescent="0.15">
      <c r="B20" s="290"/>
      <c r="C20" s="214"/>
      <c r="D20" s="214"/>
      <c r="E20" s="214"/>
      <c r="F20" s="214"/>
      <c r="G20" s="214"/>
      <c r="H20" s="214"/>
      <c r="I20" s="214"/>
      <c r="J20" s="214"/>
      <c r="K20" s="214"/>
      <c r="L20" s="214"/>
      <c r="M20" s="214"/>
      <c r="N20" s="214"/>
      <c r="O20" s="214"/>
      <c r="P20" s="214"/>
      <c r="Q20" s="214"/>
      <c r="R20" s="214"/>
      <c r="S20" s="214"/>
      <c r="T20" s="214"/>
      <c r="U20" s="214"/>
      <c r="V20" s="214"/>
      <c r="W20" s="214"/>
      <c r="X20" s="214"/>
      <c r="Y20" s="214"/>
      <c r="Z20" s="215"/>
    </row>
    <row r="21" spans="2:26" ht="21.75" customHeight="1" x14ac:dyDescent="0.15">
      <c r="B21" s="290"/>
      <c r="C21" s="210"/>
      <c r="D21" s="210"/>
      <c r="E21" s="210"/>
      <c r="F21" s="210"/>
      <c r="G21" s="210"/>
      <c r="H21" s="216"/>
      <c r="I21" s="210"/>
      <c r="J21" s="210"/>
      <c r="K21" s="210"/>
      <c r="L21" s="210"/>
      <c r="M21" s="216"/>
      <c r="N21" s="216"/>
      <c r="O21" s="216"/>
      <c r="P21" s="210"/>
      <c r="Q21" s="216"/>
      <c r="R21" s="210"/>
      <c r="S21" s="210"/>
      <c r="T21" s="210"/>
      <c r="U21" s="210"/>
      <c r="V21" s="210"/>
      <c r="W21" s="210"/>
      <c r="X21" s="210"/>
      <c r="Y21" s="210"/>
      <c r="Z21" s="217"/>
    </row>
    <row r="22" spans="2:26" ht="21.75" customHeight="1" x14ac:dyDescent="0.15">
      <c r="B22" s="290"/>
      <c r="C22" s="210"/>
      <c r="D22" s="210"/>
      <c r="E22" s="210"/>
      <c r="F22" s="210"/>
      <c r="G22" s="210"/>
      <c r="H22" s="216"/>
      <c r="I22" s="210"/>
      <c r="J22" s="210"/>
      <c r="K22" s="210"/>
      <c r="L22" s="210"/>
      <c r="M22" s="216"/>
      <c r="N22" s="216"/>
      <c r="O22" s="216"/>
      <c r="P22" s="210"/>
      <c r="Q22" s="216"/>
      <c r="R22" s="210"/>
      <c r="S22" s="210"/>
      <c r="T22" s="210"/>
      <c r="U22" s="210"/>
      <c r="V22" s="210"/>
      <c r="W22" s="210"/>
      <c r="X22" s="210"/>
      <c r="Y22" s="210"/>
      <c r="Z22" s="217"/>
    </row>
    <row r="23" spans="2:26" ht="21.75" customHeight="1" x14ac:dyDescent="0.15">
      <c r="B23" s="290"/>
      <c r="C23" s="216"/>
      <c r="D23" s="210"/>
      <c r="E23" s="210"/>
      <c r="F23" s="216"/>
      <c r="G23" s="216"/>
      <c r="H23" s="210"/>
      <c r="I23" s="210"/>
      <c r="J23" s="210"/>
      <c r="K23" s="210"/>
      <c r="L23" s="210"/>
      <c r="M23" s="216"/>
      <c r="N23" s="216"/>
      <c r="O23" s="216"/>
      <c r="P23" s="210"/>
      <c r="Q23" s="216"/>
      <c r="R23" s="210"/>
      <c r="S23" s="210"/>
      <c r="T23" s="210"/>
      <c r="U23" s="210"/>
      <c r="V23" s="210"/>
      <c r="W23" s="210"/>
      <c r="X23" s="210"/>
      <c r="Y23" s="210"/>
      <c r="Z23" s="217"/>
    </row>
    <row r="24" spans="2:26" ht="21.75" customHeight="1" x14ac:dyDescent="0.15">
      <c r="B24" s="290"/>
      <c r="C24" s="216"/>
      <c r="D24" s="210"/>
      <c r="E24" s="210"/>
      <c r="F24" s="216"/>
      <c r="G24" s="216"/>
      <c r="H24" s="210"/>
      <c r="I24" s="210"/>
      <c r="J24" s="210"/>
      <c r="K24" s="210"/>
      <c r="L24" s="210"/>
      <c r="M24" s="216"/>
      <c r="N24" s="216"/>
      <c r="O24" s="216"/>
      <c r="P24" s="210"/>
      <c r="Q24" s="216"/>
      <c r="R24" s="210"/>
      <c r="S24" s="210"/>
      <c r="T24" s="210"/>
      <c r="U24" s="210"/>
      <c r="V24" s="210"/>
      <c r="W24" s="210"/>
      <c r="X24" s="210"/>
      <c r="Y24" s="210"/>
      <c r="Z24" s="217"/>
    </row>
    <row r="25" spans="2:26" ht="21.75" customHeight="1" x14ac:dyDescent="0.15">
      <c r="B25" s="290"/>
      <c r="C25" s="216"/>
      <c r="D25" s="210"/>
      <c r="E25" s="210"/>
      <c r="F25" s="216"/>
      <c r="G25" s="216"/>
      <c r="H25" s="210"/>
      <c r="I25" s="210"/>
      <c r="J25" s="210"/>
      <c r="K25" s="210"/>
      <c r="L25" s="210"/>
      <c r="M25" s="216"/>
      <c r="N25" s="216"/>
      <c r="O25" s="216"/>
      <c r="P25" s="210"/>
      <c r="Q25" s="216"/>
      <c r="R25" s="210"/>
      <c r="S25" s="210"/>
      <c r="T25" s="210"/>
      <c r="U25" s="210"/>
      <c r="V25" s="210"/>
      <c r="W25" s="210"/>
      <c r="X25" s="210"/>
      <c r="Y25" s="210"/>
      <c r="Z25" s="217"/>
    </row>
    <row r="26" spans="2:26" ht="21.75" customHeight="1" x14ac:dyDescent="0.15">
      <c r="B26" s="290"/>
      <c r="C26" s="216"/>
      <c r="D26" s="210"/>
      <c r="E26" s="210"/>
      <c r="F26" s="216"/>
      <c r="G26" s="216"/>
      <c r="H26" s="210"/>
      <c r="I26" s="210"/>
      <c r="J26" s="210"/>
      <c r="K26" s="210"/>
      <c r="L26" s="210"/>
      <c r="M26" s="216"/>
      <c r="N26" s="216"/>
      <c r="O26" s="216"/>
      <c r="P26" s="210"/>
      <c r="Q26" s="216"/>
      <c r="R26" s="210"/>
      <c r="S26" s="210"/>
      <c r="T26" s="210"/>
      <c r="U26" s="210"/>
      <c r="V26" s="210"/>
      <c r="W26" s="210"/>
      <c r="X26" s="210"/>
      <c r="Y26" s="210"/>
      <c r="Z26" s="217"/>
    </row>
    <row r="27" spans="2:26" ht="21.75" customHeight="1" x14ac:dyDescent="0.15">
      <c r="B27" s="290"/>
      <c r="C27" s="216"/>
      <c r="D27" s="210"/>
      <c r="E27" s="210"/>
      <c r="F27" s="216"/>
      <c r="G27" s="216"/>
      <c r="H27" s="210"/>
      <c r="I27" s="210"/>
      <c r="J27" s="210"/>
      <c r="K27" s="210"/>
      <c r="L27" s="210"/>
      <c r="M27" s="216"/>
      <c r="N27" s="216"/>
      <c r="O27" s="216"/>
      <c r="P27" s="210"/>
      <c r="Q27" s="216"/>
      <c r="R27" s="210"/>
      <c r="S27" s="210"/>
      <c r="T27" s="210"/>
      <c r="U27" s="210"/>
      <c r="V27" s="210"/>
      <c r="W27" s="210"/>
      <c r="X27" s="210"/>
      <c r="Y27" s="210"/>
      <c r="Z27" s="217"/>
    </row>
    <row r="28" spans="2:26" ht="21.75" customHeight="1" x14ac:dyDescent="0.15">
      <c r="B28" s="290"/>
      <c r="C28" s="216"/>
      <c r="D28" s="210"/>
      <c r="E28" s="210"/>
      <c r="F28" s="218"/>
      <c r="G28" s="219"/>
      <c r="H28" s="219"/>
      <c r="I28" s="219"/>
      <c r="J28" s="219"/>
      <c r="K28" s="219"/>
      <c r="L28" s="210"/>
      <c r="M28" s="216"/>
      <c r="N28" s="216"/>
      <c r="O28" s="216"/>
      <c r="P28" s="210"/>
      <c r="Q28" s="219"/>
      <c r="R28" s="211"/>
      <c r="S28" s="211"/>
      <c r="T28" s="211"/>
      <c r="U28" s="211"/>
      <c r="V28" s="211"/>
      <c r="W28" s="211"/>
      <c r="X28" s="211"/>
      <c r="Y28" s="211"/>
      <c r="Z28" s="220"/>
    </row>
    <row r="29" spans="2:26" ht="47.25" customHeight="1" x14ac:dyDescent="0.15">
      <c r="B29" s="291"/>
      <c r="C29" s="221"/>
      <c r="D29" s="221"/>
      <c r="E29" s="222"/>
      <c r="F29" s="223"/>
      <c r="G29" s="221"/>
      <c r="H29" s="221"/>
      <c r="I29" s="221"/>
      <c r="J29" s="532" t="s">
        <v>424</v>
      </c>
      <c r="K29" s="532"/>
      <c r="L29" s="532"/>
      <c r="M29" s="532"/>
      <c r="N29" s="532"/>
      <c r="O29" s="532"/>
      <c r="P29" s="532"/>
      <c r="Q29" s="532" t="s">
        <v>425</v>
      </c>
      <c r="R29" s="532"/>
      <c r="S29" s="532"/>
      <c r="T29" s="532"/>
      <c r="U29" s="532"/>
      <c r="V29" s="532"/>
      <c r="W29" s="532"/>
      <c r="X29" s="532"/>
      <c r="Y29" s="532"/>
      <c r="Z29" s="224"/>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2"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9"/>
  <printOptions horizontalCentered="1" verticalCentered="1"/>
  <pageMargins left="0.23622047244094488" right="0.23622047244094488" top="0.74803149606299213" bottom="0.74803149606299213" header="0.31496062992125984" footer="0.31496062992125984"/>
  <pageSetup paperSize="9" scale="8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E93D6-C037-472C-8FF2-F4A69659DB97}">
  <sheetPr>
    <pageSetUpPr fitToPage="1"/>
  </sheetPr>
  <dimension ref="B1:AA37"/>
  <sheetViews>
    <sheetView showGridLines="0" view="pageBreakPreview" zoomScale="115" zoomScaleNormal="70" zoomScaleSheetLayoutView="115" workbookViewId="0">
      <selection activeCell="F26" sqref="F26"/>
    </sheetView>
  </sheetViews>
  <sheetFormatPr defaultColWidth="9" defaultRowHeight="12" x14ac:dyDescent="0.15"/>
  <cols>
    <col min="1" max="1" width="1.6640625" style="2" customWidth="1"/>
    <col min="2" max="2" width="6.77734375" style="2" customWidth="1"/>
    <col min="3" max="7" width="6.6640625" style="2" customWidth="1"/>
    <col min="8" max="8" width="3.77734375" style="2" customWidth="1"/>
    <col min="9" max="9" width="9.77734375" style="2" customWidth="1"/>
    <col min="10" max="12" width="6.6640625" style="2" customWidth="1"/>
    <col min="13" max="13" width="6.77734375" style="2" customWidth="1"/>
    <col min="14" max="14" width="6.88671875" style="2" customWidth="1"/>
    <col min="15" max="25" width="6.77734375" style="2" customWidth="1"/>
    <col min="26" max="26" width="1.21875" style="2" customWidth="1"/>
    <col min="27" max="27" width="1.33203125" style="2" customWidth="1"/>
    <col min="28" max="28" width="12.6640625" style="2" customWidth="1"/>
    <col min="29" max="16384" width="9" style="2"/>
  </cols>
  <sheetData>
    <row r="1" spans="2:27" x14ac:dyDescent="0.15">
      <c r="Y1" s="7"/>
    </row>
    <row r="2" spans="2:27" ht="25.2" customHeight="1" x14ac:dyDescent="0.15">
      <c r="B2" s="164" t="s">
        <v>510</v>
      </c>
      <c r="C2" s="193"/>
      <c r="D2" s="193"/>
      <c r="E2" s="193"/>
      <c r="F2" s="193"/>
      <c r="G2" s="193"/>
      <c r="H2" s="193"/>
      <c r="I2" s="193"/>
      <c r="J2" s="193"/>
      <c r="K2" s="193"/>
      <c r="L2" s="193"/>
      <c r="M2" s="195"/>
      <c r="N2" s="384" t="s">
        <v>411</v>
      </c>
      <c r="O2" s="384"/>
      <c r="P2" s="580">
        <v>45586</v>
      </c>
      <c r="Q2" s="581"/>
      <c r="R2" s="582"/>
      <c r="S2" s="384" t="s">
        <v>412</v>
      </c>
      <c r="T2" s="384"/>
      <c r="U2" s="384"/>
      <c r="V2" s="583" t="s">
        <v>935</v>
      </c>
      <c r="W2" s="583"/>
      <c r="X2" s="583"/>
      <c r="Y2" s="583"/>
      <c r="Z2" s="583"/>
    </row>
    <row r="3" spans="2:27" ht="20.100000000000001" customHeight="1" x14ac:dyDescent="0.15">
      <c r="B3" s="196" t="s">
        <v>17</v>
      </c>
      <c r="C3" s="584" t="s">
        <v>561</v>
      </c>
      <c r="D3" s="584"/>
      <c r="E3" s="584"/>
      <c r="F3" s="584"/>
      <c r="G3" s="382" t="s">
        <v>413</v>
      </c>
      <c r="H3" s="585" t="s">
        <v>573</v>
      </c>
      <c r="I3" s="586"/>
      <c r="J3" s="587"/>
      <c r="K3" s="382" t="s">
        <v>414</v>
      </c>
      <c r="L3" s="591" t="s">
        <v>936</v>
      </c>
      <c r="M3" s="591"/>
      <c r="N3" s="591"/>
      <c r="O3" s="591"/>
      <c r="P3" s="591"/>
      <c r="Q3" s="361" t="s">
        <v>415</v>
      </c>
      <c r="R3" s="363"/>
      <c r="S3" s="585" t="s">
        <v>531</v>
      </c>
      <c r="T3" s="586"/>
      <c r="U3" s="587"/>
      <c r="V3" s="593" t="s">
        <v>416</v>
      </c>
      <c r="W3" s="197" t="s">
        <v>417</v>
      </c>
      <c r="X3" s="569">
        <v>342926.66</v>
      </c>
      <c r="Y3" s="570"/>
      <c r="Z3" s="571"/>
    </row>
    <row r="4" spans="2:27" ht="20.100000000000001" customHeight="1" x14ac:dyDescent="0.15">
      <c r="B4" s="169" t="s">
        <v>7</v>
      </c>
      <c r="C4" s="595" t="s">
        <v>562</v>
      </c>
      <c r="D4" s="595"/>
      <c r="E4" s="595"/>
      <c r="F4" s="595"/>
      <c r="G4" s="388"/>
      <c r="H4" s="588"/>
      <c r="I4" s="589"/>
      <c r="J4" s="590"/>
      <c r="K4" s="388"/>
      <c r="L4" s="592"/>
      <c r="M4" s="592"/>
      <c r="N4" s="592"/>
      <c r="O4" s="592"/>
      <c r="P4" s="592"/>
      <c r="Q4" s="349"/>
      <c r="R4" s="365"/>
      <c r="S4" s="588" t="s">
        <v>532</v>
      </c>
      <c r="T4" s="589"/>
      <c r="U4" s="590"/>
      <c r="V4" s="594"/>
      <c r="W4" s="198" t="s">
        <v>418</v>
      </c>
      <c r="X4" s="569">
        <v>1319494.4099999999</v>
      </c>
      <c r="Y4" s="570"/>
      <c r="Z4" s="571"/>
    </row>
    <row r="5" spans="2:27" ht="20.100000000000001" customHeight="1" x14ac:dyDescent="0.15">
      <c r="B5" s="575" t="s">
        <v>8</v>
      </c>
      <c r="C5" s="165" t="s">
        <v>9</v>
      </c>
      <c r="D5" s="577" t="s">
        <v>575</v>
      </c>
      <c r="E5" s="578"/>
      <c r="F5" s="579"/>
      <c r="G5" s="292" t="s">
        <v>504</v>
      </c>
      <c r="H5" s="299"/>
      <c r="I5" s="300" t="s">
        <v>357</v>
      </c>
      <c r="J5" s="318"/>
      <c r="K5" s="301"/>
      <c r="L5" s="384" t="s">
        <v>26</v>
      </c>
      <c r="M5" s="384"/>
      <c r="N5" s="199" t="s">
        <v>25</v>
      </c>
      <c r="O5" s="200">
        <v>89</v>
      </c>
      <c r="P5" s="166" t="s">
        <v>24</v>
      </c>
      <c r="Q5" s="548" t="s">
        <v>433</v>
      </c>
      <c r="R5" s="567" t="s">
        <v>542</v>
      </c>
      <c r="S5" s="382" t="s">
        <v>13</v>
      </c>
      <c r="T5" s="382"/>
      <c r="U5" s="201" t="s">
        <v>361</v>
      </c>
      <c r="V5" s="361" t="s">
        <v>419</v>
      </c>
      <c r="W5" s="197" t="s">
        <v>417</v>
      </c>
      <c r="X5" s="569">
        <v>342929.94</v>
      </c>
      <c r="Y5" s="570"/>
      <c r="Z5" s="571"/>
    </row>
    <row r="6" spans="2:27" ht="20.100000000000001" customHeight="1" x14ac:dyDescent="0.15">
      <c r="B6" s="576"/>
      <c r="C6" s="165" t="s">
        <v>10</v>
      </c>
      <c r="D6" s="572" t="s">
        <v>575</v>
      </c>
      <c r="E6" s="573"/>
      <c r="F6" s="574"/>
      <c r="G6" s="384" t="s">
        <v>420</v>
      </c>
      <c r="H6" s="384"/>
      <c r="I6" s="300" t="s">
        <v>576</v>
      </c>
      <c r="J6" s="318"/>
      <c r="K6" s="301"/>
      <c r="L6" s="384" t="s">
        <v>374</v>
      </c>
      <c r="M6" s="384"/>
      <c r="N6" s="199" t="s">
        <v>25</v>
      </c>
      <c r="O6" s="182">
        <v>7</v>
      </c>
      <c r="P6" s="166" t="s">
        <v>24</v>
      </c>
      <c r="Q6" s="365"/>
      <c r="R6" s="568"/>
      <c r="S6" s="384" t="s">
        <v>12</v>
      </c>
      <c r="T6" s="384"/>
      <c r="U6" s="202" t="s">
        <v>456</v>
      </c>
      <c r="V6" s="349"/>
      <c r="W6" s="197" t="s">
        <v>418</v>
      </c>
      <c r="X6" s="569">
        <v>1319484.7</v>
      </c>
      <c r="Y6" s="570"/>
      <c r="Z6" s="571"/>
    </row>
    <row r="7" spans="2:27" ht="7.5" customHeight="1" x14ac:dyDescent="0.15">
      <c r="B7" s="545" t="s">
        <v>505</v>
      </c>
      <c r="C7" s="545"/>
      <c r="D7" s="546" t="s">
        <v>577</v>
      </c>
      <c r="E7" s="546"/>
      <c r="F7" s="203"/>
      <c r="G7" s="203"/>
      <c r="H7" s="203"/>
      <c r="I7" s="203"/>
      <c r="J7" s="203"/>
      <c r="K7" s="203"/>
      <c r="L7" s="203"/>
      <c r="M7" s="203"/>
      <c r="N7" s="203"/>
      <c r="O7" s="203"/>
      <c r="P7" s="203"/>
      <c r="Q7" s="203"/>
      <c r="R7" s="203"/>
      <c r="S7" s="203"/>
      <c r="T7" s="203"/>
      <c r="U7" s="203"/>
      <c r="V7" s="203"/>
      <c r="W7" s="203"/>
      <c r="X7" s="204"/>
      <c r="Y7" s="204"/>
      <c r="Z7" s="205"/>
    </row>
    <row r="8" spans="2:27" ht="21.75" customHeight="1" x14ac:dyDescent="0.15">
      <c r="B8" s="545"/>
      <c r="C8" s="545"/>
      <c r="D8" s="546"/>
      <c r="E8" s="546"/>
      <c r="F8" s="206"/>
      <c r="G8" s="547" t="s">
        <v>421</v>
      </c>
      <c r="H8" s="548"/>
      <c r="I8" s="553" t="s">
        <v>422</v>
      </c>
      <c r="J8" s="207" t="s">
        <v>14</v>
      </c>
      <c r="K8" s="208" t="s">
        <v>23</v>
      </c>
      <c r="L8" s="556">
        <v>45</v>
      </c>
      <c r="M8" s="557"/>
      <c r="N8" s="165" t="s">
        <v>22</v>
      </c>
      <c r="O8" s="565">
        <v>1</v>
      </c>
      <c r="P8" s="566"/>
      <c r="Q8" s="165" t="s">
        <v>21</v>
      </c>
      <c r="R8" s="556">
        <v>0</v>
      </c>
      <c r="S8" s="557"/>
      <c r="T8" s="547" t="s">
        <v>506</v>
      </c>
      <c r="U8" s="548"/>
      <c r="V8" s="547" t="s">
        <v>423</v>
      </c>
      <c r="W8" s="548"/>
      <c r="X8" s="533">
        <v>0</v>
      </c>
      <c r="Y8" s="534"/>
      <c r="Z8" s="206"/>
      <c r="AA8" s="105"/>
    </row>
    <row r="9" spans="2:27" ht="10.95" customHeight="1" x14ac:dyDescent="0.15">
      <c r="B9" s="545"/>
      <c r="C9" s="545"/>
      <c r="D9" s="546"/>
      <c r="E9" s="546"/>
      <c r="F9" s="206"/>
      <c r="G9" s="549"/>
      <c r="H9" s="550"/>
      <c r="I9" s="554"/>
      <c r="J9" s="560" t="s">
        <v>15</v>
      </c>
      <c r="K9" s="562" t="s">
        <v>23</v>
      </c>
      <c r="L9" s="533">
        <v>35</v>
      </c>
      <c r="M9" s="534"/>
      <c r="N9" s="560" t="s">
        <v>22</v>
      </c>
      <c r="O9" s="564">
        <v>0</v>
      </c>
      <c r="P9" s="534"/>
      <c r="Q9" s="560" t="s">
        <v>21</v>
      </c>
      <c r="R9" s="533">
        <v>0</v>
      </c>
      <c r="S9" s="534"/>
      <c r="T9" s="549"/>
      <c r="U9" s="550"/>
      <c r="V9" s="551"/>
      <c r="W9" s="552"/>
      <c r="X9" s="558"/>
      <c r="Y9" s="559"/>
      <c r="Z9" s="206"/>
      <c r="AA9" s="105"/>
    </row>
    <row r="10" spans="2:27" ht="10.95" customHeight="1" x14ac:dyDescent="0.15">
      <c r="B10" s="545"/>
      <c r="C10" s="545"/>
      <c r="D10" s="546"/>
      <c r="E10" s="546"/>
      <c r="F10" s="206"/>
      <c r="G10" s="549"/>
      <c r="H10" s="550"/>
      <c r="I10" s="554"/>
      <c r="J10" s="561"/>
      <c r="K10" s="563"/>
      <c r="L10" s="535"/>
      <c r="M10" s="536"/>
      <c r="N10" s="561"/>
      <c r="O10" s="535"/>
      <c r="P10" s="536"/>
      <c r="Q10" s="561"/>
      <c r="R10" s="535"/>
      <c r="S10" s="536"/>
      <c r="T10" s="549"/>
      <c r="U10" s="550"/>
      <c r="V10" s="537" t="s">
        <v>410</v>
      </c>
      <c r="W10" s="538"/>
      <c r="X10" s="533">
        <v>0</v>
      </c>
      <c r="Y10" s="534"/>
      <c r="Z10" s="206"/>
      <c r="AA10" s="105"/>
    </row>
    <row r="11" spans="2:27" ht="21.75" customHeight="1" x14ac:dyDescent="0.15">
      <c r="B11" s="545"/>
      <c r="C11" s="545"/>
      <c r="D11" s="546"/>
      <c r="E11" s="546"/>
      <c r="F11" s="206"/>
      <c r="G11" s="551"/>
      <c r="H11" s="552"/>
      <c r="I11" s="555"/>
      <c r="J11" s="165" t="s">
        <v>16</v>
      </c>
      <c r="K11" s="208" t="s">
        <v>23</v>
      </c>
      <c r="L11" s="541">
        <v>0</v>
      </c>
      <c r="M11" s="542"/>
      <c r="N11" s="165">
        <v>0</v>
      </c>
      <c r="O11" s="543">
        <v>0</v>
      </c>
      <c r="P11" s="543"/>
      <c r="Q11" s="165" t="s">
        <v>21</v>
      </c>
      <c r="R11" s="544">
        <v>0</v>
      </c>
      <c r="S11" s="542"/>
      <c r="T11" s="551"/>
      <c r="U11" s="552"/>
      <c r="V11" s="539"/>
      <c r="W11" s="540"/>
      <c r="X11" s="535"/>
      <c r="Y11" s="536"/>
      <c r="Z11" s="206"/>
      <c r="AA11" s="105"/>
    </row>
    <row r="12" spans="2:27" ht="21.75" customHeight="1" x14ac:dyDescent="0.15">
      <c r="B12" s="305" t="s">
        <v>5</v>
      </c>
      <c r="C12" s="206"/>
      <c r="D12" s="209"/>
      <c r="E12" s="209"/>
      <c r="F12" s="206"/>
      <c r="G12" s="206"/>
      <c r="H12" s="206"/>
      <c r="I12" s="206"/>
      <c r="J12" s="206"/>
      <c r="K12" s="206"/>
      <c r="L12" s="206"/>
      <c r="M12" s="206"/>
      <c r="N12" s="206"/>
      <c r="O12" s="206"/>
      <c r="P12" s="206"/>
      <c r="Q12" s="206"/>
      <c r="R12" s="206"/>
      <c r="S12" s="206"/>
      <c r="T12" s="206"/>
      <c r="U12" s="206"/>
      <c r="V12" s="206"/>
      <c r="W12" s="206"/>
      <c r="X12" s="206"/>
      <c r="Y12" s="206"/>
      <c r="Z12" s="206"/>
      <c r="AA12" s="105"/>
    </row>
    <row r="13" spans="2:27" ht="21.75" customHeight="1" x14ac:dyDescent="0.15">
      <c r="B13" s="290"/>
      <c r="C13" s="206"/>
      <c r="D13" s="209"/>
      <c r="E13" s="209"/>
      <c r="F13" s="206"/>
      <c r="G13" s="206"/>
      <c r="H13" s="206"/>
      <c r="I13" s="206"/>
      <c r="J13" s="206"/>
      <c r="K13" s="206"/>
      <c r="L13" s="206"/>
      <c r="M13" s="206"/>
      <c r="N13" s="206"/>
      <c r="O13" s="206"/>
      <c r="P13" s="206"/>
      <c r="Q13" s="206"/>
      <c r="R13" s="206"/>
      <c r="S13" s="206"/>
      <c r="T13" s="206"/>
      <c r="U13" s="206"/>
      <c r="V13" s="210"/>
      <c r="W13" s="210"/>
      <c r="X13" s="210"/>
      <c r="Y13" s="210"/>
      <c r="Z13" s="206"/>
      <c r="AA13" s="105"/>
    </row>
    <row r="14" spans="2:27" ht="21.75" customHeight="1" x14ac:dyDescent="0.15">
      <c r="B14" s="290"/>
      <c r="C14" s="206"/>
      <c r="D14" s="209"/>
      <c r="E14" s="209"/>
      <c r="F14" s="206"/>
      <c r="G14" s="206"/>
      <c r="H14" s="206"/>
      <c r="I14" s="206"/>
      <c r="J14" s="206"/>
      <c r="K14" s="206"/>
      <c r="L14" s="206"/>
      <c r="M14" s="206"/>
      <c r="N14" s="206"/>
      <c r="O14" s="206"/>
      <c r="P14" s="206"/>
      <c r="Q14" s="206"/>
      <c r="R14" s="206"/>
      <c r="S14" s="206"/>
      <c r="T14" s="210"/>
      <c r="U14" s="210"/>
      <c r="V14" s="211"/>
      <c r="W14" s="211"/>
      <c r="X14" s="211"/>
      <c r="Y14" s="211"/>
      <c r="Z14" s="212"/>
      <c r="AA14" s="105"/>
    </row>
    <row r="15" spans="2:27" ht="21.75" customHeight="1" x14ac:dyDescent="0.15">
      <c r="B15" s="290"/>
      <c r="C15" s="206"/>
      <c r="D15" s="209"/>
      <c r="E15" s="209"/>
      <c r="F15" s="206"/>
      <c r="G15" s="206"/>
      <c r="H15" s="206"/>
      <c r="I15" s="206"/>
      <c r="J15" s="206"/>
      <c r="K15" s="206"/>
      <c r="L15" s="206"/>
      <c r="M15" s="206"/>
      <c r="N15" s="206"/>
      <c r="O15" s="206"/>
      <c r="P15" s="206"/>
      <c r="Q15" s="206"/>
      <c r="R15" s="206"/>
      <c r="S15" s="206"/>
      <c r="T15" s="210"/>
      <c r="U15" s="210"/>
      <c r="V15" s="206"/>
      <c r="W15" s="206"/>
      <c r="X15" s="213"/>
      <c r="Y15" s="213"/>
      <c r="Z15" s="212"/>
    </row>
    <row r="16" spans="2:27" ht="21.75" customHeight="1" x14ac:dyDescent="0.15">
      <c r="B16" s="290"/>
      <c r="C16" s="206"/>
      <c r="D16" s="209"/>
      <c r="E16" s="209"/>
      <c r="F16" s="206"/>
      <c r="G16" s="206"/>
      <c r="H16" s="206"/>
      <c r="I16" s="206"/>
      <c r="J16" s="206"/>
      <c r="K16" s="206"/>
      <c r="L16" s="206"/>
      <c r="M16" s="206"/>
      <c r="N16" s="206"/>
      <c r="O16" s="206"/>
      <c r="P16" s="206"/>
      <c r="Q16" s="206"/>
      <c r="R16" s="206"/>
      <c r="S16" s="206"/>
      <c r="T16" s="214"/>
      <c r="U16" s="214"/>
      <c r="V16" s="214"/>
      <c r="W16" s="214"/>
      <c r="X16" s="214"/>
      <c r="Y16" s="214"/>
      <c r="Z16" s="212"/>
    </row>
    <row r="17" spans="2:26" ht="21.75" customHeight="1" x14ac:dyDescent="0.15">
      <c r="B17" s="290"/>
      <c r="C17" s="206"/>
      <c r="D17" s="209"/>
      <c r="E17" s="209"/>
      <c r="F17" s="206"/>
      <c r="G17" s="206"/>
      <c r="H17" s="206"/>
      <c r="I17" s="206"/>
      <c r="J17" s="206"/>
      <c r="K17" s="206"/>
      <c r="L17" s="206"/>
      <c r="M17" s="206"/>
      <c r="N17" s="206"/>
      <c r="O17" s="206"/>
      <c r="P17" s="206"/>
      <c r="Q17" s="206"/>
      <c r="R17" s="206"/>
      <c r="S17" s="206"/>
      <c r="T17" s="206"/>
      <c r="U17" s="206"/>
      <c r="V17" s="210"/>
      <c r="W17" s="210"/>
      <c r="X17" s="210"/>
      <c r="Y17" s="210"/>
      <c r="Z17" s="212"/>
    </row>
    <row r="18" spans="2:26" ht="21.75" customHeight="1" x14ac:dyDescent="0.15">
      <c r="B18" s="290"/>
      <c r="C18" s="206"/>
      <c r="D18" s="209"/>
      <c r="E18" s="209"/>
      <c r="F18" s="206"/>
      <c r="G18" s="206"/>
      <c r="H18" s="206"/>
      <c r="I18" s="206"/>
      <c r="J18" s="206"/>
      <c r="K18" s="206"/>
      <c r="L18" s="206"/>
      <c r="M18" s="206"/>
      <c r="N18" s="206"/>
      <c r="O18" s="206"/>
      <c r="P18" s="206"/>
      <c r="Q18" s="206"/>
      <c r="R18" s="206"/>
      <c r="S18" s="206"/>
      <c r="T18" s="206"/>
      <c r="U18" s="206"/>
      <c r="V18" s="206"/>
      <c r="W18" s="206"/>
      <c r="X18" s="213"/>
      <c r="Y18" s="213"/>
      <c r="Z18" s="212"/>
    </row>
    <row r="19" spans="2:26" ht="21.75" customHeight="1" x14ac:dyDescent="0.15">
      <c r="B19" s="290"/>
      <c r="C19" s="206"/>
      <c r="D19" s="209"/>
      <c r="E19" s="209"/>
      <c r="F19" s="206"/>
      <c r="G19" s="206"/>
      <c r="H19" s="206"/>
      <c r="I19" s="206"/>
      <c r="J19" s="206"/>
      <c r="K19" s="206"/>
      <c r="L19" s="206"/>
      <c r="M19" s="206"/>
      <c r="N19" s="206"/>
      <c r="O19" s="206"/>
      <c r="P19" s="206"/>
      <c r="Q19" s="206"/>
      <c r="R19" s="206"/>
      <c r="S19" s="206"/>
      <c r="T19" s="206"/>
      <c r="U19" s="206"/>
      <c r="V19" s="206"/>
      <c r="W19" s="206"/>
      <c r="X19" s="213"/>
      <c r="Y19" s="213"/>
      <c r="Z19" s="212"/>
    </row>
    <row r="20" spans="2:26" ht="21.75" customHeight="1" x14ac:dyDescent="0.15">
      <c r="B20" s="290"/>
      <c r="C20" s="214"/>
      <c r="D20" s="214"/>
      <c r="E20" s="214"/>
      <c r="F20" s="214"/>
      <c r="G20" s="214"/>
      <c r="H20" s="214"/>
      <c r="I20" s="214"/>
      <c r="J20" s="214"/>
      <c r="K20" s="214"/>
      <c r="L20" s="214"/>
      <c r="M20" s="214"/>
      <c r="N20" s="214"/>
      <c r="O20" s="214"/>
      <c r="P20" s="214"/>
      <c r="Q20" s="214"/>
      <c r="R20" s="214"/>
      <c r="S20" s="214"/>
      <c r="T20" s="214"/>
      <c r="U20" s="214"/>
      <c r="V20" s="214"/>
      <c r="W20" s="214"/>
      <c r="X20" s="214"/>
      <c r="Y20" s="214"/>
      <c r="Z20" s="215"/>
    </row>
    <row r="21" spans="2:26" ht="21.75" customHeight="1" x14ac:dyDescent="0.15">
      <c r="B21" s="290"/>
      <c r="C21" s="210"/>
      <c r="D21" s="210"/>
      <c r="E21" s="210"/>
      <c r="F21" s="210"/>
      <c r="G21" s="210"/>
      <c r="H21" s="216"/>
      <c r="I21" s="210"/>
      <c r="J21" s="210"/>
      <c r="K21" s="210"/>
      <c r="L21" s="210"/>
      <c r="M21" s="216"/>
      <c r="N21" s="216"/>
      <c r="O21" s="216"/>
      <c r="P21" s="210"/>
      <c r="Q21" s="216"/>
      <c r="R21" s="210"/>
      <c r="S21" s="210"/>
      <c r="T21" s="210"/>
      <c r="U21" s="210"/>
      <c r="V21" s="210"/>
      <c r="W21" s="210"/>
      <c r="X21" s="210"/>
      <c r="Y21" s="210"/>
      <c r="Z21" s="217"/>
    </row>
    <row r="22" spans="2:26" ht="21.75" customHeight="1" x14ac:dyDescent="0.15">
      <c r="B22" s="290"/>
      <c r="C22" s="210"/>
      <c r="D22" s="210"/>
      <c r="E22" s="210"/>
      <c r="F22" s="210"/>
      <c r="G22" s="210"/>
      <c r="H22" s="216"/>
      <c r="I22" s="210"/>
      <c r="J22" s="210"/>
      <c r="K22" s="210"/>
      <c r="L22" s="210"/>
      <c r="M22" s="216"/>
      <c r="N22" s="216"/>
      <c r="O22" s="216"/>
      <c r="P22" s="210"/>
      <c r="Q22" s="216"/>
      <c r="R22" s="210"/>
      <c r="S22" s="210"/>
      <c r="T22" s="210"/>
      <c r="U22" s="210"/>
      <c r="V22" s="210"/>
      <c r="W22" s="210"/>
      <c r="X22" s="210"/>
      <c r="Y22" s="210"/>
      <c r="Z22" s="217"/>
    </row>
    <row r="23" spans="2:26" ht="21.75" customHeight="1" x14ac:dyDescent="0.15">
      <c r="B23" s="290"/>
      <c r="C23" s="216"/>
      <c r="D23" s="210"/>
      <c r="E23" s="210"/>
      <c r="F23" s="216"/>
      <c r="G23" s="216"/>
      <c r="H23" s="210"/>
      <c r="I23" s="210"/>
      <c r="J23" s="210"/>
      <c r="K23" s="210"/>
      <c r="L23" s="210"/>
      <c r="M23" s="216"/>
      <c r="N23" s="216"/>
      <c r="O23" s="216"/>
      <c r="P23" s="210"/>
      <c r="Q23" s="216"/>
      <c r="R23" s="210"/>
      <c r="S23" s="210"/>
      <c r="T23" s="210"/>
      <c r="U23" s="210"/>
      <c r="V23" s="210"/>
      <c r="W23" s="210"/>
      <c r="X23" s="210"/>
      <c r="Y23" s="210"/>
      <c r="Z23" s="217"/>
    </row>
    <row r="24" spans="2:26" ht="21.75" customHeight="1" x14ac:dyDescent="0.15">
      <c r="B24" s="290"/>
      <c r="C24" s="216"/>
      <c r="D24" s="210"/>
      <c r="E24" s="210"/>
      <c r="F24" s="216"/>
      <c r="G24" s="216"/>
      <c r="H24" s="210"/>
      <c r="I24" s="210"/>
      <c r="J24" s="210"/>
      <c r="K24" s="210"/>
      <c r="L24" s="210"/>
      <c r="M24" s="216"/>
      <c r="N24" s="216"/>
      <c r="O24" s="216"/>
      <c r="P24" s="210"/>
      <c r="Q24" s="216"/>
      <c r="R24" s="210"/>
      <c r="S24" s="210"/>
      <c r="T24" s="210"/>
      <c r="U24" s="210"/>
      <c r="V24" s="210"/>
      <c r="W24" s="210"/>
      <c r="X24" s="210"/>
      <c r="Y24" s="210"/>
      <c r="Z24" s="217"/>
    </row>
    <row r="25" spans="2:26" ht="21.75" customHeight="1" x14ac:dyDescent="0.15">
      <c r="B25" s="290"/>
      <c r="C25" s="216"/>
      <c r="D25" s="210"/>
      <c r="E25" s="210"/>
      <c r="F25" s="216"/>
      <c r="G25" s="216"/>
      <c r="H25" s="210"/>
      <c r="I25" s="210"/>
      <c r="J25" s="210"/>
      <c r="K25" s="210"/>
      <c r="L25" s="210"/>
      <c r="M25" s="216"/>
      <c r="N25" s="216"/>
      <c r="O25" s="216"/>
      <c r="P25" s="210"/>
      <c r="Q25" s="216"/>
      <c r="R25" s="210"/>
      <c r="S25" s="210"/>
      <c r="T25" s="210"/>
      <c r="U25" s="210"/>
      <c r="V25" s="210"/>
      <c r="W25" s="210"/>
      <c r="X25" s="210"/>
      <c r="Y25" s="210"/>
      <c r="Z25" s="217"/>
    </row>
    <row r="26" spans="2:26" ht="21.75" customHeight="1" x14ac:dyDescent="0.15">
      <c r="B26" s="290"/>
      <c r="C26" s="216"/>
      <c r="D26" s="210"/>
      <c r="E26" s="210"/>
      <c r="F26" s="216"/>
      <c r="G26" s="216"/>
      <c r="H26" s="210"/>
      <c r="I26" s="210"/>
      <c r="J26" s="210"/>
      <c r="K26" s="210"/>
      <c r="L26" s="210"/>
      <c r="M26" s="216"/>
      <c r="N26" s="216"/>
      <c r="O26" s="216"/>
      <c r="P26" s="210"/>
      <c r="Q26" s="216"/>
      <c r="R26" s="210"/>
      <c r="S26" s="210"/>
      <c r="T26" s="210"/>
      <c r="U26" s="210"/>
      <c r="V26" s="210"/>
      <c r="W26" s="210"/>
      <c r="X26" s="210"/>
      <c r="Y26" s="210"/>
      <c r="Z26" s="217"/>
    </row>
    <row r="27" spans="2:26" ht="21.75" customHeight="1" x14ac:dyDescent="0.15">
      <c r="B27" s="290"/>
      <c r="C27" s="216"/>
      <c r="D27" s="210"/>
      <c r="E27" s="210"/>
      <c r="F27" s="216"/>
      <c r="G27" s="216"/>
      <c r="H27" s="210"/>
      <c r="I27" s="210"/>
      <c r="J27" s="210"/>
      <c r="K27" s="210"/>
      <c r="L27" s="210"/>
      <c r="M27" s="216"/>
      <c r="N27" s="216"/>
      <c r="O27" s="216"/>
      <c r="P27" s="210"/>
      <c r="Q27" s="216"/>
      <c r="R27" s="210"/>
      <c r="S27" s="210"/>
      <c r="T27" s="210"/>
      <c r="U27" s="210"/>
      <c r="V27" s="210"/>
      <c r="W27" s="210"/>
      <c r="X27" s="210"/>
      <c r="Y27" s="210"/>
      <c r="Z27" s="217"/>
    </row>
    <row r="28" spans="2:26" ht="21.75" customHeight="1" x14ac:dyDescent="0.15">
      <c r="B28" s="290"/>
      <c r="C28" s="216"/>
      <c r="D28" s="210"/>
      <c r="E28" s="210"/>
      <c r="F28" s="218"/>
      <c r="G28" s="219"/>
      <c r="H28" s="219"/>
      <c r="I28" s="219"/>
      <c r="J28" s="219"/>
      <c r="K28" s="219"/>
      <c r="L28" s="210"/>
      <c r="M28" s="216"/>
      <c r="N28" s="216"/>
      <c r="O28" s="216"/>
      <c r="P28" s="210"/>
      <c r="Q28" s="219"/>
      <c r="R28" s="211"/>
      <c r="S28" s="211"/>
      <c r="T28" s="211"/>
      <c r="U28" s="211"/>
      <c r="V28" s="211"/>
      <c r="W28" s="211"/>
      <c r="X28" s="211"/>
      <c r="Y28" s="211"/>
      <c r="Z28" s="220"/>
    </row>
    <row r="29" spans="2:26" ht="47.25" customHeight="1" x14ac:dyDescent="0.15">
      <c r="B29" s="291"/>
      <c r="C29" s="221"/>
      <c r="D29" s="221"/>
      <c r="E29" s="222"/>
      <c r="F29" s="223"/>
      <c r="G29" s="221"/>
      <c r="H29" s="221"/>
      <c r="I29" s="221"/>
      <c r="J29" s="532" t="s">
        <v>424</v>
      </c>
      <c r="K29" s="532"/>
      <c r="L29" s="532"/>
      <c r="M29" s="532"/>
      <c r="N29" s="532"/>
      <c r="O29" s="532"/>
      <c r="P29" s="532"/>
      <c r="Q29" s="532" t="s">
        <v>425</v>
      </c>
      <c r="R29" s="532"/>
      <c r="S29" s="532"/>
      <c r="T29" s="532"/>
      <c r="U29" s="532"/>
      <c r="V29" s="532"/>
      <c r="W29" s="532"/>
      <c r="X29" s="532"/>
      <c r="Y29" s="532"/>
      <c r="Z29" s="224"/>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2"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9"/>
  <printOptions horizontalCentered="1" verticalCentered="1"/>
  <pageMargins left="0.23622047244094488" right="0.23622047244094488" top="0.74803149606299213" bottom="0.74803149606299213" header="0.31496062992125984" footer="0.31496062992125984"/>
  <pageSetup paperSize="9" scale="8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9DA93BE-5B06-44D7-893E-58F0578E1DEB}">
          <x14:formula1>
            <xm:f>'(参考)リスト'!$G$16:$G$19</xm:f>
          </x14:formula1>
          <xm:sqref>D7:E11</xm:sqref>
        </x14:dataValidation>
        <x14:dataValidation type="list" allowBlank="1" showInputMessage="1" showErrorMessage="1" xr:uid="{398D72D4-4C19-4FA3-8646-AE7F155E937F}">
          <x14:formula1>
            <xm:f>'(参考)リスト'!$E$6:$E$10</xm:f>
          </x14:formula1>
          <xm:sqref>U6</xm:sqref>
        </x14:dataValidation>
        <x14:dataValidation type="list" allowBlank="1" showInputMessage="1" showErrorMessage="1" xr:uid="{D1BE4208-CC99-49A0-AD41-70B4A8D7FBD9}">
          <x14:formula1>
            <xm:f>'(参考)リスト'!$F$6:$F$7</xm:f>
          </x14:formula1>
          <xm:sqref>U5</xm:sqref>
        </x14:dataValidation>
        <x14:dataValidation type="list" allowBlank="1" showInputMessage="1" showErrorMessage="1" xr:uid="{C3816AC7-EF46-48DA-B5E6-84DFACE0DD86}">
          <x14:formula1>
            <xm:f>'(参考)リスト'!$D$6:$D$7</xm:f>
          </x14:formula1>
          <xm:sqref>R5:R6</xm:sqref>
        </x14:dataValidation>
        <x14:dataValidation type="list" allowBlank="1" showInputMessage="1" showErrorMessage="1" xr:uid="{19539213-B237-49A4-9F6C-B1EC19D473C9}">
          <x14:formula1>
            <xm:f>'(参考)リスト'!$C$6:$C$11</xm:f>
          </x14:formula1>
          <xm:sqref>I5:K5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5068-B764-48E2-9AFA-456AB1423BA5}">
  <sheetPr>
    <pageSetUpPr fitToPage="1"/>
  </sheetPr>
  <dimension ref="B1:AA37"/>
  <sheetViews>
    <sheetView showGridLines="0" view="pageBreakPreview" topLeftCell="A2" zoomScale="115" zoomScaleNormal="70" zoomScaleSheetLayoutView="115" workbookViewId="0">
      <selection activeCell="G20" sqref="G20"/>
    </sheetView>
  </sheetViews>
  <sheetFormatPr defaultColWidth="9" defaultRowHeight="12" x14ac:dyDescent="0.15"/>
  <cols>
    <col min="1" max="1" width="1.6640625" style="2" customWidth="1"/>
    <col min="2" max="2" width="6.77734375" style="2" customWidth="1"/>
    <col min="3" max="7" width="6.6640625" style="2" customWidth="1"/>
    <col min="8" max="8" width="3.77734375" style="2" customWidth="1"/>
    <col min="9" max="9" width="9.77734375" style="2" customWidth="1"/>
    <col min="10" max="12" width="6.6640625" style="2" customWidth="1"/>
    <col min="13" max="13" width="6.77734375" style="2" customWidth="1"/>
    <col min="14" max="14" width="6.88671875" style="2" customWidth="1"/>
    <col min="15" max="25" width="6.77734375" style="2" customWidth="1"/>
    <col min="26" max="26" width="1.21875" style="2" customWidth="1"/>
    <col min="27" max="27" width="1.33203125" style="2" customWidth="1"/>
    <col min="28" max="28" width="12.6640625" style="2" customWidth="1"/>
    <col min="29" max="16384" width="9" style="2"/>
  </cols>
  <sheetData>
    <row r="1" spans="2:27" x14ac:dyDescent="0.15">
      <c r="Y1" s="7"/>
    </row>
    <row r="2" spans="2:27" ht="25.2" customHeight="1" x14ac:dyDescent="0.15">
      <c r="B2" s="164" t="s">
        <v>510</v>
      </c>
      <c r="C2" s="193"/>
      <c r="D2" s="193"/>
      <c r="E2" s="193"/>
      <c r="F2" s="193"/>
      <c r="G2" s="193"/>
      <c r="H2" s="193"/>
      <c r="I2" s="193"/>
      <c r="J2" s="193"/>
      <c r="K2" s="193"/>
      <c r="L2" s="193"/>
      <c r="M2" s="195"/>
      <c r="N2" s="384" t="s">
        <v>411</v>
      </c>
      <c r="O2" s="384"/>
      <c r="P2" s="580">
        <v>45586</v>
      </c>
      <c r="Q2" s="581"/>
      <c r="R2" s="582"/>
      <c r="S2" s="384" t="s">
        <v>412</v>
      </c>
      <c r="T2" s="384"/>
      <c r="U2" s="384"/>
      <c r="V2" s="583" t="s">
        <v>935</v>
      </c>
      <c r="W2" s="583"/>
      <c r="X2" s="583"/>
      <c r="Y2" s="583"/>
      <c r="Z2" s="583"/>
    </row>
    <row r="3" spans="2:27" ht="20.100000000000001" customHeight="1" x14ac:dyDescent="0.15">
      <c r="B3" s="196" t="s">
        <v>17</v>
      </c>
      <c r="C3" s="584" t="s">
        <v>561</v>
      </c>
      <c r="D3" s="584"/>
      <c r="E3" s="584"/>
      <c r="F3" s="584"/>
      <c r="G3" s="382" t="s">
        <v>413</v>
      </c>
      <c r="H3" s="585" t="s">
        <v>573</v>
      </c>
      <c r="I3" s="586"/>
      <c r="J3" s="587"/>
      <c r="K3" s="382" t="s">
        <v>414</v>
      </c>
      <c r="L3" s="591" t="s">
        <v>936</v>
      </c>
      <c r="M3" s="591"/>
      <c r="N3" s="591"/>
      <c r="O3" s="591"/>
      <c r="P3" s="591"/>
      <c r="Q3" s="361" t="s">
        <v>415</v>
      </c>
      <c r="R3" s="363"/>
      <c r="S3" s="585" t="s">
        <v>531</v>
      </c>
      <c r="T3" s="586"/>
      <c r="U3" s="587"/>
      <c r="V3" s="593" t="s">
        <v>416</v>
      </c>
      <c r="W3" s="197" t="s">
        <v>417</v>
      </c>
      <c r="X3" s="569">
        <v>342926.66</v>
      </c>
      <c r="Y3" s="570"/>
      <c r="Z3" s="571"/>
    </row>
    <row r="4" spans="2:27" ht="20.100000000000001" customHeight="1" x14ac:dyDescent="0.15">
      <c r="B4" s="169" t="s">
        <v>7</v>
      </c>
      <c r="C4" s="595" t="s">
        <v>562</v>
      </c>
      <c r="D4" s="595"/>
      <c r="E4" s="595"/>
      <c r="F4" s="595"/>
      <c r="G4" s="388"/>
      <c r="H4" s="588"/>
      <c r="I4" s="589"/>
      <c r="J4" s="590"/>
      <c r="K4" s="388"/>
      <c r="L4" s="592"/>
      <c r="M4" s="592"/>
      <c r="N4" s="592"/>
      <c r="O4" s="592"/>
      <c r="P4" s="592"/>
      <c r="Q4" s="349"/>
      <c r="R4" s="365"/>
      <c r="S4" s="588" t="s">
        <v>532</v>
      </c>
      <c r="T4" s="589"/>
      <c r="U4" s="590"/>
      <c r="V4" s="594"/>
      <c r="W4" s="198" t="s">
        <v>418</v>
      </c>
      <c r="X4" s="569">
        <v>1319494.4099999999</v>
      </c>
      <c r="Y4" s="570"/>
      <c r="Z4" s="571"/>
    </row>
    <row r="5" spans="2:27" ht="20.100000000000001" customHeight="1" x14ac:dyDescent="0.15">
      <c r="B5" s="575" t="s">
        <v>8</v>
      </c>
      <c r="C5" s="165" t="s">
        <v>9</v>
      </c>
      <c r="D5" s="577" t="s">
        <v>575</v>
      </c>
      <c r="E5" s="578"/>
      <c r="F5" s="579"/>
      <c r="G5" s="292" t="s">
        <v>504</v>
      </c>
      <c r="H5" s="299"/>
      <c r="I5" s="300" t="s">
        <v>357</v>
      </c>
      <c r="J5" s="318"/>
      <c r="K5" s="301"/>
      <c r="L5" s="384" t="s">
        <v>26</v>
      </c>
      <c r="M5" s="384"/>
      <c r="N5" s="199" t="s">
        <v>25</v>
      </c>
      <c r="O5" s="200">
        <v>89</v>
      </c>
      <c r="P5" s="166" t="s">
        <v>24</v>
      </c>
      <c r="Q5" s="548" t="s">
        <v>433</v>
      </c>
      <c r="R5" s="567" t="s">
        <v>542</v>
      </c>
      <c r="S5" s="382" t="s">
        <v>13</v>
      </c>
      <c r="T5" s="382"/>
      <c r="U5" s="201" t="s">
        <v>361</v>
      </c>
      <c r="V5" s="361" t="s">
        <v>419</v>
      </c>
      <c r="W5" s="197" t="s">
        <v>417</v>
      </c>
      <c r="X5" s="569">
        <v>342929.94</v>
      </c>
      <c r="Y5" s="570"/>
      <c r="Z5" s="571"/>
    </row>
    <row r="6" spans="2:27" ht="20.100000000000001" customHeight="1" x14ac:dyDescent="0.15">
      <c r="B6" s="576"/>
      <c r="C6" s="165" t="s">
        <v>10</v>
      </c>
      <c r="D6" s="572" t="s">
        <v>575</v>
      </c>
      <c r="E6" s="573"/>
      <c r="F6" s="574"/>
      <c r="G6" s="384" t="s">
        <v>420</v>
      </c>
      <c r="H6" s="384"/>
      <c r="I6" s="300" t="s">
        <v>576</v>
      </c>
      <c r="J6" s="318"/>
      <c r="K6" s="301"/>
      <c r="L6" s="384" t="s">
        <v>374</v>
      </c>
      <c r="M6" s="384"/>
      <c r="N6" s="199" t="s">
        <v>25</v>
      </c>
      <c r="O6" s="182">
        <v>7</v>
      </c>
      <c r="P6" s="166" t="s">
        <v>24</v>
      </c>
      <c r="Q6" s="365"/>
      <c r="R6" s="568"/>
      <c r="S6" s="384" t="s">
        <v>12</v>
      </c>
      <c r="T6" s="384"/>
      <c r="U6" s="202" t="s">
        <v>456</v>
      </c>
      <c r="V6" s="349"/>
      <c r="W6" s="197" t="s">
        <v>418</v>
      </c>
      <c r="X6" s="569">
        <v>1319484.7</v>
      </c>
      <c r="Y6" s="570"/>
      <c r="Z6" s="571"/>
    </row>
    <row r="7" spans="2:27" ht="7.5" customHeight="1" x14ac:dyDescent="0.15">
      <c r="B7" s="545" t="s">
        <v>505</v>
      </c>
      <c r="C7" s="545"/>
      <c r="D7" s="546" t="s">
        <v>577</v>
      </c>
      <c r="E7" s="546"/>
      <c r="F7" s="203"/>
      <c r="G7" s="203"/>
      <c r="H7" s="203"/>
      <c r="I7" s="203"/>
      <c r="J7" s="203"/>
      <c r="K7" s="203"/>
      <c r="L7" s="203"/>
      <c r="M7" s="203"/>
      <c r="N7" s="203"/>
      <c r="O7" s="203"/>
      <c r="P7" s="203"/>
      <c r="Q7" s="203"/>
      <c r="R7" s="203"/>
      <c r="S7" s="203"/>
      <c r="T7" s="203"/>
      <c r="U7" s="203"/>
      <c r="V7" s="203"/>
      <c r="W7" s="203"/>
      <c r="X7" s="204"/>
      <c r="Y7" s="204"/>
      <c r="Z7" s="205"/>
    </row>
    <row r="8" spans="2:27" ht="21.75" customHeight="1" x14ac:dyDescent="0.15">
      <c r="B8" s="545"/>
      <c r="C8" s="545"/>
      <c r="D8" s="546"/>
      <c r="E8" s="546"/>
      <c r="F8" s="206"/>
      <c r="G8" s="547" t="s">
        <v>421</v>
      </c>
      <c r="H8" s="548"/>
      <c r="I8" s="553" t="s">
        <v>422</v>
      </c>
      <c r="J8" s="207" t="s">
        <v>14</v>
      </c>
      <c r="K8" s="208" t="s">
        <v>23</v>
      </c>
      <c r="L8" s="556">
        <v>45</v>
      </c>
      <c r="M8" s="557"/>
      <c r="N8" s="165" t="s">
        <v>22</v>
      </c>
      <c r="O8" s="565">
        <v>1</v>
      </c>
      <c r="P8" s="566"/>
      <c r="Q8" s="165" t="s">
        <v>21</v>
      </c>
      <c r="R8" s="556">
        <v>0</v>
      </c>
      <c r="S8" s="557"/>
      <c r="T8" s="547" t="s">
        <v>506</v>
      </c>
      <c r="U8" s="548"/>
      <c r="V8" s="547" t="s">
        <v>423</v>
      </c>
      <c r="W8" s="548"/>
      <c r="X8" s="533">
        <v>0</v>
      </c>
      <c r="Y8" s="534"/>
      <c r="Z8" s="206"/>
      <c r="AA8" s="105"/>
    </row>
    <row r="9" spans="2:27" ht="10.95" customHeight="1" x14ac:dyDescent="0.15">
      <c r="B9" s="545"/>
      <c r="C9" s="545"/>
      <c r="D9" s="546"/>
      <c r="E9" s="546"/>
      <c r="F9" s="206"/>
      <c r="G9" s="549"/>
      <c r="H9" s="550"/>
      <c r="I9" s="554"/>
      <c r="J9" s="560" t="s">
        <v>15</v>
      </c>
      <c r="K9" s="562" t="s">
        <v>23</v>
      </c>
      <c r="L9" s="533">
        <v>35</v>
      </c>
      <c r="M9" s="534"/>
      <c r="N9" s="560" t="s">
        <v>22</v>
      </c>
      <c r="O9" s="564">
        <v>0</v>
      </c>
      <c r="P9" s="534"/>
      <c r="Q9" s="560" t="s">
        <v>21</v>
      </c>
      <c r="R9" s="533">
        <v>0</v>
      </c>
      <c r="S9" s="534"/>
      <c r="T9" s="549"/>
      <c r="U9" s="550"/>
      <c r="V9" s="551"/>
      <c r="W9" s="552"/>
      <c r="X9" s="558"/>
      <c r="Y9" s="559"/>
      <c r="Z9" s="206"/>
      <c r="AA9" s="105"/>
    </row>
    <row r="10" spans="2:27" ht="10.95" customHeight="1" x14ac:dyDescent="0.15">
      <c r="B10" s="545"/>
      <c r="C10" s="545"/>
      <c r="D10" s="546"/>
      <c r="E10" s="546"/>
      <c r="F10" s="206"/>
      <c r="G10" s="549"/>
      <c r="H10" s="550"/>
      <c r="I10" s="554"/>
      <c r="J10" s="561"/>
      <c r="K10" s="563"/>
      <c r="L10" s="535"/>
      <c r="M10" s="536"/>
      <c r="N10" s="561"/>
      <c r="O10" s="535"/>
      <c r="P10" s="536"/>
      <c r="Q10" s="561"/>
      <c r="R10" s="535"/>
      <c r="S10" s="536"/>
      <c r="T10" s="549"/>
      <c r="U10" s="550"/>
      <c r="V10" s="537" t="s">
        <v>410</v>
      </c>
      <c r="W10" s="538"/>
      <c r="X10" s="533">
        <v>0</v>
      </c>
      <c r="Y10" s="534"/>
      <c r="Z10" s="206"/>
      <c r="AA10" s="105"/>
    </row>
    <row r="11" spans="2:27" ht="21.75" customHeight="1" x14ac:dyDescent="0.15">
      <c r="B11" s="545"/>
      <c r="C11" s="545"/>
      <c r="D11" s="546"/>
      <c r="E11" s="546"/>
      <c r="F11" s="206"/>
      <c r="G11" s="551"/>
      <c r="H11" s="552"/>
      <c r="I11" s="555"/>
      <c r="J11" s="165" t="s">
        <v>16</v>
      </c>
      <c r="K11" s="208" t="s">
        <v>23</v>
      </c>
      <c r="L11" s="541">
        <v>0</v>
      </c>
      <c r="M11" s="542"/>
      <c r="N11" s="165">
        <v>0</v>
      </c>
      <c r="O11" s="543">
        <v>0</v>
      </c>
      <c r="P11" s="543"/>
      <c r="Q11" s="165" t="s">
        <v>21</v>
      </c>
      <c r="R11" s="544">
        <v>0</v>
      </c>
      <c r="S11" s="542"/>
      <c r="T11" s="551"/>
      <c r="U11" s="552"/>
      <c r="V11" s="539"/>
      <c r="W11" s="540"/>
      <c r="X11" s="535"/>
      <c r="Y11" s="536"/>
      <c r="Z11" s="206"/>
      <c r="AA11" s="105"/>
    </row>
    <row r="12" spans="2:27" ht="21.75" customHeight="1" x14ac:dyDescent="0.15">
      <c r="B12" s="305" t="s">
        <v>5</v>
      </c>
      <c r="C12" s="206"/>
      <c r="D12" s="209"/>
      <c r="E12" s="209"/>
      <c r="F12" s="206"/>
      <c r="G12" s="206"/>
      <c r="H12" s="206"/>
      <c r="I12" s="206"/>
      <c r="J12" s="206"/>
      <c r="K12" s="206"/>
      <c r="L12" s="206"/>
      <c r="M12" s="206"/>
      <c r="N12" s="206"/>
      <c r="O12" s="206"/>
      <c r="P12" s="206"/>
      <c r="Q12" s="206"/>
      <c r="R12" s="206"/>
      <c r="S12" s="206"/>
      <c r="T12" s="206"/>
      <c r="U12" s="206"/>
      <c r="V12" s="206"/>
      <c r="W12" s="206"/>
      <c r="X12" s="206"/>
      <c r="Y12" s="206"/>
      <c r="Z12" s="206"/>
      <c r="AA12" s="105"/>
    </row>
    <row r="13" spans="2:27" ht="21.75" customHeight="1" x14ac:dyDescent="0.15">
      <c r="B13" s="290"/>
      <c r="C13" s="206"/>
      <c r="D13" s="209"/>
      <c r="E13" s="209"/>
      <c r="F13" s="206"/>
      <c r="G13" s="206"/>
      <c r="H13" s="206"/>
      <c r="I13" s="206"/>
      <c r="J13" s="206"/>
      <c r="K13" s="206"/>
      <c r="L13" s="206"/>
      <c r="M13" s="206"/>
      <c r="N13" s="206"/>
      <c r="O13" s="206"/>
      <c r="P13" s="206"/>
      <c r="Q13" s="206"/>
      <c r="R13" s="206"/>
      <c r="S13" s="206"/>
      <c r="T13" s="206"/>
      <c r="U13" s="206"/>
      <c r="V13" s="210"/>
      <c r="W13" s="210"/>
      <c r="X13" s="210"/>
      <c r="Y13" s="210"/>
      <c r="Z13" s="206"/>
      <c r="AA13" s="105"/>
    </row>
    <row r="14" spans="2:27" ht="21.75" customHeight="1" x14ac:dyDescent="0.15">
      <c r="B14" s="290"/>
      <c r="C14" s="206"/>
      <c r="D14" s="209"/>
      <c r="E14" s="209"/>
      <c r="F14" s="206"/>
      <c r="G14" s="206"/>
      <c r="H14" s="206"/>
      <c r="I14" s="206"/>
      <c r="J14" s="206"/>
      <c r="K14" s="206"/>
      <c r="L14" s="206"/>
      <c r="M14" s="206"/>
      <c r="N14" s="206"/>
      <c r="O14" s="206"/>
      <c r="P14" s="206"/>
      <c r="Q14" s="206"/>
      <c r="R14" s="206"/>
      <c r="S14" s="206"/>
      <c r="T14" s="210"/>
      <c r="U14" s="210"/>
      <c r="V14" s="211"/>
      <c r="W14" s="211"/>
      <c r="X14" s="211"/>
      <c r="Y14" s="211"/>
      <c r="Z14" s="212"/>
      <c r="AA14" s="105"/>
    </row>
    <row r="15" spans="2:27" ht="21.75" customHeight="1" x14ac:dyDescent="0.15">
      <c r="B15" s="290"/>
      <c r="C15" s="206"/>
      <c r="D15" s="209"/>
      <c r="E15" s="209"/>
      <c r="F15" s="206"/>
      <c r="G15" s="206"/>
      <c r="H15" s="206"/>
      <c r="I15" s="206"/>
      <c r="J15" s="206"/>
      <c r="K15" s="206"/>
      <c r="L15" s="206"/>
      <c r="M15" s="206"/>
      <c r="N15" s="206"/>
      <c r="O15" s="206"/>
      <c r="P15" s="206"/>
      <c r="Q15" s="206"/>
      <c r="R15" s="206"/>
      <c r="S15" s="206"/>
      <c r="T15" s="210"/>
      <c r="U15" s="210"/>
      <c r="V15" s="206"/>
      <c r="W15" s="206"/>
      <c r="X15" s="213"/>
      <c r="Y15" s="213"/>
      <c r="Z15" s="212"/>
    </row>
    <row r="16" spans="2:27" ht="21.75" customHeight="1" x14ac:dyDescent="0.15">
      <c r="B16" s="290"/>
      <c r="C16" s="206"/>
      <c r="D16" s="209"/>
      <c r="E16" s="209"/>
      <c r="F16" s="206"/>
      <c r="G16" s="206"/>
      <c r="H16" s="206"/>
      <c r="I16" s="206"/>
      <c r="J16" s="206"/>
      <c r="K16" s="206"/>
      <c r="L16" s="206"/>
      <c r="M16" s="206"/>
      <c r="N16" s="206"/>
      <c r="O16" s="206"/>
      <c r="P16" s="206"/>
      <c r="Q16" s="206"/>
      <c r="R16" s="206"/>
      <c r="S16" s="206"/>
      <c r="T16" s="214"/>
      <c r="U16" s="214"/>
      <c r="V16" s="214"/>
      <c r="W16" s="214"/>
      <c r="X16" s="214"/>
      <c r="Y16" s="214"/>
      <c r="Z16" s="212"/>
    </row>
    <row r="17" spans="2:26" ht="21.75" customHeight="1" x14ac:dyDescent="0.15">
      <c r="B17" s="290"/>
      <c r="C17" s="206"/>
      <c r="D17" s="209"/>
      <c r="E17" s="209"/>
      <c r="F17" s="206"/>
      <c r="G17" s="206"/>
      <c r="H17" s="206"/>
      <c r="I17" s="206"/>
      <c r="J17" s="206"/>
      <c r="K17" s="206"/>
      <c r="L17" s="206"/>
      <c r="M17" s="206"/>
      <c r="N17" s="206"/>
      <c r="O17" s="206"/>
      <c r="P17" s="206"/>
      <c r="Q17" s="206"/>
      <c r="R17" s="206"/>
      <c r="S17" s="206"/>
      <c r="T17" s="206"/>
      <c r="U17" s="206"/>
      <c r="V17" s="210"/>
      <c r="W17" s="210"/>
      <c r="X17" s="210"/>
      <c r="Y17" s="210"/>
      <c r="Z17" s="212"/>
    </row>
    <row r="18" spans="2:26" ht="21.75" customHeight="1" x14ac:dyDescent="0.15">
      <c r="B18" s="290"/>
      <c r="C18" s="206"/>
      <c r="D18" s="209"/>
      <c r="E18" s="209"/>
      <c r="F18" s="206"/>
      <c r="G18" s="206"/>
      <c r="H18" s="206"/>
      <c r="I18" s="206"/>
      <c r="J18" s="206"/>
      <c r="K18" s="206"/>
      <c r="L18" s="206"/>
      <c r="M18" s="206"/>
      <c r="N18" s="206"/>
      <c r="O18" s="206"/>
      <c r="P18" s="206"/>
      <c r="Q18" s="206"/>
      <c r="R18" s="206"/>
      <c r="S18" s="206"/>
      <c r="T18" s="206"/>
      <c r="U18" s="206"/>
      <c r="V18" s="206"/>
      <c r="W18" s="206"/>
      <c r="X18" s="213"/>
      <c r="Y18" s="213"/>
      <c r="Z18" s="212"/>
    </row>
    <row r="19" spans="2:26" ht="21.75" customHeight="1" x14ac:dyDescent="0.15">
      <c r="B19" s="290"/>
      <c r="C19" s="206"/>
      <c r="D19" s="209"/>
      <c r="E19" s="209"/>
      <c r="F19" s="206"/>
      <c r="G19" s="206"/>
      <c r="H19" s="206"/>
      <c r="I19" s="206"/>
      <c r="J19" s="206"/>
      <c r="K19" s="206"/>
      <c r="L19" s="206"/>
      <c r="M19" s="206"/>
      <c r="N19" s="206"/>
      <c r="O19" s="206"/>
      <c r="P19" s="206"/>
      <c r="Q19" s="206"/>
      <c r="R19" s="206"/>
      <c r="S19" s="206"/>
      <c r="T19" s="206"/>
      <c r="U19" s="206"/>
      <c r="V19" s="206"/>
      <c r="W19" s="206"/>
      <c r="X19" s="213"/>
      <c r="Y19" s="213"/>
      <c r="Z19" s="212"/>
    </row>
    <row r="20" spans="2:26" ht="21.75" customHeight="1" x14ac:dyDescent="0.15">
      <c r="B20" s="290"/>
      <c r="C20" s="214"/>
      <c r="D20" s="214"/>
      <c r="E20" s="214"/>
      <c r="F20" s="214"/>
      <c r="G20" s="214"/>
      <c r="H20" s="214"/>
      <c r="I20" s="214"/>
      <c r="J20" s="214"/>
      <c r="K20" s="214"/>
      <c r="L20" s="214"/>
      <c r="M20" s="214"/>
      <c r="N20" s="214"/>
      <c r="O20" s="214"/>
      <c r="P20" s="214"/>
      <c r="Q20" s="214"/>
      <c r="R20" s="214"/>
      <c r="S20" s="214"/>
      <c r="T20" s="214"/>
      <c r="U20" s="214"/>
      <c r="V20" s="214"/>
      <c r="W20" s="214"/>
      <c r="X20" s="214"/>
      <c r="Y20" s="214"/>
      <c r="Z20" s="215"/>
    </row>
    <row r="21" spans="2:26" ht="21.75" customHeight="1" x14ac:dyDescent="0.15">
      <c r="B21" s="290"/>
      <c r="C21" s="210"/>
      <c r="D21" s="210"/>
      <c r="E21" s="210"/>
      <c r="F21" s="210"/>
      <c r="G21" s="210"/>
      <c r="H21" s="216"/>
      <c r="I21" s="210"/>
      <c r="J21" s="210"/>
      <c r="K21" s="210"/>
      <c r="L21" s="210"/>
      <c r="M21" s="216"/>
      <c r="N21" s="216"/>
      <c r="O21" s="216"/>
      <c r="P21" s="210"/>
      <c r="Q21" s="216"/>
      <c r="R21" s="210"/>
      <c r="S21" s="210"/>
      <c r="T21" s="210"/>
      <c r="U21" s="210"/>
      <c r="V21" s="210"/>
      <c r="W21" s="210"/>
      <c r="X21" s="210"/>
      <c r="Y21" s="210"/>
      <c r="Z21" s="217"/>
    </row>
    <row r="22" spans="2:26" ht="21.75" customHeight="1" x14ac:dyDescent="0.15">
      <c r="B22" s="290"/>
      <c r="C22" s="210"/>
      <c r="D22" s="210"/>
      <c r="E22" s="210"/>
      <c r="F22" s="210"/>
      <c r="G22" s="210"/>
      <c r="H22" s="216"/>
      <c r="I22" s="210"/>
      <c r="J22" s="210"/>
      <c r="K22" s="210"/>
      <c r="L22" s="210"/>
      <c r="M22" s="216"/>
      <c r="N22" s="216"/>
      <c r="O22" s="216"/>
      <c r="P22" s="210"/>
      <c r="Q22" s="216"/>
      <c r="R22" s="210"/>
      <c r="S22" s="210"/>
      <c r="T22" s="210"/>
      <c r="U22" s="210"/>
      <c r="V22" s="210"/>
      <c r="W22" s="210"/>
      <c r="X22" s="210"/>
      <c r="Y22" s="210"/>
      <c r="Z22" s="217"/>
    </row>
    <row r="23" spans="2:26" ht="21.75" customHeight="1" x14ac:dyDescent="0.15">
      <c r="B23" s="290"/>
      <c r="C23" s="216"/>
      <c r="D23" s="210"/>
      <c r="E23" s="210"/>
      <c r="F23" s="216"/>
      <c r="G23" s="216"/>
      <c r="H23" s="210"/>
      <c r="I23" s="210"/>
      <c r="J23" s="210"/>
      <c r="K23" s="210"/>
      <c r="L23" s="210"/>
      <c r="M23" s="216"/>
      <c r="N23" s="216"/>
      <c r="O23" s="216"/>
      <c r="P23" s="210"/>
      <c r="Q23" s="216"/>
      <c r="R23" s="210"/>
      <c r="S23" s="210"/>
      <c r="T23" s="210"/>
      <c r="U23" s="210"/>
      <c r="V23" s="210"/>
      <c r="W23" s="210"/>
      <c r="X23" s="210"/>
      <c r="Y23" s="210"/>
      <c r="Z23" s="217"/>
    </row>
    <row r="24" spans="2:26" ht="21.75" customHeight="1" x14ac:dyDescent="0.15">
      <c r="B24" s="290"/>
      <c r="C24" s="216"/>
      <c r="D24" s="210"/>
      <c r="E24" s="210"/>
      <c r="F24" s="216"/>
      <c r="G24" s="216"/>
      <c r="H24" s="210"/>
      <c r="I24" s="210"/>
      <c r="J24" s="210"/>
      <c r="K24" s="210"/>
      <c r="L24" s="210"/>
      <c r="M24" s="216"/>
      <c r="N24" s="216"/>
      <c r="O24" s="216"/>
      <c r="P24" s="210"/>
      <c r="Q24" s="216"/>
      <c r="R24" s="210"/>
      <c r="S24" s="210"/>
      <c r="T24" s="210"/>
      <c r="U24" s="210"/>
      <c r="V24" s="210"/>
      <c r="W24" s="210"/>
      <c r="X24" s="210"/>
      <c r="Y24" s="210"/>
      <c r="Z24" s="217"/>
    </row>
    <row r="25" spans="2:26" ht="21.75" customHeight="1" x14ac:dyDescent="0.15">
      <c r="B25" s="290"/>
      <c r="C25" s="216"/>
      <c r="D25" s="210"/>
      <c r="E25" s="210"/>
      <c r="F25" s="216"/>
      <c r="G25" s="216"/>
      <c r="H25" s="210"/>
      <c r="I25" s="210"/>
      <c r="J25" s="210"/>
      <c r="K25" s="210"/>
      <c r="L25" s="210"/>
      <c r="M25" s="216"/>
      <c r="N25" s="216"/>
      <c r="O25" s="216"/>
      <c r="P25" s="210"/>
      <c r="Q25" s="216"/>
      <c r="R25" s="210"/>
      <c r="S25" s="210"/>
      <c r="T25" s="210"/>
      <c r="U25" s="210"/>
      <c r="V25" s="210"/>
      <c r="W25" s="210"/>
      <c r="X25" s="210"/>
      <c r="Y25" s="210"/>
      <c r="Z25" s="217"/>
    </row>
    <row r="26" spans="2:26" ht="21.75" customHeight="1" x14ac:dyDescent="0.15">
      <c r="B26" s="290"/>
      <c r="C26" s="216"/>
      <c r="D26" s="210"/>
      <c r="E26" s="210"/>
      <c r="F26" s="216"/>
      <c r="G26" s="216"/>
      <c r="H26" s="210"/>
      <c r="I26" s="210"/>
      <c r="J26" s="210"/>
      <c r="K26" s="210"/>
      <c r="L26" s="210"/>
      <c r="M26" s="216"/>
      <c r="N26" s="216"/>
      <c r="O26" s="216"/>
      <c r="P26" s="210"/>
      <c r="Q26" s="216"/>
      <c r="R26" s="210"/>
      <c r="S26" s="210"/>
      <c r="T26" s="210"/>
      <c r="U26" s="210"/>
      <c r="V26" s="210"/>
      <c r="W26" s="210"/>
      <c r="X26" s="210"/>
      <c r="Y26" s="210"/>
      <c r="Z26" s="217"/>
    </row>
    <row r="27" spans="2:26" ht="21.75" customHeight="1" x14ac:dyDescent="0.15">
      <c r="B27" s="290"/>
      <c r="C27" s="216"/>
      <c r="D27" s="210"/>
      <c r="E27" s="210"/>
      <c r="F27" s="216"/>
      <c r="G27" s="216"/>
      <c r="H27" s="210"/>
      <c r="I27" s="210"/>
      <c r="J27" s="210"/>
      <c r="K27" s="210"/>
      <c r="L27" s="210"/>
      <c r="M27" s="216"/>
      <c r="N27" s="216"/>
      <c r="O27" s="216"/>
      <c r="P27" s="210"/>
      <c r="Q27" s="216"/>
      <c r="R27" s="210"/>
      <c r="S27" s="210"/>
      <c r="T27" s="210"/>
      <c r="U27" s="210"/>
      <c r="V27" s="210"/>
      <c r="W27" s="210"/>
      <c r="X27" s="210"/>
      <c r="Y27" s="210"/>
      <c r="Z27" s="217"/>
    </row>
    <row r="28" spans="2:26" ht="21.75" customHeight="1" x14ac:dyDescent="0.15">
      <c r="B28" s="290"/>
      <c r="C28" s="216"/>
      <c r="D28" s="210"/>
      <c r="E28" s="210"/>
      <c r="F28" s="218"/>
      <c r="G28" s="219"/>
      <c r="H28" s="219"/>
      <c r="I28" s="219"/>
      <c r="J28" s="219"/>
      <c r="K28" s="219"/>
      <c r="L28" s="210"/>
      <c r="M28" s="216"/>
      <c r="N28" s="216"/>
      <c r="O28" s="216"/>
      <c r="P28" s="210"/>
      <c r="Q28" s="219"/>
      <c r="R28" s="211"/>
      <c r="S28" s="211"/>
      <c r="T28" s="211"/>
      <c r="U28" s="211"/>
      <c r="V28" s="211"/>
      <c r="W28" s="211"/>
      <c r="X28" s="211"/>
      <c r="Y28" s="211"/>
      <c r="Z28" s="220"/>
    </row>
    <row r="29" spans="2:26" ht="47.25" customHeight="1" x14ac:dyDescent="0.15">
      <c r="B29" s="291"/>
      <c r="C29" s="221"/>
      <c r="D29" s="221"/>
      <c r="E29" s="222"/>
      <c r="F29" s="223"/>
      <c r="G29" s="221"/>
      <c r="H29" s="221"/>
      <c r="I29" s="221"/>
      <c r="J29" s="532" t="s">
        <v>424</v>
      </c>
      <c r="K29" s="532"/>
      <c r="L29" s="532"/>
      <c r="M29" s="532"/>
      <c r="N29" s="532"/>
      <c r="O29" s="532"/>
      <c r="P29" s="532"/>
      <c r="Q29" s="532" t="s">
        <v>425</v>
      </c>
      <c r="R29" s="532"/>
      <c r="S29" s="532"/>
      <c r="T29" s="532"/>
      <c r="U29" s="532"/>
      <c r="V29" s="532"/>
      <c r="W29" s="532"/>
      <c r="X29" s="532"/>
      <c r="Y29" s="532"/>
      <c r="Z29" s="224"/>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2"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9"/>
  <printOptions horizontalCentered="1" verticalCentered="1"/>
  <pageMargins left="0.23622047244094488" right="0.23622047244094488" top="0.74803149606299213" bottom="0.74803149606299213" header="0.31496062992125984" footer="0.31496062992125984"/>
  <pageSetup paperSize="9" scale="8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9A5C849-7775-4A3D-9746-FC266F3B2CDD}">
          <x14:formula1>
            <xm:f>'(参考)リスト'!$C$6:$C$11</xm:f>
          </x14:formula1>
          <xm:sqref>I5:K5</xm:sqref>
        </x14:dataValidation>
        <x14:dataValidation type="list" allowBlank="1" showInputMessage="1" showErrorMessage="1" xr:uid="{F1016B96-0550-4FDC-9DAC-CBBA44107BB3}">
          <x14:formula1>
            <xm:f>'(参考)リスト'!$D$6:$D$7</xm:f>
          </x14:formula1>
          <xm:sqref>R5:R6</xm:sqref>
        </x14:dataValidation>
        <x14:dataValidation type="list" allowBlank="1" showInputMessage="1" showErrorMessage="1" xr:uid="{EE5D1A96-02CD-49BE-B0AD-7EECB86CB63E}">
          <x14:formula1>
            <xm:f>'(参考)リスト'!$F$6:$F$7</xm:f>
          </x14:formula1>
          <xm:sqref>U5</xm:sqref>
        </x14:dataValidation>
        <x14:dataValidation type="list" allowBlank="1" showInputMessage="1" showErrorMessage="1" xr:uid="{13B0AE78-17B1-467B-9E58-E93402CC5972}">
          <x14:formula1>
            <xm:f>'(参考)リスト'!$E$6:$E$10</xm:f>
          </x14:formula1>
          <xm:sqref>U6</xm:sqref>
        </x14:dataValidation>
        <x14:dataValidation type="list" allowBlank="1" showInputMessage="1" showErrorMessage="1" xr:uid="{62BC2C54-EECE-414B-8C5E-5760FAEC1270}">
          <x14:formula1>
            <xm:f>'(参考)リスト'!$G$16:$G$19</xm:f>
          </x14:formula1>
          <xm:sqref>D7:E11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Y168"/>
  <sheetViews>
    <sheetView showGridLines="0" view="pageBreakPreview" topLeftCell="A6" zoomScaleNormal="55" zoomScaleSheetLayoutView="100" workbookViewId="0">
      <selection activeCell="E9" sqref="E9"/>
    </sheetView>
  </sheetViews>
  <sheetFormatPr defaultColWidth="9" defaultRowHeight="16.2" customHeight="1" x14ac:dyDescent="0.2"/>
  <cols>
    <col min="1" max="1" width="1.77734375" style="1" customWidth="1"/>
    <col min="2" max="2" width="4.109375" style="1" customWidth="1"/>
    <col min="3" max="4" width="3.21875" style="1" customWidth="1"/>
    <col min="5" max="5" width="4.109375" style="1" customWidth="1"/>
    <col min="6" max="6" width="6.6640625" style="1" customWidth="1"/>
    <col min="7" max="7" width="10.33203125" style="1" customWidth="1"/>
    <col min="8" max="8" width="9.6640625" style="1" customWidth="1"/>
    <col min="9" max="9" width="8.21875" style="1" customWidth="1"/>
    <col min="10" max="10" width="8.109375" style="1" customWidth="1"/>
    <col min="11" max="11" width="3.77734375" style="1" customWidth="1"/>
    <col min="12" max="12" width="6" style="1" customWidth="1"/>
    <col min="13" max="14" width="15.33203125" style="1" customWidth="1"/>
    <col min="15" max="15" width="17.77734375" style="1" customWidth="1"/>
    <col min="16" max="17" width="9.6640625" style="1" customWidth="1"/>
    <col min="18" max="19" width="7.109375" style="1" customWidth="1"/>
    <col min="20" max="20" width="4" style="1" customWidth="1"/>
    <col min="21" max="21" width="4.109375" style="1" customWidth="1"/>
    <col min="22" max="22" width="6.33203125" style="1" customWidth="1"/>
    <col min="23" max="23" width="5" style="1" customWidth="1"/>
    <col min="24" max="24" width="8.109375" style="1" customWidth="1"/>
    <col min="25" max="25" width="11.21875" style="1" customWidth="1"/>
    <col min="26" max="26" width="3" style="1" customWidth="1"/>
    <col min="27" max="16384" width="9" style="1"/>
  </cols>
  <sheetData>
    <row r="1" spans="2:25" ht="9.75" customHeight="1" x14ac:dyDescent="0.2"/>
    <row r="2" spans="2:25" ht="24.75" customHeight="1" x14ac:dyDescent="0.2">
      <c r="B2" s="637" t="s">
        <v>241</v>
      </c>
      <c r="C2" s="637"/>
      <c r="D2" s="637"/>
      <c r="E2" s="637"/>
      <c r="F2" s="638"/>
      <c r="G2" s="638"/>
      <c r="H2" s="638"/>
      <c r="I2" s="637"/>
      <c r="J2" s="637"/>
      <c r="K2" s="637"/>
      <c r="L2" s="637"/>
      <c r="M2" s="637"/>
      <c r="N2" s="637"/>
      <c r="O2" s="637"/>
      <c r="P2" s="637"/>
      <c r="Q2" s="637"/>
      <c r="R2" s="637"/>
      <c r="S2" s="637"/>
      <c r="T2" s="637"/>
      <c r="U2" s="637"/>
      <c r="V2" s="637"/>
      <c r="W2" s="637"/>
      <c r="X2" s="637"/>
      <c r="Y2" s="210"/>
    </row>
    <row r="3" spans="2:25" ht="20.100000000000001" customHeight="1" x14ac:dyDescent="0.2">
      <c r="B3" s="319" t="s">
        <v>17</v>
      </c>
      <c r="C3" s="323"/>
      <c r="D3" s="323"/>
      <c r="E3" s="323"/>
      <c r="F3" s="639" t="s">
        <v>561</v>
      </c>
      <c r="G3" s="640"/>
      <c r="H3" s="641"/>
      <c r="I3" s="306" t="s">
        <v>18</v>
      </c>
      <c r="J3" s="307"/>
      <c r="K3" s="642" t="s">
        <v>573</v>
      </c>
      <c r="L3" s="395"/>
      <c r="M3" s="395"/>
      <c r="N3" s="643"/>
      <c r="O3" s="382" t="s">
        <v>445</v>
      </c>
      <c r="P3" s="366" t="s">
        <v>531</v>
      </c>
      <c r="Q3" s="632"/>
      <c r="R3" s="632"/>
      <c r="S3" s="633"/>
      <c r="T3" s="547" t="s">
        <v>185</v>
      </c>
      <c r="U3" s="626"/>
      <c r="V3" s="626"/>
      <c r="W3" s="548"/>
      <c r="X3" s="497">
        <v>45586</v>
      </c>
      <c r="Y3" s="499"/>
    </row>
    <row r="4" spans="2:25" ht="20.100000000000001" customHeight="1" x14ac:dyDescent="0.2">
      <c r="B4" s="321" t="s">
        <v>0</v>
      </c>
      <c r="C4" s="352"/>
      <c r="D4" s="352"/>
      <c r="E4" s="352"/>
      <c r="F4" s="646" t="s">
        <v>562</v>
      </c>
      <c r="G4" s="647"/>
      <c r="H4" s="648"/>
      <c r="I4" s="644" t="s">
        <v>1</v>
      </c>
      <c r="J4" s="645"/>
      <c r="K4" s="642" t="s">
        <v>936</v>
      </c>
      <c r="L4" s="395"/>
      <c r="M4" s="395"/>
      <c r="N4" s="643"/>
      <c r="O4" s="388"/>
      <c r="P4" s="634" t="s">
        <v>532</v>
      </c>
      <c r="Q4" s="635"/>
      <c r="R4" s="635"/>
      <c r="S4" s="636"/>
      <c r="T4" s="627"/>
      <c r="U4" s="628"/>
      <c r="V4" s="628"/>
      <c r="W4" s="629"/>
      <c r="X4" s="630"/>
      <c r="Y4" s="631"/>
    </row>
    <row r="5" spans="2:25" ht="15" customHeight="1" x14ac:dyDescent="0.2">
      <c r="B5" s="305" t="s">
        <v>204</v>
      </c>
      <c r="C5" s="610" t="s">
        <v>29</v>
      </c>
      <c r="D5" s="611"/>
      <c r="E5" s="603" t="s">
        <v>173</v>
      </c>
      <c r="F5" s="603" t="s">
        <v>172</v>
      </c>
      <c r="G5" s="613" t="s">
        <v>171</v>
      </c>
      <c r="H5" s="614"/>
      <c r="I5" s="319" t="s">
        <v>170</v>
      </c>
      <c r="J5" s="323"/>
      <c r="K5" s="323"/>
      <c r="L5" s="323"/>
      <c r="M5" s="323"/>
      <c r="N5" s="320"/>
      <c r="O5" s="617" t="s">
        <v>368</v>
      </c>
      <c r="P5" s="575" t="s">
        <v>216</v>
      </c>
      <c r="Q5" s="619"/>
      <c r="R5" s="619"/>
      <c r="S5" s="620"/>
      <c r="T5" s="613" t="s">
        <v>169</v>
      </c>
      <c r="U5" s="623"/>
      <c r="V5" s="623"/>
      <c r="W5" s="623"/>
      <c r="X5" s="614"/>
      <c r="Y5" s="602" t="s">
        <v>168</v>
      </c>
    </row>
    <row r="6" spans="2:25" ht="15" customHeight="1" x14ac:dyDescent="0.2">
      <c r="B6" s="290"/>
      <c r="C6" s="610"/>
      <c r="D6" s="611"/>
      <c r="E6" s="603"/>
      <c r="F6" s="603"/>
      <c r="G6" s="615"/>
      <c r="H6" s="616"/>
      <c r="I6" s="321"/>
      <c r="J6" s="352"/>
      <c r="K6" s="352"/>
      <c r="L6" s="352"/>
      <c r="M6" s="352"/>
      <c r="N6" s="322"/>
      <c r="O6" s="618"/>
      <c r="P6" s="576"/>
      <c r="Q6" s="621"/>
      <c r="R6" s="621"/>
      <c r="S6" s="622"/>
      <c r="T6" s="615"/>
      <c r="U6" s="624"/>
      <c r="V6" s="624"/>
      <c r="W6" s="624"/>
      <c r="X6" s="616"/>
      <c r="Y6" s="603"/>
    </row>
    <row r="7" spans="2:25" ht="16.2" customHeight="1" x14ac:dyDescent="0.2">
      <c r="B7" s="290"/>
      <c r="C7" s="610"/>
      <c r="D7" s="611"/>
      <c r="E7" s="603"/>
      <c r="F7" s="603"/>
      <c r="G7" s="545" t="s">
        <v>167</v>
      </c>
      <c r="H7" s="545" t="s">
        <v>166</v>
      </c>
      <c r="I7" s="606" t="s">
        <v>165</v>
      </c>
      <c r="J7" s="606" t="s">
        <v>31</v>
      </c>
      <c r="K7" s="598"/>
      <c r="L7" s="598"/>
      <c r="M7" s="607" t="s">
        <v>3</v>
      </c>
      <c r="N7" s="608" t="s">
        <v>507</v>
      </c>
      <c r="O7" s="606" t="s">
        <v>408</v>
      </c>
      <c r="P7" s="359" t="s">
        <v>224</v>
      </c>
      <c r="Q7" s="598"/>
      <c r="R7" s="545" t="s">
        <v>222</v>
      </c>
      <c r="S7" s="545" t="s">
        <v>223</v>
      </c>
      <c r="T7" s="609" t="s">
        <v>164</v>
      </c>
      <c r="U7" s="545" t="s">
        <v>217</v>
      </c>
      <c r="V7" s="598"/>
      <c r="W7" s="598"/>
      <c r="X7" s="598"/>
      <c r="Y7" s="603"/>
    </row>
    <row r="8" spans="2:25" ht="16.2" customHeight="1" x14ac:dyDescent="0.2">
      <c r="B8" s="290"/>
      <c r="C8" s="321"/>
      <c r="D8" s="322"/>
      <c r="E8" s="612"/>
      <c r="F8" s="612"/>
      <c r="G8" s="605"/>
      <c r="H8" s="605"/>
      <c r="I8" s="598"/>
      <c r="J8" s="598"/>
      <c r="K8" s="598"/>
      <c r="L8" s="598"/>
      <c r="M8" s="598"/>
      <c r="N8" s="598"/>
      <c r="O8" s="598"/>
      <c r="P8" s="225" t="s">
        <v>218</v>
      </c>
      <c r="Q8" s="225" t="s">
        <v>220</v>
      </c>
      <c r="R8" s="598"/>
      <c r="S8" s="598"/>
      <c r="T8" s="598"/>
      <c r="U8" s="598"/>
      <c r="V8" s="598"/>
      <c r="W8" s="598"/>
      <c r="X8" s="598"/>
      <c r="Y8" s="604"/>
    </row>
    <row r="9" spans="2:25" ht="15.75" customHeight="1" x14ac:dyDescent="0.2">
      <c r="B9" s="290"/>
      <c r="C9" s="596" t="s">
        <v>543</v>
      </c>
      <c r="D9" s="597"/>
      <c r="E9" s="187">
        <v>1</v>
      </c>
      <c r="F9" s="227">
        <v>0</v>
      </c>
      <c r="G9" s="177" t="s">
        <v>463</v>
      </c>
      <c r="H9" s="177" t="s">
        <v>348</v>
      </c>
      <c r="I9" s="177" t="s">
        <v>473</v>
      </c>
      <c r="J9" s="316" t="s">
        <v>473</v>
      </c>
      <c r="K9" s="316"/>
      <c r="L9" s="316"/>
      <c r="M9" s="177" t="s">
        <v>579</v>
      </c>
      <c r="N9" s="177" t="s">
        <v>546</v>
      </c>
      <c r="O9" s="177" t="s">
        <v>534</v>
      </c>
      <c r="P9" s="177" t="s">
        <v>546</v>
      </c>
      <c r="Q9" s="177" t="s">
        <v>533</v>
      </c>
      <c r="R9" s="183" t="s">
        <v>550</v>
      </c>
      <c r="S9" s="183" t="s">
        <v>550</v>
      </c>
      <c r="T9" s="183" t="s">
        <v>553</v>
      </c>
      <c r="U9" s="316" t="s">
        <v>546</v>
      </c>
      <c r="V9" s="598"/>
      <c r="W9" s="598"/>
      <c r="X9" s="598"/>
      <c r="Y9" s="177" t="s">
        <v>557</v>
      </c>
    </row>
    <row r="10" spans="2:25" ht="16.2" customHeight="1" x14ac:dyDescent="0.2">
      <c r="B10" s="290"/>
      <c r="C10" s="596" t="s">
        <v>543</v>
      </c>
      <c r="D10" s="597"/>
      <c r="E10" s="187">
        <v>2</v>
      </c>
      <c r="F10" s="227">
        <v>0.6</v>
      </c>
      <c r="G10" s="177" t="s">
        <v>464</v>
      </c>
      <c r="H10" s="177" t="s">
        <v>339</v>
      </c>
      <c r="I10" s="177" t="s">
        <v>578</v>
      </c>
      <c r="J10" s="316" t="s">
        <v>465</v>
      </c>
      <c r="K10" s="316"/>
      <c r="L10" s="316"/>
      <c r="M10" s="177" t="s">
        <v>580</v>
      </c>
      <c r="N10" s="177" t="s">
        <v>678</v>
      </c>
      <c r="O10" s="177" t="s">
        <v>534</v>
      </c>
      <c r="P10" s="177" t="s">
        <v>546</v>
      </c>
      <c r="Q10" s="177" t="s">
        <v>534</v>
      </c>
      <c r="R10" s="183" t="s">
        <v>550</v>
      </c>
      <c r="S10" s="183" t="s">
        <v>551</v>
      </c>
      <c r="T10" s="183" t="s">
        <v>552</v>
      </c>
      <c r="U10" s="316" t="s">
        <v>554</v>
      </c>
      <c r="V10" s="625"/>
      <c r="W10" s="625"/>
      <c r="X10" s="625"/>
      <c r="Y10" s="246"/>
    </row>
    <row r="11" spans="2:25" ht="16.2" customHeight="1" x14ac:dyDescent="0.2">
      <c r="B11" s="290"/>
      <c r="C11" s="596" t="s">
        <v>543</v>
      </c>
      <c r="D11" s="597"/>
      <c r="E11" s="187">
        <v>3</v>
      </c>
      <c r="F11" s="227">
        <v>0.8</v>
      </c>
      <c r="G11" s="177" t="s">
        <v>464</v>
      </c>
      <c r="H11" s="177" t="s">
        <v>339</v>
      </c>
      <c r="I11" s="177" t="s">
        <v>578</v>
      </c>
      <c r="J11" s="316" t="s">
        <v>466</v>
      </c>
      <c r="K11" s="316"/>
      <c r="L11" s="316"/>
      <c r="M11" s="177" t="s">
        <v>581</v>
      </c>
      <c r="N11" s="177" t="s">
        <v>681</v>
      </c>
      <c r="O11" s="177" t="s">
        <v>549</v>
      </c>
      <c r="P11" s="177" t="s">
        <v>546</v>
      </c>
      <c r="Q11" s="177" t="s">
        <v>549</v>
      </c>
      <c r="R11" s="183" t="s">
        <v>550</v>
      </c>
      <c r="S11" s="183" t="s">
        <v>551</v>
      </c>
      <c r="T11" s="183" t="s">
        <v>552</v>
      </c>
      <c r="U11" s="316" t="s">
        <v>664</v>
      </c>
      <c r="V11" s="598"/>
      <c r="W11" s="598"/>
      <c r="X11" s="598"/>
      <c r="Y11" s="177"/>
    </row>
    <row r="12" spans="2:25" ht="16.2" customHeight="1" x14ac:dyDescent="0.2">
      <c r="B12" s="290"/>
      <c r="C12" s="596" t="s">
        <v>543</v>
      </c>
      <c r="D12" s="597"/>
      <c r="E12" s="187">
        <v>4</v>
      </c>
      <c r="F12" s="227">
        <v>0.7</v>
      </c>
      <c r="G12" s="177" t="s">
        <v>464</v>
      </c>
      <c r="H12" s="177" t="s">
        <v>336</v>
      </c>
      <c r="I12" s="177" t="s">
        <v>473</v>
      </c>
      <c r="J12" s="316" t="s">
        <v>473</v>
      </c>
      <c r="K12" s="316"/>
      <c r="L12" s="316"/>
      <c r="M12" s="177" t="s">
        <v>582</v>
      </c>
      <c r="N12" s="177" t="s">
        <v>546</v>
      </c>
      <c r="O12" s="177" t="s">
        <v>534</v>
      </c>
      <c r="P12" s="177" t="s">
        <v>546</v>
      </c>
      <c r="Q12" s="177" t="s">
        <v>534</v>
      </c>
      <c r="R12" s="183" t="s">
        <v>550</v>
      </c>
      <c r="S12" s="183" t="s">
        <v>551</v>
      </c>
      <c r="T12" s="183" t="s">
        <v>552</v>
      </c>
      <c r="U12" s="316" t="s">
        <v>554</v>
      </c>
      <c r="V12" s="598"/>
      <c r="W12" s="598"/>
      <c r="X12" s="598"/>
      <c r="Y12" s="177"/>
    </row>
    <row r="13" spans="2:25" ht="16.2" customHeight="1" x14ac:dyDescent="0.2">
      <c r="B13" s="290"/>
      <c r="C13" s="596" t="s">
        <v>543</v>
      </c>
      <c r="D13" s="597"/>
      <c r="E13" s="187">
        <v>5</v>
      </c>
      <c r="F13" s="227">
        <v>2.7</v>
      </c>
      <c r="G13" s="177" t="s">
        <v>250</v>
      </c>
      <c r="H13" s="177" t="s">
        <v>265</v>
      </c>
      <c r="I13" s="177" t="s">
        <v>473</v>
      </c>
      <c r="J13" s="316" t="s">
        <v>476</v>
      </c>
      <c r="K13" s="316"/>
      <c r="L13" s="316"/>
      <c r="M13" s="177" t="s">
        <v>583</v>
      </c>
      <c r="N13" s="177" t="s">
        <v>546</v>
      </c>
      <c r="O13" s="177" t="s">
        <v>533</v>
      </c>
      <c r="P13" s="177" t="s">
        <v>546</v>
      </c>
      <c r="Q13" s="177" t="s">
        <v>534</v>
      </c>
      <c r="R13" s="183" t="s">
        <v>550</v>
      </c>
      <c r="S13" s="183" t="s">
        <v>551</v>
      </c>
      <c r="T13" s="183" t="s">
        <v>552</v>
      </c>
      <c r="U13" s="316" t="s">
        <v>554</v>
      </c>
      <c r="V13" s="598"/>
      <c r="W13" s="598"/>
      <c r="X13" s="598"/>
      <c r="Y13" s="177" t="s">
        <v>557</v>
      </c>
    </row>
    <row r="14" spans="2:25" ht="16.2" customHeight="1" x14ac:dyDescent="0.2">
      <c r="B14" s="290"/>
      <c r="C14" s="596" t="s">
        <v>543</v>
      </c>
      <c r="D14" s="597"/>
      <c r="E14" s="187">
        <v>6</v>
      </c>
      <c r="F14" s="227">
        <v>0</v>
      </c>
      <c r="G14" s="177" t="s">
        <v>250</v>
      </c>
      <c r="H14" s="177" t="s">
        <v>265</v>
      </c>
      <c r="I14" s="177" t="s">
        <v>578</v>
      </c>
      <c r="J14" s="316" t="s">
        <v>466</v>
      </c>
      <c r="K14" s="316"/>
      <c r="L14" s="316"/>
      <c r="M14" s="177" t="s">
        <v>584</v>
      </c>
      <c r="N14" s="177" t="s">
        <v>688</v>
      </c>
      <c r="O14" s="228" t="s">
        <v>534</v>
      </c>
      <c r="P14" s="228" t="s">
        <v>546</v>
      </c>
      <c r="Q14" s="228" t="s">
        <v>546</v>
      </c>
      <c r="R14" s="183" t="s">
        <v>550</v>
      </c>
      <c r="S14" s="183" t="s">
        <v>662</v>
      </c>
      <c r="T14" s="183" t="s">
        <v>663</v>
      </c>
      <c r="U14" s="316" t="s">
        <v>546</v>
      </c>
      <c r="V14" s="598"/>
      <c r="W14" s="598"/>
      <c r="X14" s="598"/>
      <c r="Y14" s="177"/>
    </row>
    <row r="15" spans="2:25" ht="16.2" customHeight="1" x14ac:dyDescent="0.2">
      <c r="B15" s="290"/>
      <c r="C15" s="596" t="s">
        <v>543</v>
      </c>
      <c r="D15" s="597"/>
      <c r="E15" s="187">
        <v>7</v>
      </c>
      <c r="F15" s="227">
        <v>0</v>
      </c>
      <c r="G15" s="177" t="s">
        <v>250</v>
      </c>
      <c r="H15" s="177" t="s">
        <v>265</v>
      </c>
      <c r="I15" s="177" t="s">
        <v>578</v>
      </c>
      <c r="J15" s="316" t="s">
        <v>466</v>
      </c>
      <c r="K15" s="316"/>
      <c r="L15" s="316"/>
      <c r="M15" s="177" t="s">
        <v>585</v>
      </c>
      <c r="N15" s="177" t="s">
        <v>691</v>
      </c>
      <c r="O15" s="228" t="s">
        <v>534</v>
      </c>
      <c r="P15" s="228" t="s">
        <v>546</v>
      </c>
      <c r="Q15" s="228" t="s">
        <v>546</v>
      </c>
      <c r="R15" s="183" t="s">
        <v>550</v>
      </c>
      <c r="S15" s="183" t="s">
        <v>662</v>
      </c>
      <c r="T15" s="183" t="s">
        <v>663</v>
      </c>
      <c r="U15" s="316" t="s">
        <v>546</v>
      </c>
      <c r="V15" s="598"/>
      <c r="W15" s="598"/>
      <c r="X15" s="598"/>
      <c r="Y15" s="177"/>
    </row>
    <row r="16" spans="2:25" ht="16.2" customHeight="1" x14ac:dyDescent="0.2">
      <c r="B16" s="290"/>
      <c r="C16" s="596">
        <v>1</v>
      </c>
      <c r="D16" s="597"/>
      <c r="E16" s="187">
        <v>1</v>
      </c>
      <c r="F16" s="227">
        <v>5.4</v>
      </c>
      <c r="G16" s="177" t="s">
        <v>464</v>
      </c>
      <c r="H16" s="177" t="s">
        <v>339</v>
      </c>
      <c r="I16" s="177" t="s">
        <v>578</v>
      </c>
      <c r="J16" s="316" t="s">
        <v>465</v>
      </c>
      <c r="K16" s="316"/>
      <c r="L16" s="316"/>
      <c r="M16" s="177" t="s">
        <v>586</v>
      </c>
      <c r="N16" s="177" t="s">
        <v>694</v>
      </c>
      <c r="O16" s="228" t="s">
        <v>534</v>
      </c>
      <c r="P16" s="228" t="s">
        <v>546</v>
      </c>
      <c r="Q16" s="228" t="s">
        <v>534</v>
      </c>
      <c r="R16" s="183" t="s">
        <v>550</v>
      </c>
      <c r="S16" s="183" t="s">
        <v>551</v>
      </c>
      <c r="T16" s="183" t="s">
        <v>552</v>
      </c>
      <c r="U16" s="316" t="s">
        <v>554</v>
      </c>
      <c r="V16" s="598"/>
      <c r="W16" s="598"/>
      <c r="X16" s="598"/>
      <c r="Y16" s="177"/>
    </row>
    <row r="17" spans="2:25" ht="16.2" customHeight="1" x14ac:dyDescent="0.2">
      <c r="B17" s="290"/>
      <c r="C17" s="596">
        <v>1</v>
      </c>
      <c r="D17" s="597"/>
      <c r="E17" s="187">
        <v>2</v>
      </c>
      <c r="F17" s="227">
        <v>9.3000000000000007</v>
      </c>
      <c r="G17" s="177" t="s">
        <v>464</v>
      </c>
      <c r="H17" s="177" t="s">
        <v>345</v>
      </c>
      <c r="I17" s="177" t="s">
        <v>578</v>
      </c>
      <c r="J17" s="599" t="s">
        <v>472</v>
      </c>
      <c r="K17" s="600"/>
      <c r="L17" s="601"/>
      <c r="M17" s="177" t="s">
        <v>587</v>
      </c>
      <c r="N17" s="177" t="s">
        <v>697</v>
      </c>
      <c r="O17" s="228" t="s">
        <v>549</v>
      </c>
      <c r="P17" s="228" t="s">
        <v>546</v>
      </c>
      <c r="Q17" s="228" t="s">
        <v>534</v>
      </c>
      <c r="R17" s="183" t="s">
        <v>550</v>
      </c>
      <c r="S17" s="183" t="s">
        <v>551</v>
      </c>
      <c r="T17" s="183" t="s">
        <v>552</v>
      </c>
      <c r="U17" s="599" t="s">
        <v>665</v>
      </c>
      <c r="V17" s="600"/>
      <c r="W17" s="600"/>
      <c r="X17" s="601"/>
      <c r="Y17" s="177" t="s">
        <v>556</v>
      </c>
    </row>
    <row r="18" spans="2:25" ht="16.2" customHeight="1" x14ac:dyDescent="0.2">
      <c r="B18" s="290"/>
      <c r="C18" s="596">
        <v>1</v>
      </c>
      <c r="D18" s="597"/>
      <c r="E18" s="187">
        <v>3</v>
      </c>
      <c r="F18" s="227">
        <v>3.6</v>
      </c>
      <c r="G18" s="177" t="s">
        <v>464</v>
      </c>
      <c r="H18" s="177" t="s">
        <v>336</v>
      </c>
      <c r="I18" s="177" t="s">
        <v>578</v>
      </c>
      <c r="J18" s="316" t="s">
        <v>466</v>
      </c>
      <c r="K18" s="316"/>
      <c r="L18" s="316"/>
      <c r="M18" s="177"/>
      <c r="N18" s="177" t="s">
        <v>700</v>
      </c>
      <c r="O18" s="228" t="s">
        <v>534</v>
      </c>
      <c r="P18" s="228" t="s">
        <v>546</v>
      </c>
      <c r="Q18" s="228" t="s">
        <v>533</v>
      </c>
      <c r="R18" s="183" t="s">
        <v>550</v>
      </c>
      <c r="S18" s="183" t="s">
        <v>550</v>
      </c>
      <c r="T18" s="183" t="s">
        <v>553</v>
      </c>
      <c r="U18" s="599" t="s">
        <v>546</v>
      </c>
      <c r="V18" s="600"/>
      <c r="W18" s="600"/>
      <c r="X18" s="601"/>
      <c r="Y18" s="177" t="s">
        <v>557</v>
      </c>
    </row>
    <row r="19" spans="2:25" ht="16.2" customHeight="1" x14ac:dyDescent="0.2">
      <c r="B19" s="290"/>
      <c r="C19" s="596">
        <v>1</v>
      </c>
      <c r="D19" s="597"/>
      <c r="E19" s="187">
        <v>4</v>
      </c>
      <c r="F19" s="227">
        <v>7.9</v>
      </c>
      <c r="G19" s="177" t="s">
        <v>250</v>
      </c>
      <c r="H19" s="177" t="s">
        <v>265</v>
      </c>
      <c r="I19" s="177" t="s">
        <v>473</v>
      </c>
      <c r="J19" s="599" t="s">
        <v>476</v>
      </c>
      <c r="K19" s="600"/>
      <c r="L19" s="601"/>
      <c r="M19" s="177" t="s">
        <v>588</v>
      </c>
      <c r="N19" s="177" t="s">
        <v>546</v>
      </c>
      <c r="O19" s="228" t="s">
        <v>533</v>
      </c>
      <c r="P19" s="228" t="s">
        <v>546</v>
      </c>
      <c r="Q19" s="228" t="s">
        <v>534</v>
      </c>
      <c r="R19" s="183" t="s">
        <v>550</v>
      </c>
      <c r="S19" s="183" t="s">
        <v>551</v>
      </c>
      <c r="T19" s="183" t="s">
        <v>552</v>
      </c>
      <c r="U19" s="599" t="s">
        <v>554</v>
      </c>
      <c r="V19" s="600"/>
      <c r="W19" s="600"/>
      <c r="X19" s="601"/>
      <c r="Y19" s="177" t="s">
        <v>557</v>
      </c>
    </row>
    <row r="20" spans="2:25" ht="16.2" customHeight="1" x14ac:dyDescent="0.2">
      <c r="B20" s="290"/>
      <c r="C20" s="596">
        <v>2</v>
      </c>
      <c r="D20" s="597"/>
      <c r="E20" s="187">
        <v>1</v>
      </c>
      <c r="F20" s="227">
        <v>10.7</v>
      </c>
      <c r="G20" s="177" t="s">
        <v>250</v>
      </c>
      <c r="H20" s="177" t="s">
        <v>265</v>
      </c>
      <c r="I20" s="177" t="s">
        <v>473</v>
      </c>
      <c r="J20" s="316" t="s">
        <v>474</v>
      </c>
      <c r="K20" s="316"/>
      <c r="L20" s="316"/>
      <c r="M20" s="177" t="s">
        <v>589</v>
      </c>
      <c r="N20" s="177" t="s">
        <v>546</v>
      </c>
      <c r="O20" s="228" t="s">
        <v>533</v>
      </c>
      <c r="P20" s="228" t="s">
        <v>546</v>
      </c>
      <c r="Q20" s="228" t="s">
        <v>549</v>
      </c>
      <c r="R20" s="183" t="s">
        <v>550</v>
      </c>
      <c r="S20" s="183" t="s">
        <v>551</v>
      </c>
      <c r="T20" s="183" t="s">
        <v>552</v>
      </c>
      <c r="U20" s="316" t="s">
        <v>664</v>
      </c>
      <c r="V20" s="598"/>
      <c r="W20" s="598"/>
      <c r="X20" s="598"/>
      <c r="Y20" s="177" t="s">
        <v>557</v>
      </c>
    </row>
    <row r="21" spans="2:25" ht="16.2" customHeight="1" x14ac:dyDescent="0.2">
      <c r="B21" s="290"/>
      <c r="C21" s="596">
        <v>2</v>
      </c>
      <c r="D21" s="597"/>
      <c r="E21" s="187">
        <v>2</v>
      </c>
      <c r="F21" s="227">
        <v>12.4</v>
      </c>
      <c r="G21" s="177" t="s">
        <v>464</v>
      </c>
      <c r="H21" s="177" t="s">
        <v>337</v>
      </c>
      <c r="I21" s="177" t="s">
        <v>578</v>
      </c>
      <c r="J21" s="599" t="s">
        <v>466</v>
      </c>
      <c r="K21" s="600"/>
      <c r="L21" s="601"/>
      <c r="M21" s="177" t="s">
        <v>590</v>
      </c>
      <c r="N21" s="177" t="s">
        <v>709</v>
      </c>
      <c r="O21" s="228" t="s">
        <v>534</v>
      </c>
      <c r="P21" s="228" t="s">
        <v>546</v>
      </c>
      <c r="Q21" s="228" t="s">
        <v>534</v>
      </c>
      <c r="R21" s="183" t="s">
        <v>550</v>
      </c>
      <c r="S21" s="183" t="s">
        <v>551</v>
      </c>
      <c r="T21" s="183" t="s">
        <v>552</v>
      </c>
      <c r="U21" s="316" t="s">
        <v>554</v>
      </c>
      <c r="V21" s="598"/>
      <c r="W21" s="598"/>
      <c r="X21" s="598"/>
      <c r="Y21" s="177" t="s">
        <v>555</v>
      </c>
    </row>
    <row r="22" spans="2:25" ht="16.2" customHeight="1" x14ac:dyDescent="0.2">
      <c r="B22" s="290"/>
      <c r="C22" s="596">
        <v>3</v>
      </c>
      <c r="D22" s="597"/>
      <c r="E22" s="187">
        <v>1</v>
      </c>
      <c r="F22" s="227">
        <v>16.7</v>
      </c>
      <c r="G22" s="177" t="s">
        <v>464</v>
      </c>
      <c r="H22" s="177" t="s">
        <v>337</v>
      </c>
      <c r="I22" s="177" t="s">
        <v>473</v>
      </c>
      <c r="J22" s="316" t="s">
        <v>473</v>
      </c>
      <c r="K22" s="316"/>
      <c r="L22" s="316"/>
      <c r="M22" s="177" t="s">
        <v>591</v>
      </c>
      <c r="N22" s="177" t="s">
        <v>546</v>
      </c>
      <c r="O22" s="177" t="s">
        <v>534</v>
      </c>
      <c r="P22" s="177" t="s">
        <v>546</v>
      </c>
      <c r="Q22" s="177" t="s">
        <v>534</v>
      </c>
      <c r="R22" s="183" t="s">
        <v>550</v>
      </c>
      <c r="S22" s="183" t="s">
        <v>551</v>
      </c>
      <c r="T22" s="183" t="s">
        <v>552</v>
      </c>
      <c r="U22" s="316" t="s">
        <v>554</v>
      </c>
      <c r="V22" s="598"/>
      <c r="W22" s="598"/>
      <c r="X22" s="598"/>
      <c r="Y22" s="177"/>
    </row>
    <row r="23" spans="2:25" ht="16.2" customHeight="1" x14ac:dyDescent="0.2">
      <c r="B23" s="290"/>
      <c r="C23" s="596">
        <v>3</v>
      </c>
      <c r="D23" s="597"/>
      <c r="E23" s="187">
        <v>2</v>
      </c>
      <c r="F23" s="227">
        <v>18.8</v>
      </c>
      <c r="G23" s="177" t="s">
        <v>250</v>
      </c>
      <c r="H23" s="177" t="s">
        <v>265</v>
      </c>
      <c r="I23" s="177" t="s">
        <v>473</v>
      </c>
      <c r="J23" s="316" t="s">
        <v>474</v>
      </c>
      <c r="K23" s="316"/>
      <c r="L23" s="316"/>
      <c r="M23" s="177" t="s">
        <v>592</v>
      </c>
      <c r="N23" s="177" t="s">
        <v>546</v>
      </c>
      <c r="O23" s="177" t="s">
        <v>533</v>
      </c>
      <c r="P23" s="177" t="s">
        <v>546</v>
      </c>
      <c r="Q23" s="177" t="s">
        <v>549</v>
      </c>
      <c r="R23" s="183" t="s">
        <v>550</v>
      </c>
      <c r="S23" s="183" t="s">
        <v>551</v>
      </c>
      <c r="T23" s="183" t="s">
        <v>552</v>
      </c>
      <c r="U23" s="316" t="s">
        <v>664</v>
      </c>
      <c r="V23" s="598"/>
      <c r="W23" s="598"/>
      <c r="X23" s="598"/>
      <c r="Y23" s="177" t="s">
        <v>557</v>
      </c>
    </row>
    <row r="24" spans="2:25" ht="16.2" customHeight="1" x14ac:dyDescent="0.2">
      <c r="B24" s="290"/>
      <c r="C24" s="596">
        <v>3</v>
      </c>
      <c r="D24" s="597"/>
      <c r="E24" s="187">
        <v>3</v>
      </c>
      <c r="F24" s="227">
        <v>21.4</v>
      </c>
      <c r="G24" s="177" t="s">
        <v>464</v>
      </c>
      <c r="H24" s="177" t="s">
        <v>343</v>
      </c>
      <c r="I24" s="177" t="s">
        <v>578</v>
      </c>
      <c r="J24" s="599" t="s">
        <v>472</v>
      </c>
      <c r="K24" s="600"/>
      <c r="L24" s="601"/>
      <c r="M24" s="177" t="s">
        <v>593</v>
      </c>
      <c r="N24" s="177" t="s">
        <v>716</v>
      </c>
      <c r="O24" s="177" t="s">
        <v>549</v>
      </c>
      <c r="P24" s="177" t="s">
        <v>546</v>
      </c>
      <c r="Q24" s="177" t="s">
        <v>534</v>
      </c>
      <c r="R24" s="183" t="s">
        <v>550</v>
      </c>
      <c r="S24" s="183" t="s">
        <v>551</v>
      </c>
      <c r="T24" s="183" t="s">
        <v>552</v>
      </c>
      <c r="U24" s="316" t="s">
        <v>665</v>
      </c>
      <c r="V24" s="598"/>
      <c r="W24" s="598"/>
      <c r="X24" s="598"/>
      <c r="Y24" s="177" t="s">
        <v>556</v>
      </c>
    </row>
    <row r="25" spans="2:25" ht="16.2" customHeight="1" x14ac:dyDescent="0.2">
      <c r="B25" s="290"/>
      <c r="C25" s="596">
        <v>3</v>
      </c>
      <c r="D25" s="597"/>
      <c r="E25" s="187">
        <v>4</v>
      </c>
      <c r="F25" s="227">
        <v>19.8</v>
      </c>
      <c r="G25" s="177" t="s">
        <v>250</v>
      </c>
      <c r="H25" s="177" t="s">
        <v>265</v>
      </c>
      <c r="I25" s="177" t="s">
        <v>473</v>
      </c>
      <c r="J25" s="316" t="s">
        <v>474</v>
      </c>
      <c r="K25" s="316"/>
      <c r="L25" s="316"/>
      <c r="M25" s="177" t="s">
        <v>594</v>
      </c>
      <c r="N25" s="177" t="s">
        <v>546</v>
      </c>
      <c r="O25" s="177" t="s">
        <v>533</v>
      </c>
      <c r="P25" s="177" t="s">
        <v>546</v>
      </c>
      <c r="Q25" s="177" t="s">
        <v>549</v>
      </c>
      <c r="R25" s="183" t="s">
        <v>550</v>
      </c>
      <c r="S25" s="183" t="s">
        <v>551</v>
      </c>
      <c r="T25" s="183" t="s">
        <v>552</v>
      </c>
      <c r="U25" s="316" t="s">
        <v>664</v>
      </c>
      <c r="V25" s="598"/>
      <c r="W25" s="598"/>
      <c r="X25" s="598"/>
      <c r="Y25" s="177" t="s">
        <v>557</v>
      </c>
    </row>
    <row r="26" spans="2:25" ht="16.2" customHeight="1" x14ac:dyDescent="0.2">
      <c r="B26" s="290"/>
      <c r="C26" s="596">
        <v>3</v>
      </c>
      <c r="D26" s="597"/>
      <c r="E26" s="187">
        <v>5</v>
      </c>
      <c r="F26" s="227">
        <v>15.4</v>
      </c>
      <c r="G26" s="177" t="s">
        <v>464</v>
      </c>
      <c r="H26" s="177" t="s">
        <v>336</v>
      </c>
      <c r="I26" s="177" t="s">
        <v>578</v>
      </c>
      <c r="J26" s="599" t="s">
        <v>466</v>
      </c>
      <c r="K26" s="600"/>
      <c r="L26" s="601"/>
      <c r="M26" s="177"/>
      <c r="N26" s="177" t="s">
        <v>721</v>
      </c>
      <c r="O26" s="177" t="s">
        <v>534</v>
      </c>
      <c r="P26" s="177" t="s">
        <v>546</v>
      </c>
      <c r="Q26" s="177" t="s">
        <v>533</v>
      </c>
      <c r="R26" s="183" t="s">
        <v>550</v>
      </c>
      <c r="S26" s="183" t="s">
        <v>550</v>
      </c>
      <c r="T26" s="183" t="s">
        <v>553</v>
      </c>
      <c r="U26" s="316" t="s">
        <v>546</v>
      </c>
      <c r="V26" s="598"/>
      <c r="W26" s="598"/>
      <c r="X26" s="598"/>
      <c r="Y26" s="177" t="s">
        <v>557</v>
      </c>
    </row>
    <row r="27" spans="2:25" ht="16.2" customHeight="1" x14ac:dyDescent="0.2">
      <c r="B27" s="290"/>
      <c r="C27" s="596">
        <v>3</v>
      </c>
      <c r="D27" s="597"/>
      <c r="E27" s="187">
        <v>6</v>
      </c>
      <c r="F27" s="227">
        <v>16.8</v>
      </c>
      <c r="G27" s="177" t="s">
        <v>250</v>
      </c>
      <c r="H27" s="177" t="s">
        <v>265</v>
      </c>
      <c r="I27" s="177" t="s">
        <v>578</v>
      </c>
      <c r="J27" s="599" t="s">
        <v>466</v>
      </c>
      <c r="K27" s="600"/>
      <c r="L27" s="601"/>
      <c r="M27" s="177" t="s">
        <v>595</v>
      </c>
      <c r="N27" s="177" t="s">
        <v>560</v>
      </c>
      <c r="O27" s="177" t="s">
        <v>534</v>
      </c>
      <c r="P27" s="177" t="s">
        <v>546</v>
      </c>
      <c r="Q27" s="177" t="s">
        <v>546</v>
      </c>
      <c r="R27" s="183" t="s">
        <v>550</v>
      </c>
      <c r="S27" s="183" t="s">
        <v>662</v>
      </c>
      <c r="T27" s="183" t="s">
        <v>663</v>
      </c>
      <c r="U27" s="316" t="s">
        <v>546</v>
      </c>
      <c r="V27" s="598"/>
      <c r="W27" s="598"/>
      <c r="X27" s="598"/>
      <c r="Y27" s="177"/>
    </row>
    <row r="28" spans="2:25" ht="16.2" customHeight="1" x14ac:dyDescent="0.2">
      <c r="B28" s="290"/>
      <c r="C28" s="596">
        <v>4</v>
      </c>
      <c r="D28" s="597"/>
      <c r="E28" s="187">
        <v>1</v>
      </c>
      <c r="F28" s="227">
        <v>24.1</v>
      </c>
      <c r="G28" s="177" t="s">
        <v>464</v>
      </c>
      <c r="H28" s="177" t="s">
        <v>339</v>
      </c>
      <c r="I28" s="177" t="s">
        <v>578</v>
      </c>
      <c r="J28" s="599" t="s">
        <v>466</v>
      </c>
      <c r="K28" s="600"/>
      <c r="L28" s="601"/>
      <c r="M28" s="177" t="s">
        <v>596</v>
      </c>
      <c r="N28" s="177" t="s">
        <v>726</v>
      </c>
      <c r="O28" s="177" t="s">
        <v>549</v>
      </c>
      <c r="P28" s="177" t="s">
        <v>546</v>
      </c>
      <c r="Q28" s="177" t="s">
        <v>549</v>
      </c>
      <c r="R28" s="183" t="s">
        <v>550</v>
      </c>
      <c r="S28" s="183" t="s">
        <v>551</v>
      </c>
      <c r="T28" s="183" t="s">
        <v>552</v>
      </c>
      <c r="U28" s="316" t="s">
        <v>664</v>
      </c>
      <c r="V28" s="598"/>
      <c r="W28" s="598"/>
      <c r="X28" s="598"/>
      <c r="Y28" s="177"/>
    </row>
    <row r="29" spans="2:25" ht="16.2" customHeight="1" x14ac:dyDescent="0.2">
      <c r="B29" s="290"/>
      <c r="C29" s="596">
        <v>4</v>
      </c>
      <c r="D29" s="597"/>
      <c r="E29" s="187">
        <v>2</v>
      </c>
      <c r="F29" s="227">
        <v>27.4</v>
      </c>
      <c r="G29" s="177" t="s">
        <v>464</v>
      </c>
      <c r="H29" s="177" t="s">
        <v>343</v>
      </c>
      <c r="I29" s="177" t="s">
        <v>578</v>
      </c>
      <c r="J29" s="599" t="s">
        <v>466</v>
      </c>
      <c r="K29" s="600"/>
      <c r="L29" s="601"/>
      <c r="M29" s="177"/>
      <c r="N29" s="177" t="s">
        <v>728</v>
      </c>
      <c r="O29" s="177" t="s">
        <v>549</v>
      </c>
      <c r="P29" s="177" t="s">
        <v>546</v>
      </c>
      <c r="Q29" s="177" t="s">
        <v>533</v>
      </c>
      <c r="R29" s="183" t="s">
        <v>550</v>
      </c>
      <c r="S29" s="183" t="s">
        <v>550</v>
      </c>
      <c r="T29" s="183" t="s">
        <v>553</v>
      </c>
      <c r="U29" s="316" t="s">
        <v>546</v>
      </c>
      <c r="V29" s="598"/>
      <c r="W29" s="598"/>
      <c r="X29" s="598"/>
      <c r="Y29" s="177" t="s">
        <v>557</v>
      </c>
    </row>
    <row r="30" spans="2:25" ht="16.2" customHeight="1" x14ac:dyDescent="0.2">
      <c r="B30" s="290"/>
      <c r="C30" s="596">
        <v>4</v>
      </c>
      <c r="D30" s="597"/>
      <c r="E30" s="187">
        <v>3</v>
      </c>
      <c r="F30" s="227">
        <v>22.5</v>
      </c>
      <c r="G30" s="177" t="s">
        <v>464</v>
      </c>
      <c r="H30" s="177" t="s">
        <v>339</v>
      </c>
      <c r="I30" s="177" t="s">
        <v>473</v>
      </c>
      <c r="J30" s="316" t="s">
        <v>473</v>
      </c>
      <c r="K30" s="316"/>
      <c r="L30" s="316"/>
      <c r="M30" s="177" t="s">
        <v>590</v>
      </c>
      <c r="N30" s="177" t="s">
        <v>546</v>
      </c>
      <c r="O30" s="177" t="s">
        <v>534</v>
      </c>
      <c r="P30" s="177" t="s">
        <v>546</v>
      </c>
      <c r="Q30" s="177" t="s">
        <v>533</v>
      </c>
      <c r="R30" s="183" t="s">
        <v>550</v>
      </c>
      <c r="S30" s="183" t="s">
        <v>550</v>
      </c>
      <c r="T30" s="183" t="s">
        <v>553</v>
      </c>
      <c r="U30" s="316" t="s">
        <v>546</v>
      </c>
      <c r="V30" s="598"/>
      <c r="W30" s="598"/>
      <c r="X30" s="598"/>
      <c r="Y30" s="177" t="s">
        <v>557</v>
      </c>
    </row>
    <row r="31" spans="2:25" ht="16.2" customHeight="1" x14ac:dyDescent="0.2">
      <c r="B31" s="290"/>
      <c r="C31" s="596">
        <v>4</v>
      </c>
      <c r="D31" s="597"/>
      <c r="E31" s="187">
        <v>4</v>
      </c>
      <c r="F31" s="227">
        <v>21.4</v>
      </c>
      <c r="G31" s="177" t="s">
        <v>464</v>
      </c>
      <c r="H31" s="177" t="s">
        <v>338</v>
      </c>
      <c r="I31" s="177" t="s">
        <v>578</v>
      </c>
      <c r="J31" s="599" t="s">
        <v>466</v>
      </c>
      <c r="K31" s="600"/>
      <c r="L31" s="601"/>
      <c r="M31" s="177" t="s">
        <v>597</v>
      </c>
      <c r="N31" s="177" t="s">
        <v>546</v>
      </c>
      <c r="O31" s="177" t="s">
        <v>546</v>
      </c>
      <c r="P31" s="177" t="s">
        <v>546</v>
      </c>
      <c r="Q31" s="177" t="s">
        <v>549</v>
      </c>
      <c r="R31" s="183" t="s">
        <v>550</v>
      </c>
      <c r="S31" s="183" t="s">
        <v>551</v>
      </c>
      <c r="T31" s="183" t="s">
        <v>553</v>
      </c>
      <c r="U31" s="316" t="s">
        <v>546</v>
      </c>
      <c r="V31" s="598"/>
      <c r="W31" s="598"/>
      <c r="X31" s="598"/>
      <c r="Y31" s="177"/>
    </row>
    <row r="32" spans="2:25" ht="16.2" customHeight="1" x14ac:dyDescent="0.2">
      <c r="B32" s="290"/>
      <c r="C32" s="596">
        <v>4</v>
      </c>
      <c r="D32" s="597"/>
      <c r="E32" s="187">
        <v>5</v>
      </c>
      <c r="F32" s="227">
        <v>21.4</v>
      </c>
      <c r="G32" s="177" t="s">
        <v>464</v>
      </c>
      <c r="H32" s="177" t="s">
        <v>342</v>
      </c>
      <c r="I32" s="177" t="s">
        <v>578</v>
      </c>
      <c r="J32" s="599" t="s">
        <v>466</v>
      </c>
      <c r="K32" s="600"/>
      <c r="L32" s="601"/>
      <c r="M32" s="177"/>
      <c r="N32" s="177" t="s">
        <v>733</v>
      </c>
      <c r="O32" s="177" t="s">
        <v>549</v>
      </c>
      <c r="P32" s="177" t="s">
        <v>546</v>
      </c>
      <c r="Q32" s="177" t="s">
        <v>533</v>
      </c>
      <c r="R32" s="183" t="s">
        <v>550</v>
      </c>
      <c r="S32" s="183" t="s">
        <v>550</v>
      </c>
      <c r="T32" s="183" t="s">
        <v>553</v>
      </c>
      <c r="U32" s="316" t="s">
        <v>546</v>
      </c>
      <c r="V32" s="598"/>
      <c r="W32" s="598"/>
      <c r="X32" s="598"/>
      <c r="Y32" s="177" t="s">
        <v>557</v>
      </c>
    </row>
    <row r="33" spans="2:25" ht="16.2" customHeight="1" x14ac:dyDescent="0.2">
      <c r="B33" s="290"/>
      <c r="C33" s="596">
        <v>4</v>
      </c>
      <c r="D33" s="597"/>
      <c r="E33" s="187">
        <v>6</v>
      </c>
      <c r="F33" s="227">
        <v>21.4</v>
      </c>
      <c r="G33" s="177" t="s">
        <v>464</v>
      </c>
      <c r="H33" s="177" t="s">
        <v>336</v>
      </c>
      <c r="I33" s="177" t="s">
        <v>578</v>
      </c>
      <c r="J33" s="599" t="s">
        <v>466</v>
      </c>
      <c r="K33" s="600"/>
      <c r="L33" s="601"/>
      <c r="M33" s="177"/>
      <c r="N33" s="177" t="s">
        <v>735</v>
      </c>
      <c r="O33" s="177" t="s">
        <v>549</v>
      </c>
      <c r="P33" s="177" t="s">
        <v>546</v>
      </c>
      <c r="Q33" s="177" t="s">
        <v>533</v>
      </c>
      <c r="R33" s="183" t="s">
        <v>550</v>
      </c>
      <c r="S33" s="183" t="s">
        <v>550</v>
      </c>
      <c r="T33" s="183" t="s">
        <v>553</v>
      </c>
      <c r="U33" s="316" t="s">
        <v>546</v>
      </c>
      <c r="V33" s="598"/>
      <c r="W33" s="598"/>
      <c r="X33" s="598"/>
      <c r="Y33" s="177" t="s">
        <v>557</v>
      </c>
    </row>
    <row r="34" spans="2:25" ht="16.2" customHeight="1" x14ac:dyDescent="0.2">
      <c r="B34" s="290"/>
      <c r="C34" s="596">
        <v>4</v>
      </c>
      <c r="D34" s="597"/>
      <c r="E34" s="187">
        <v>7</v>
      </c>
      <c r="F34" s="227">
        <v>26.6</v>
      </c>
      <c r="G34" s="177" t="s">
        <v>464</v>
      </c>
      <c r="H34" s="177" t="s">
        <v>346</v>
      </c>
      <c r="I34" s="177" t="s">
        <v>473</v>
      </c>
      <c r="J34" s="316" t="s">
        <v>473</v>
      </c>
      <c r="K34" s="316"/>
      <c r="L34" s="316"/>
      <c r="M34" s="177" t="s">
        <v>598</v>
      </c>
      <c r="N34" s="177" t="s">
        <v>546</v>
      </c>
      <c r="O34" s="177" t="s">
        <v>546</v>
      </c>
      <c r="P34" s="177" t="s">
        <v>546</v>
      </c>
      <c r="Q34" s="177" t="s">
        <v>534</v>
      </c>
      <c r="R34" s="183" t="s">
        <v>550</v>
      </c>
      <c r="S34" s="183" t="s">
        <v>551</v>
      </c>
      <c r="T34" s="183" t="s">
        <v>553</v>
      </c>
      <c r="U34" s="316" t="s">
        <v>546</v>
      </c>
      <c r="V34" s="598"/>
      <c r="W34" s="598"/>
      <c r="X34" s="598"/>
      <c r="Y34" s="177"/>
    </row>
    <row r="35" spans="2:25" ht="16.2" customHeight="1" x14ac:dyDescent="0.2">
      <c r="B35" s="290"/>
      <c r="C35" s="596">
        <v>4</v>
      </c>
      <c r="D35" s="597"/>
      <c r="E35" s="187">
        <v>8</v>
      </c>
      <c r="F35" s="227">
        <v>23.4</v>
      </c>
      <c r="G35" s="177" t="s">
        <v>250</v>
      </c>
      <c r="H35" s="177" t="s">
        <v>265</v>
      </c>
      <c r="I35" s="177" t="s">
        <v>578</v>
      </c>
      <c r="J35" s="599" t="s">
        <v>466</v>
      </c>
      <c r="K35" s="600"/>
      <c r="L35" s="601"/>
      <c r="M35" s="177" t="s">
        <v>548</v>
      </c>
      <c r="N35" s="177" t="s">
        <v>560</v>
      </c>
      <c r="O35" s="177" t="s">
        <v>534</v>
      </c>
      <c r="P35" s="177" t="s">
        <v>546</v>
      </c>
      <c r="Q35" s="177" t="s">
        <v>546</v>
      </c>
      <c r="R35" s="183" t="s">
        <v>550</v>
      </c>
      <c r="S35" s="183" t="s">
        <v>662</v>
      </c>
      <c r="T35" s="183" t="s">
        <v>663</v>
      </c>
      <c r="U35" s="316" t="s">
        <v>546</v>
      </c>
      <c r="V35" s="598"/>
      <c r="W35" s="598"/>
      <c r="X35" s="598"/>
      <c r="Y35" s="177"/>
    </row>
    <row r="36" spans="2:25" ht="16.2" customHeight="1" x14ac:dyDescent="0.2">
      <c r="B36" s="290"/>
      <c r="C36" s="596">
        <v>4</v>
      </c>
      <c r="D36" s="597"/>
      <c r="E36" s="187">
        <v>9</v>
      </c>
      <c r="F36" s="227">
        <v>24.4</v>
      </c>
      <c r="G36" s="177" t="s">
        <v>250</v>
      </c>
      <c r="H36" s="177" t="s">
        <v>268</v>
      </c>
      <c r="I36" s="177" t="s">
        <v>473</v>
      </c>
      <c r="J36" s="599" t="s">
        <v>476</v>
      </c>
      <c r="K36" s="600"/>
      <c r="L36" s="601"/>
      <c r="M36" s="177" t="s">
        <v>599</v>
      </c>
      <c r="N36" s="177" t="s">
        <v>546</v>
      </c>
      <c r="O36" s="177" t="s">
        <v>533</v>
      </c>
      <c r="P36" s="177" t="s">
        <v>546</v>
      </c>
      <c r="Q36" s="177" t="s">
        <v>534</v>
      </c>
      <c r="R36" s="183" t="s">
        <v>550</v>
      </c>
      <c r="S36" s="183" t="s">
        <v>551</v>
      </c>
      <c r="T36" s="183" t="s">
        <v>552</v>
      </c>
      <c r="U36" s="316" t="s">
        <v>554</v>
      </c>
      <c r="V36" s="598"/>
      <c r="W36" s="598"/>
      <c r="X36" s="598"/>
      <c r="Y36" s="177" t="s">
        <v>557</v>
      </c>
    </row>
    <row r="37" spans="2:25" ht="16.2" customHeight="1" x14ac:dyDescent="0.2">
      <c r="B37" s="290"/>
      <c r="C37" s="596">
        <v>5</v>
      </c>
      <c r="D37" s="597"/>
      <c r="E37" s="187">
        <v>1</v>
      </c>
      <c r="F37" s="227">
        <v>32.6</v>
      </c>
      <c r="G37" s="177" t="s">
        <v>464</v>
      </c>
      <c r="H37" s="177" t="s">
        <v>347</v>
      </c>
      <c r="I37" s="177" t="s">
        <v>473</v>
      </c>
      <c r="J37" s="316" t="s">
        <v>473</v>
      </c>
      <c r="K37" s="316"/>
      <c r="L37" s="316"/>
      <c r="M37" s="177" t="s">
        <v>600</v>
      </c>
      <c r="N37" s="177" t="s">
        <v>546</v>
      </c>
      <c r="O37" s="177" t="s">
        <v>534</v>
      </c>
      <c r="P37" s="177" t="s">
        <v>546</v>
      </c>
      <c r="Q37" s="177" t="s">
        <v>534</v>
      </c>
      <c r="R37" s="183" t="s">
        <v>550</v>
      </c>
      <c r="S37" s="183" t="s">
        <v>551</v>
      </c>
      <c r="T37" s="183" t="s">
        <v>552</v>
      </c>
      <c r="U37" s="316" t="s">
        <v>554</v>
      </c>
      <c r="V37" s="598"/>
      <c r="W37" s="598"/>
      <c r="X37" s="598"/>
      <c r="Y37" s="177"/>
    </row>
    <row r="38" spans="2:25" ht="16.2" customHeight="1" x14ac:dyDescent="0.2">
      <c r="B38" s="290"/>
      <c r="C38" s="596">
        <v>5</v>
      </c>
      <c r="D38" s="597"/>
      <c r="E38" s="187">
        <v>2</v>
      </c>
      <c r="F38" s="227">
        <v>27.4</v>
      </c>
      <c r="G38" s="177" t="s">
        <v>464</v>
      </c>
      <c r="H38" s="177" t="s">
        <v>337</v>
      </c>
      <c r="I38" s="177" t="s">
        <v>578</v>
      </c>
      <c r="J38" s="599" t="s">
        <v>466</v>
      </c>
      <c r="K38" s="600"/>
      <c r="L38" s="601"/>
      <c r="M38" s="177"/>
      <c r="N38" s="177" t="s">
        <v>744</v>
      </c>
      <c r="O38" s="177" t="s">
        <v>534</v>
      </c>
      <c r="P38" s="177" t="s">
        <v>546</v>
      </c>
      <c r="Q38" s="177" t="s">
        <v>533</v>
      </c>
      <c r="R38" s="183" t="s">
        <v>550</v>
      </c>
      <c r="S38" s="183" t="s">
        <v>550</v>
      </c>
      <c r="T38" s="183" t="s">
        <v>553</v>
      </c>
      <c r="U38" s="316" t="s">
        <v>546</v>
      </c>
      <c r="V38" s="598"/>
      <c r="W38" s="598"/>
      <c r="X38" s="598"/>
      <c r="Y38" s="177" t="s">
        <v>557</v>
      </c>
    </row>
    <row r="39" spans="2:25" ht="16.2" customHeight="1" x14ac:dyDescent="0.2">
      <c r="B39" s="291"/>
      <c r="C39" s="596">
        <v>5</v>
      </c>
      <c r="D39" s="597"/>
      <c r="E39" s="187">
        <v>3</v>
      </c>
      <c r="F39" s="227">
        <v>27.4</v>
      </c>
      <c r="G39" s="177" t="s">
        <v>464</v>
      </c>
      <c r="H39" s="177" t="s">
        <v>347</v>
      </c>
      <c r="I39" s="177" t="s">
        <v>578</v>
      </c>
      <c r="J39" s="599" t="s">
        <v>466</v>
      </c>
      <c r="K39" s="600"/>
      <c r="L39" s="601"/>
      <c r="M39" s="177"/>
      <c r="N39" s="177" t="s">
        <v>746</v>
      </c>
      <c r="O39" s="177" t="s">
        <v>534</v>
      </c>
      <c r="P39" s="177" t="s">
        <v>546</v>
      </c>
      <c r="Q39" s="177" t="s">
        <v>533</v>
      </c>
      <c r="R39" s="183" t="s">
        <v>550</v>
      </c>
      <c r="S39" s="183" t="s">
        <v>550</v>
      </c>
      <c r="T39" s="183" t="s">
        <v>553</v>
      </c>
      <c r="U39" s="316" t="s">
        <v>546</v>
      </c>
      <c r="V39" s="598"/>
      <c r="W39" s="598"/>
      <c r="X39" s="598"/>
      <c r="Y39" s="177" t="s">
        <v>557</v>
      </c>
    </row>
    <row r="40" spans="2:25" ht="16.2" customHeight="1" x14ac:dyDescent="0.2">
      <c r="B40" s="26"/>
      <c r="C40" s="1" t="s">
        <v>519</v>
      </c>
      <c r="D40" s="7"/>
      <c r="F40" s="7"/>
      <c r="G40" s="24"/>
      <c r="H40" s="24"/>
      <c r="I40" s="24"/>
      <c r="J40" s="24"/>
      <c r="K40" s="24"/>
      <c r="L40" s="24"/>
      <c r="M40" s="24"/>
      <c r="N40" s="24"/>
      <c r="O40" s="24"/>
      <c r="P40" s="25"/>
      <c r="Q40" s="36"/>
      <c r="R40" s="7"/>
      <c r="S40" s="7"/>
      <c r="T40" s="24"/>
      <c r="U40" s="37"/>
      <c r="V40" s="37"/>
      <c r="W40" s="37"/>
      <c r="X40" s="37"/>
      <c r="Y40" s="7"/>
    </row>
    <row r="41" spans="2:25" ht="16.2" customHeight="1" x14ac:dyDescent="0.2">
      <c r="B41" s="26"/>
      <c r="C41" s="30" t="s">
        <v>225</v>
      </c>
      <c r="D41" s="7"/>
      <c r="F41" s="7"/>
      <c r="G41" s="24"/>
      <c r="H41" s="24"/>
      <c r="I41" s="24"/>
      <c r="J41" s="24"/>
      <c r="K41" s="24"/>
      <c r="L41" s="24"/>
      <c r="M41" s="24"/>
      <c r="N41" s="24"/>
      <c r="O41" s="24"/>
      <c r="P41" s="25"/>
      <c r="Q41" s="36"/>
      <c r="R41" s="7"/>
      <c r="S41" s="7"/>
      <c r="T41" s="24"/>
      <c r="U41" s="37"/>
      <c r="V41" s="37"/>
      <c r="W41" s="37"/>
      <c r="X41" s="37"/>
      <c r="Y41" s="7"/>
    </row>
    <row r="42" spans="2:25" ht="16.2" customHeight="1" x14ac:dyDescent="0.2">
      <c r="B42" s="27"/>
      <c r="C42" s="3" t="s">
        <v>208</v>
      </c>
      <c r="D42" s="3"/>
      <c r="E42" s="3"/>
      <c r="F42" s="3"/>
      <c r="G42" s="3"/>
      <c r="H42" s="3"/>
      <c r="I42" s="3"/>
      <c r="J42" s="3"/>
      <c r="K42" s="3"/>
      <c r="L42" s="3"/>
      <c r="M42" s="3"/>
      <c r="N42" s="3"/>
      <c r="O42" s="3"/>
      <c r="P42" s="3"/>
      <c r="Q42" s="3"/>
      <c r="R42" s="3"/>
      <c r="S42" s="3"/>
      <c r="T42" s="3"/>
      <c r="U42" s="3"/>
      <c r="V42" s="3"/>
      <c r="W42" s="3"/>
      <c r="X42" s="3"/>
    </row>
    <row r="43" spans="2:25" ht="16.2" customHeight="1" x14ac:dyDescent="0.2">
      <c r="B43" s="3"/>
      <c r="C43" s="3" t="s">
        <v>209</v>
      </c>
      <c r="D43" s="3"/>
      <c r="E43" s="3"/>
      <c r="F43" s="3"/>
      <c r="G43" s="3"/>
      <c r="H43" s="3"/>
      <c r="I43" s="3"/>
      <c r="J43" s="3"/>
      <c r="K43" s="3"/>
      <c r="L43" s="3"/>
      <c r="M43" s="3"/>
      <c r="N43" s="3"/>
      <c r="O43" s="3"/>
      <c r="P43" s="3"/>
      <c r="Q43" s="3"/>
      <c r="R43" s="3"/>
      <c r="S43" s="3"/>
      <c r="T43" s="3"/>
      <c r="U43" s="3"/>
      <c r="V43" s="3"/>
      <c r="W43" s="3"/>
      <c r="X43" s="3"/>
    </row>
    <row r="44" spans="2:25" ht="16.2" customHeight="1" x14ac:dyDescent="0.2">
      <c r="B44" s="3"/>
      <c r="C44" s="3" t="s">
        <v>315</v>
      </c>
      <c r="D44" s="3"/>
      <c r="E44" s="3"/>
      <c r="F44" s="3"/>
      <c r="G44" s="3"/>
      <c r="H44" s="3"/>
      <c r="I44" s="3"/>
      <c r="J44" s="3"/>
      <c r="K44" s="3"/>
      <c r="L44" s="3"/>
      <c r="M44" s="3"/>
      <c r="N44" s="3"/>
      <c r="O44" s="3"/>
      <c r="P44" s="3"/>
      <c r="Q44" s="3"/>
      <c r="R44" s="3"/>
      <c r="S44" s="3"/>
      <c r="T44" s="3"/>
      <c r="U44" s="3"/>
      <c r="V44" s="3"/>
      <c r="W44" s="3"/>
      <c r="X44" s="3"/>
    </row>
    <row r="45" spans="2:25" ht="16.2" customHeight="1" x14ac:dyDescent="0.2">
      <c r="C45" s="4" t="s">
        <v>371</v>
      </c>
    </row>
    <row r="46" spans="2:25" ht="15" customHeight="1" x14ac:dyDescent="0.2">
      <c r="B46" s="305" t="s">
        <v>204</v>
      </c>
      <c r="C46" s="610" t="s">
        <v>29</v>
      </c>
      <c r="D46" s="611"/>
      <c r="E46" s="603" t="s">
        <v>173</v>
      </c>
      <c r="F46" s="603" t="s">
        <v>172</v>
      </c>
      <c r="G46" s="613" t="s">
        <v>171</v>
      </c>
      <c r="H46" s="614"/>
      <c r="I46" s="319" t="s">
        <v>170</v>
      </c>
      <c r="J46" s="323"/>
      <c r="K46" s="323"/>
      <c r="L46" s="323"/>
      <c r="M46" s="323"/>
      <c r="N46" s="320"/>
      <c r="O46" s="617" t="s">
        <v>368</v>
      </c>
      <c r="P46" s="575" t="s">
        <v>216</v>
      </c>
      <c r="Q46" s="619"/>
      <c r="R46" s="619"/>
      <c r="S46" s="620"/>
      <c r="T46" s="613" t="s">
        <v>169</v>
      </c>
      <c r="U46" s="623"/>
      <c r="V46" s="623"/>
      <c r="W46" s="623"/>
      <c r="X46" s="614"/>
      <c r="Y46" s="602" t="s">
        <v>168</v>
      </c>
    </row>
    <row r="47" spans="2:25" ht="15" customHeight="1" x14ac:dyDescent="0.2">
      <c r="B47" s="290"/>
      <c r="C47" s="610"/>
      <c r="D47" s="611"/>
      <c r="E47" s="603"/>
      <c r="F47" s="603"/>
      <c r="G47" s="615"/>
      <c r="H47" s="616"/>
      <c r="I47" s="321"/>
      <c r="J47" s="352"/>
      <c r="K47" s="352"/>
      <c r="L47" s="352"/>
      <c r="M47" s="352"/>
      <c r="N47" s="322"/>
      <c r="O47" s="618"/>
      <c r="P47" s="576"/>
      <c r="Q47" s="621"/>
      <c r="R47" s="621"/>
      <c r="S47" s="622"/>
      <c r="T47" s="615"/>
      <c r="U47" s="624"/>
      <c r="V47" s="624"/>
      <c r="W47" s="624"/>
      <c r="X47" s="616"/>
      <c r="Y47" s="603"/>
    </row>
    <row r="48" spans="2:25" ht="16.2" customHeight="1" x14ac:dyDescent="0.2">
      <c r="B48" s="290"/>
      <c r="C48" s="610"/>
      <c r="D48" s="611"/>
      <c r="E48" s="603"/>
      <c r="F48" s="603"/>
      <c r="G48" s="545" t="s">
        <v>167</v>
      </c>
      <c r="H48" s="545" t="s">
        <v>166</v>
      </c>
      <c r="I48" s="606" t="s">
        <v>165</v>
      </c>
      <c r="J48" s="606" t="s">
        <v>31</v>
      </c>
      <c r="K48" s="598"/>
      <c r="L48" s="598"/>
      <c r="M48" s="607" t="s">
        <v>3</v>
      </c>
      <c r="N48" s="608" t="s">
        <v>507</v>
      </c>
      <c r="O48" s="606" t="s">
        <v>408</v>
      </c>
      <c r="P48" s="359" t="s">
        <v>224</v>
      </c>
      <c r="Q48" s="598"/>
      <c r="R48" s="545" t="s">
        <v>222</v>
      </c>
      <c r="S48" s="545" t="s">
        <v>223</v>
      </c>
      <c r="T48" s="609" t="s">
        <v>164</v>
      </c>
      <c r="U48" s="545" t="s">
        <v>217</v>
      </c>
      <c r="V48" s="598"/>
      <c r="W48" s="598"/>
      <c r="X48" s="598"/>
      <c r="Y48" s="603"/>
    </row>
    <row r="49" spans="2:25" ht="16.2" customHeight="1" x14ac:dyDescent="0.2">
      <c r="B49" s="290"/>
      <c r="C49" s="321"/>
      <c r="D49" s="322"/>
      <c r="E49" s="612"/>
      <c r="F49" s="612"/>
      <c r="G49" s="605"/>
      <c r="H49" s="605"/>
      <c r="I49" s="598"/>
      <c r="J49" s="598"/>
      <c r="K49" s="598"/>
      <c r="L49" s="598"/>
      <c r="M49" s="598"/>
      <c r="N49" s="598"/>
      <c r="O49" s="598"/>
      <c r="P49" s="225" t="s">
        <v>218</v>
      </c>
      <c r="Q49" s="225" t="s">
        <v>220</v>
      </c>
      <c r="R49" s="598"/>
      <c r="S49" s="598"/>
      <c r="T49" s="598"/>
      <c r="U49" s="598"/>
      <c r="V49" s="598"/>
      <c r="W49" s="598"/>
      <c r="X49" s="598"/>
      <c r="Y49" s="604"/>
    </row>
    <row r="50" spans="2:25" ht="15.75" customHeight="1" x14ac:dyDescent="0.2">
      <c r="B50" s="290"/>
      <c r="C50" s="596">
        <v>5</v>
      </c>
      <c r="D50" s="597"/>
      <c r="E50" s="187">
        <v>4</v>
      </c>
      <c r="F50" s="227">
        <v>33.4</v>
      </c>
      <c r="G50" s="177" t="s">
        <v>464</v>
      </c>
      <c r="H50" s="177" t="s">
        <v>343</v>
      </c>
      <c r="I50" s="177" t="s">
        <v>578</v>
      </c>
      <c r="J50" s="316" t="s">
        <v>472</v>
      </c>
      <c r="K50" s="316"/>
      <c r="L50" s="316"/>
      <c r="M50" s="177" t="s">
        <v>601</v>
      </c>
      <c r="N50" s="177" t="s">
        <v>749</v>
      </c>
      <c r="O50" s="177" t="s">
        <v>549</v>
      </c>
      <c r="P50" s="148" t="s">
        <v>546</v>
      </c>
      <c r="Q50" s="148" t="s">
        <v>534</v>
      </c>
      <c r="R50" s="183" t="s">
        <v>550</v>
      </c>
      <c r="S50" s="183" t="s">
        <v>551</v>
      </c>
      <c r="T50" s="183" t="s">
        <v>552</v>
      </c>
      <c r="U50" s="316" t="s">
        <v>665</v>
      </c>
      <c r="V50" s="598"/>
      <c r="W50" s="598"/>
      <c r="X50" s="598"/>
      <c r="Y50" s="177" t="s">
        <v>556</v>
      </c>
    </row>
    <row r="51" spans="2:25" ht="16.2" customHeight="1" x14ac:dyDescent="0.2">
      <c r="B51" s="290"/>
      <c r="C51" s="596">
        <v>5</v>
      </c>
      <c r="D51" s="597"/>
      <c r="E51" s="187">
        <v>5</v>
      </c>
      <c r="F51" s="227">
        <v>33.4</v>
      </c>
      <c r="G51" s="177" t="s">
        <v>464</v>
      </c>
      <c r="H51" s="177" t="s">
        <v>343</v>
      </c>
      <c r="I51" s="177" t="s">
        <v>578</v>
      </c>
      <c r="J51" s="316" t="s">
        <v>472</v>
      </c>
      <c r="K51" s="316"/>
      <c r="L51" s="316"/>
      <c r="M51" s="177" t="s">
        <v>602</v>
      </c>
      <c r="N51" s="177" t="s">
        <v>752</v>
      </c>
      <c r="O51" s="177" t="s">
        <v>549</v>
      </c>
      <c r="P51" s="148" t="s">
        <v>546</v>
      </c>
      <c r="Q51" s="148" t="s">
        <v>534</v>
      </c>
      <c r="R51" s="183" t="s">
        <v>550</v>
      </c>
      <c r="S51" s="183" t="s">
        <v>551</v>
      </c>
      <c r="T51" s="183" t="s">
        <v>552</v>
      </c>
      <c r="U51" s="316" t="s">
        <v>665</v>
      </c>
      <c r="V51" s="625"/>
      <c r="W51" s="625"/>
      <c r="X51" s="625"/>
      <c r="Y51" s="246" t="s">
        <v>556</v>
      </c>
    </row>
    <row r="52" spans="2:25" ht="16.2" customHeight="1" x14ac:dyDescent="0.2">
      <c r="B52" s="290"/>
      <c r="C52" s="596">
        <v>5</v>
      </c>
      <c r="D52" s="597"/>
      <c r="E52" s="187">
        <v>6</v>
      </c>
      <c r="F52" s="227">
        <v>32.1</v>
      </c>
      <c r="G52" s="177" t="s">
        <v>464</v>
      </c>
      <c r="H52" s="177" t="s">
        <v>338</v>
      </c>
      <c r="I52" s="177" t="s">
        <v>578</v>
      </c>
      <c r="J52" s="316" t="s">
        <v>465</v>
      </c>
      <c r="K52" s="316"/>
      <c r="L52" s="316"/>
      <c r="M52" s="177" t="s">
        <v>603</v>
      </c>
      <c r="N52" s="177" t="s">
        <v>755</v>
      </c>
      <c r="O52" s="177" t="s">
        <v>534</v>
      </c>
      <c r="P52" s="148" t="s">
        <v>546</v>
      </c>
      <c r="Q52" s="148" t="s">
        <v>534</v>
      </c>
      <c r="R52" s="183" t="s">
        <v>550</v>
      </c>
      <c r="S52" s="183" t="s">
        <v>551</v>
      </c>
      <c r="T52" s="183" t="s">
        <v>552</v>
      </c>
      <c r="U52" s="316" t="s">
        <v>554</v>
      </c>
      <c r="V52" s="598"/>
      <c r="W52" s="598"/>
      <c r="X52" s="598"/>
      <c r="Y52" s="177"/>
    </row>
    <row r="53" spans="2:25" ht="16.2" customHeight="1" x14ac:dyDescent="0.2">
      <c r="B53" s="290"/>
      <c r="C53" s="596">
        <v>5</v>
      </c>
      <c r="D53" s="597"/>
      <c r="E53" s="187">
        <v>7</v>
      </c>
      <c r="F53" s="227">
        <v>27.4</v>
      </c>
      <c r="G53" s="177" t="s">
        <v>464</v>
      </c>
      <c r="H53" s="177" t="s">
        <v>342</v>
      </c>
      <c r="I53" s="177" t="s">
        <v>578</v>
      </c>
      <c r="J53" s="316" t="s">
        <v>466</v>
      </c>
      <c r="K53" s="316"/>
      <c r="L53" s="316"/>
      <c r="M53" s="177"/>
      <c r="N53" s="177" t="s">
        <v>757</v>
      </c>
      <c r="O53" s="177" t="s">
        <v>534</v>
      </c>
      <c r="P53" s="148" t="s">
        <v>546</v>
      </c>
      <c r="Q53" s="148" t="s">
        <v>533</v>
      </c>
      <c r="R53" s="183" t="s">
        <v>550</v>
      </c>
      <c r="S53" s="183" t="s">
        <v>550</v>
      </c>
      <c r="T53" s="183" t="s">
        <v>553</v>
      </c>
      <c r="U53" s="316" t="s">
        <v>546</v>
      </c>
      <c r="V53" s="598"/>
      <c r="W53" s="598"/>
      <c r="X53" s="598"/>
      <c r="Y53" s="177" t="s">
        <v>557</v>
      </c>
    </row>
    <row r="54" spans="2:25" ht="16.2" customHeight="1" x14ac:dyDescent="0.2">
      <c r="B54" s="290"/>
      <c r="C54" s="596">
        <v>5</v>
      </c>
      <c r="D54" s="597"/>
      <c r="E54" s="187">
        <v>8</v>
      </c>
      <c r="F54" s="227">
        <v>33.200000000000003</v>
      </c>
      <c r="G54" s="177" t="s">
        <v>464</v>
      </c>
      <c r="H54" s="177" t="s">
        <v>342</v>
      </c>
      <c r="I54" s="177" t="s">
        <v>473</v>
      </c>
      <c r="J54" s="316" t="s">
        <v>473</v>
      </c>
      <c r="K54" s="316"/>
      <c r="L54" s="316"/>
      <c r="M54" s="177" t="s">
        <v>604</v>
      </c>
      <c r="N54" s="177" t="s">
        <v>546</v>
      </c>
      <c r="O54" s="177" t="s">
        <v>546</v>
      </c>
      <c r="P54" s="148" t="s">
        <v>546</v>
      </c>
      <c r="Q54" s="148" t="s">
        <v>534</v>
      </c>
      <c r="R54" s="183" t="s">
        <v>550</v>
      </c>
      <c r="S54" s="183" t="s">
        <v>551</v>
      </c>
      <c r="T54" s="183" t="s">
        <v>553</v>
      </c>
      <c r="U54" s="316" t="s">
        <v>546</v>
      </c>
      <c r="V54" s="598"/>
      <c r="W54" s="598"/>
      <c r="X54" s="598"/>
      <c r="Y54" s="177"/>
    </row>
    <row r="55" spans="2:25" ht="16.2" customHeight="1" x14ac:dyDescent="0.2">
      <c r="B55" s="290"/>
      <c r="C55" s="596">
        <v>5</v>
      </c>
      <c r="D55" s="597"/>
      <c r="E55" s="187">
        <v>9</v>
      </c>
      <c r="F55" s="227">
        <v>31.6</v>
      </c>
      <c r="G55" s="177" t="s">
        <v>250</v>
      </c>
      <c r="H55" s="177" t="s">
        <v>268</v>
      </c>
      <c r="I55" s="177" t="s">
        <v>473</v>
      </c>
      <c r="J55" s="316" t="s">
        <v>476</v>
      </c>
      <c r="K55" s="316"/>
      <c r="L55" s="316"/>
      <c r="M55" s="177" t="s">
        <v>605</v>
      </c>
      <c r="N55" s="177" t="s">
        <v>546</v>
      </c>
      <c r="O55" s="228" t="s">
        <v>533</v>
      </c>
      <c r="P55" s="148" t="s">
        <v>546</v>
      </c>
      <c r="Q55" s="148" t="s">
        <v>534</v>
      </c>
      <c r="R55" s="183" t="s">
        <v>550</v>
      </c>
      <c r="S55" s="183" t="s">
        <v>551</v>
      </c>
      <c r="T55" s="183" t="s">
        <v>552</v>
      </c>
      <c r="U55" s="316" t="s">
        <v>554</v>
      </c>
      <c r="V55" s="598"/>
      <c r="W55" s="598"/>
      <c r="X55" s="598"/>
      <c r="Y55" s="177" t="s">
        <v>557</v>
      </c>
    </row>
    <row r="56" spans="2:25" ht="16.2" customHeight="1" x14ac:dyDescent="0.2">
      <c r="B56" s="290"/>
      <c r="C56" s="596">
        <v>6</v>
      </c>
      <c r="D56" s="597"/>
      <c r="E56" s="187">
        <v>1</v>
      </c>
      <c r="F56" s="227">
        <v>34.4</v>
      </c>
      <c r="G56" s="177" t="s">
        <v>464</v>
      </c>
      <c r="H56" s="177" t="s">
        <v>337</v>
      </c>
      <c r="I56" s="177" t="s">
        <v>578</v>
      </c>
      <c r="J56" s="316" t="s">
        <v>466</v>
      </c>
      <c r="K56" s="316"/>
      <c r="L56" s="316"/>
      <c r="M56" s="177" t="s">
        <v>606</v>
      </c>
      <c r="N56" s="177" t="s">
        <v>726</v>
      </c>
      <c r="O56" s="228" t="s">
        <v>534</v>
      </c>
      <c r="P56" s="148" t="s">
        <v>661</v>
      </c>
      <c r="Q56" s="148" t="s">
        <v>533</v>
      </c>
      <c r="R56" s="183" t="s">
        <v>550</v>
      </c>
      <c r="S56" s="183" t="s">
        <v>550</v>
      </c>
      <c r="T56" s="183" t="s">
        <v>553</v>
      </c>
      <c r="U56" s="316" t="s">
        <v>666</v>
      </c>
      <c r="V56" s="598"/>
      <c r="W56" s="598"/>
      <c r="X56" s="598"/>
      <c r="Y56" s="177"/>
    </row>
    <row r="57" spans="2:25" ht="16.2" customHeight="1" x14ac:dyDescent="0.2">
      <c r="B57" s="290"/>
      <c r="C57" s="596">
        <v>6</v>
      </c>
      <c r="D57" s="597"/>
      <c r="E57" s="187">
        <v>2</v>
      </c>
      <c r="F57" s="227">
        <v>39.299999999999997</v>
      </c>
      <c r="G57" s="177" t="s">
        <v>464</v>
      </c>
      <c r="H57" s="177" t="s">
        <v>343</v>
      </c>
      <c r="I57" s="177" t="s">
        <v>578</v>
      </c>
      <c r="J57" s="316" t="s">
        <v>466</v>
      </c>
      <c r="K57" s="316"/>
      <c r="L57" s="316"/>
      <c r="M57" s="177" t="s">
        <v>558</v>
      </c>
      <c r="N57" s="177" t="s">
        <v>546</v>
      </c>
      <c r="O57" s="228" t="s">
        <v>546</v>
      </c>
      <c r="P57" s="148" t="s">
        <v>546</v>
      </c>
      <c r="Q57" s="148" t="s">
        <v>549</v>
      </c>
      <c r="R57" s="183" t="s">
        <v>550</v>
      </c>
      <c r="S57" s="183" t="s">
        <v>551</v>
      </c>
      <c r="T57" s="183" t="s">
        <v>553</v>
      </c>
      <c r="U57" s="316" t="s">
        <v>546</v>
      </c>
      <c r="V57" s="598"/>
      <c r="W57" s="598"/>
      <c r="X57" s="598"/>
      <c r="Y57" s="177"/>
    </row>
    <row r="58" spans="2:25" ht="16.2" customHeight="1" x14ac:dyDescent="0.2">
      <c r="B58" s="290"/>
      <c r="C58" s="596">
        <v>6</v>
      </c>
      <c r="D58" s="597"/>
      <c r="E58" s="187">
        <v>3</v>
      </c>
      <c r="F58" s="227">
        <v>33.4</v>
      </c>
      <c r="G58" s="177" t="s">
        <v>464</v>
      </c>
      <c r="H58" s="177" t="s">
        <v>343</v>
      </c>
      <c r="I58" s="177" t="s">
        <v>578</v>
      </c>
      <c r="J58" s="316" t="s">
        <v>466</v>
      </c>
      <c r="K58" s="316"/>
      <c r="L58" s="316"/>
      <c r="M58" s="177"/>
      <c r="N58" s="177" t="s">
        <v>768</v>
      </c>
      <c r="O58" s="228" t="s">
        <v>549</v>
      </c>
      <c r="P58" s="148" t="s">
        <v>546</v>
      </c>
      <c r="Q58" s="148" t="s">
        <v>533</v>
      </c>
      <c r="R58" s="183" t="s">
        <v>550</v>
      </c>
      <c r="S58" s="183" t="s">
        <v>550</v>
      </c>
      <c r="T58" s="183" t="s">
        <v>553</v>
      </c>
      <c r="U58" s="599" t="s">
        <v>546</v>
      </c>
      <c r="V58" s="600"/>
      <c r="W58" s="600"/>
      <c r="X58" s="601"/>
      <c r="Y58" s="177" t="s">
        <v>557</v>
      </c>
    </row>
    <row r="59" spans="2:25" ht="16.2" customHeight="1" x14ac:dyDescent="0.2">
      <c r="B59" s="290"/>
      <c r="C59" s="596">
        <v>6</v>
      </c>
      <c r="D59" s="597"/>
      <c r="E59" s="187">
        <v>4</v>
      </c>
      <c r="F59" s="227">
        <v>33.4</v>
      </c>
      <c r="G59" s="177" t="s">
        <v>464</v>
      </c>
      <c r="H59" s="177" t="s">
        <v>346</v>
      </c>
      <c r="I59" s="177" t="s">
        <v>578</v>
      </c>
      <c r="J59" s="316" t="s">
        <v>466</v>
      </c>
      <c r="K59" s="316"/>
      <c r="L59" s="316"/>
      <c r="M59" s="177"/>
      <c r="N59" s="177" t="s">
        <v>770</v>
      </c>
      <c r="O59" s="228" t="s">
        <v>534</v>
      </c>
      <c r="P59" s="148" t="s">
        <v>546</v>
      </c>
      <c r="Q59" s="148" t="s">
        <v>533</v>
      </c>
      <c r="R59" s="183" t="s">
        <v>550</v>
      </c>
      <c r="S59" s="183" t="s">
        <v>550</v>
      </c>
      <c r="T59" s="183" t="s">
        <v>553</v>
      </c>
      <c r="U59" s="599" t="s">
        <v>546</v>
      </c>
      <c r="V59" s="600"/>
      <c r="W59" s="600"/>
      <c r="X59" s="601"/>
      <c r="Y59" s="177" t="s">
        <v>557</v>
      </c>
    </row>
    <row r="60" spans="2:25" ht="16.2" customHeight="1" x14ac:dyDescent="0.2">
      <c r="B60" s="290"/>
      <c r="C60" s="596">
        <v>6</v>
      </c>
      <c r="D60" s="597"/>
      <c r="E60" s="187">
        <v>5</v>
      </c>
      <c r="F60" s="227">
        <v>33.4</v>
      </c>
      <c r="G60" s="177" t="s">
        <v>464</v>
      </c>
      <c r="H60" s="177" t="s">
        <v>336</v>
      </c>
      <c r="I60" s="177" t="s">
        <v>578</v>
      </c>
      <c r="J60" s="316" t="s">
        <v>466</v>
      </c>
      <c r="K60" s="316"/>
      <c r="L60" s="316"/>
      <c r="M60" s="177"/>
      <c r="N60" s="177" t="s">
        <v>772</v>
      </c>
      <c r="O60" s="228" t="s">
        <v>534</v>
      </c>
      <c r="P60" s="148" t="s">
        <v>546</v>
      </c>
      <c r="Q60" s="148" t="s">
        <v>533</v>
      </c>
      <c r="R60" s="183" t="s">
        <v>550</v>
      </c>
      <c r="S60" s="183" t="s">
        <v>550</v>
      </c>
      <c r="T60" s="183" t="s">
        <v>553</v>
      </c>
      <c r="U60" s="599" t="s">
        <v>546</v>
      </c>
      <c r="V60" s="600"/>
      <c r="W60" s="600"/>
      <c r="X60" s="601"/>
      <c r="Y60" s="177" t="s">
        <v>557</v>
      </c>
    </row>
    <row r="61" spans="2:25" ht="16.2" customHeight="1" x14ac:dyDescent="0.2">
      <c r="B61" s="290"/>
      <c r="C61" s="596">
        <v>6</v>
      </c>
      <c r="D61" s="597"/>
      <c r="E61" s="187">
        <v>6</v>
      </c>
      <c r="F61" s="227">
        <v>33.9</v>
      </c>
      <c r="G61" s="177" t="s">
        <v>250</v>
      </c>
      <c r="H61" s="177" t="s">
        <v>268</v>
      </c>
      <c r="I61" s="177" t="s">
        <v>473</v>
      </c>
      <c r="J61" s="316" t="s">
        <v>476</v>
      </c>
      <c r="K61" s="316"/>
      <c r="L61" s="316"/>
      <c r="M61" s="177" t="s">
        <v>607</v>
      </c>
      <c r="N61" s="177" t="s">
        <v>546</v>
      </c>
      <c r="O61" s="228" t="s">
        <v>533</v>
      </c>
      <c r="P61" s="148" t="s">
        <v>546</v>
      </c>
      <c r="Q61" s="148" t="s">
        <v>534</v>
      </c>
      <c r="R61" s="183" t="s">
        <v>550</v>
      </c>
      <c r="S61" s="183" t="s">
        <v>551</v>
      </c>
      <c r="T61" s="183" t="s">
        <v>552</v>
      </c>
      <c r="U61" s="316" t="s">
        <v>554</v>
      </c>
      <c r="V61" s="598"/>
      <c r="W61" s="598"/>
      <c r="X61" s="598"/>
      <c r="Y61" s="177" t="s">
        <v>557</v>
      </c>
    </row>
    <row r="62" spans="2:25" ht="16.2" customHeight="1" x14ac:dyDescent="0.2">
      <c r="B62" s="290"/>
      <c r="C62" s="596">
        <v>7</v>
      </c>
      <c r="D62" s="597"/>
      <c r="E62" s="187">
        <v>1</v>
      </c>
      <c r="F62" s="227">
        <v>43.6</v>
      </c>
      <c r="G62" s="177" t="s">
        <v>464</v>
      </c>
      <c r="H62" s="177" t="s">
        <v>347</v>
      </c>
      <c r="I62" s="177" t="s">
        <v>473</v>
      </c>
      <c r="J62" s="316" t="s">
        <v>473</v>
      </c>
      <c r="K62" s="316"/>
      <c r="L62" s="316"/>
      <c r="M62" s="177" t="s">
        <v>608</v>
      </c>
      <c r="N62" s="177" t="s">
        <v>546</v>
      </c>
      <c r="O62" s="228" t="s">
        <v>534</v>
      </c>
      <c r="P62" s="148" t="s">
        <v>546</v>
      </c>
      <c r="Q62" s="148" t="s">
        <v>534</v>
      </c>
      <c r="R62" s="183" t="s">
        <v>550</v>
      </c>
      <c r="S62" s="183" t="s">
        <v>551</v>
      </c>
      <c r="T62" s="183" t="s">
        <v>552</v>
      </c>
      <c r="U62" s="316" t="s">
        <v>554</v>
      </c>
      <c r="V62" s="598"/>
      <c r="W62" s="598"/>
      <c r="X62" s="598"/>
      <c r="Y62" s="177"/>
    </row>
    <row r="63" spans="2:25" ht="16.2" customHeight="1" x14ac:dyDescent="0.2">
      <c r="B63" s="290"/>
      <c r="C63" s="596">
        <v>7</v>
      </c>
      <c r="D63" s="597"/>
      <c r="E63" s="187">
        <v>2</v>
      </c>
      <c r="F63" s="227">
        <v>45.3</v>
      </c>
      <c r="G63" s="177" t="s">
        <v>464</v>
      </c>
      <c r="H63" s="177" t="s">
        <v>343</v>
      </c>
      <c r="I63" s="177" t="s">
        <v>578</v>
      </c>
      <c r="J63" s="316" t="s">
        <v>472</v>
      </c>
      <c r="K63" s="316"/>
      <c r="L63" s="316"/>
      <c r="M63" s="177" t="s">
        <v>609</v>
      </c>
      <c r="N63" s="177" t="s">
        <v>778</v>
      </c>
      <c r="O63" s="177" t="s">
        <v>549</v>
      </c>
      <c r="P63" s="148" t="s">
        <v>546</v>
      </c>
      <c r="Q63" s="148" t="s">
        <v>534</v>
      </c>
      <c r="R63" s="183" t="s">
        <v>550</v>
      </c>
      <c r="S63" s="183" t="s">
        <v>551</v>
      </c>
      <c r="T63" s="183" t="s">
        <v>552</v>
      </c>
      <c r="U63" s="316" t="s">
        <v>665</v>
      </c>
      <c r="V63" s="598"/>
      <c r="W63" s="598"/>
      <c r="X63" s="598"/>
      <c r="Y63" s="177" t="s">
        <v>557</v>
      </c>
    </row>
    <row r="64" spans="2:25" ht="16.2" customHeight="1" x14ac:dyDescent="0.2">
      <c r="B64" s="290"/>
      <c r="C64" s="596">
        <v>7</v>
      </c>
      <c r="D64" s="597"/>
      <c r="E64" s="187">
        <v>3</v>
      </c>
      <c r="F64" s="227">
        <v>39.5</v>
      </c>
      <c r="G64" s="177" t="s">
        <v>464</v>
      </c>
      <c r="H64" s="177" t="s">
        <v>343</v>
      </c>
      <c r="I64" s="177" t="s">
        <v>578</v>
      </c>
      <c r="J64" s="316" t="s">
        <v>466</v>
      </c>
      <c r="K64" s="316"/>
      <c r="L64" s="316"/>
      <c r="M64" s="177" t="s">
        <v>547</v>
      </c>
      <c r="N64" s="177" t="s">
        <v>781</v>
      </c>
      <c r="O64" s="177" t="s">
        <v>534</v>
      </c>
      <c r="P64" s="148" t="s">
        <v>546</v>
      </c>
      <c r="Q64" s="148" t="s">
        <v>549</v>
      </c>
      <c r="R64" s="183" t="s">
        <v>550</v>
      </c>
      <c r="S64" s="183" t="s">
        <v>551</v>
      </c>
      <c r="T64" s="183" t="s">
        <v>552</v>
      </c>
      <c r="U64" s="316" t="s">
        <v>664</v>
      </c>
      <c r="V64" s="598"/>
      <c r="W64" s="598"/>
      <c r="X64" s="598"/>
      <c r="Y64" s="177" t="s">
        <v>556</v>
      </c>
    </row>
    <row r="65" spans="2:25" ht="16.2" customHeight="1" x14ac:dyDescent="0.2">
      <c r="B65" s="290"/>
      <c r="C65" s="596">
        <v>7</v>
      </c>
      <c r="D65" s="597"/>
      <c r="E65" s="187">
        <v>4</v>
      </c>
      <c r="F65" s="227">
        <v>45.4</v>
      </c>
      <c r="G65" s="177" t="s">
        <v>464</v>
      </c>
      <c r="H65" s="177" t="s">
        <v>342</v>
      </c>
      <c r="I65" s="177" t="s">
        <v>578</v>
      </c>
      <c r="J65" s="316" t="s">
        <v>472</v>
      </c>
      <c r="K65" s="316"/>
      <c r="L65" s="316"/>
      <c r="M65" s="177" t="s">
        <v>610</v>
      </c>
      <c r="N65" s="177" t="s">
        <v>546</v>
      </c>
      <c r="O65" s="177" t="s">
        <v>546</v>
      </c>
      <c r="P65" s="148" t="s">
        <v>546</v>
      </c>
      <c r="Q65" s="148" t="s">
        <v>534</v>
      </c>
      <c r="R65" s="183" t="s">
        <v>550</v>
      </c>
      <c r="S65" s="183" t="s">
        <v>551</v>
      </c>
      <c r="T65" s="183" t="s">
        <v>553</v>
      </c>
      <c r="U65" s="316" t="s">
        <v>546</v>
      </c>
      <c r="V65" s="598"/>
      <c r="W65" s="598"/>
      <c r="X65" s="598"/>
      <c r="Y65" s="177"/>
    </row>
    <row r="66" spans="2:25" ht="16.2" customHeight="1" x14ac:dyDescent="0.2">
      <c r="B66" s="290"/>
      <c r="C66" s="596">
        <v>7</v>
      </c>
      <c r="D66" s="597"/>
      <c r="E66" s="187">
        <v>5</v>
      </c>
      <c r="F66" s="227">
        <v>41</v>
      </c>
      <c r="G66" s="177" t="s">
        <v>464</v>
      </c>
      <c r="H66" s="177" t="s">
        <v>346</v>
      </c>
      <c r="I66" s="177" t="s">
        <v>578</v>
      </c>
      <c r="J66" s="316" t="s">
        <v>466</v>
      </c>
      <c r="K66" s="316"/>
      <c r="L66" s="316"/>
      <c r="M66" s="177" t="s">
        <v>611</v>
      </c>
      <c r="N66" s="177" t="s">
        <v>546</v>
      </c>
      <c r="O66" s="177" t="s">
        <v>546</v>
      </c>
      <c r="P66" s="148" t="s">
        <v>546</v>
      </c>
      <c r="Q66" s="148" t="s">
        <v>534</v>
      </c>
      <c r="R66" s="183" t="s">
        <v>550</v>
      </c>
      <c r="S66" s="183" t="s">
        <v>551</v>
      </c>
      <c r="T66" s="183" t="s">
        <v>553</v>
      </c>
      <c r="U66" s="316" t="s">
        <v>546</v>
      </c>
      <c r="V66" s="598"/>
      <c r="W66" s="598"/>
      <c r="X66" s="598"/>
      <c r="Y66" s="177"/>
    </row>
    <row r="67" spans="2:25" ht="16.2" customHeight="1" x14ac:dyDescent="0.2">
      <c r="B67" s="290"/>
      <c r="C67" s="596">
        <v>7</v>
      </c>
      <c r="D67" s="597"/>
      <c r="E67" s="187">
        <v>6</v>
      </c>
      <c r="F67" s="227">
        <v>40.799999999999997</v>
      </c>
      <c r="G67" s="177" t="s">
        <v>464</v>
      </c>
      <c r="H67" s="177" t="s">
        <v>346</v>
      </c>
      <c r="I67" s="177" t="s">
        <v>473</v>
      </c>
      <c r="J67" s="316" t="s">
        <v>473</v>
      </c>
      <c r="K67" s="316"/>
      <c r="L67" s="316"/>
      <c r="M67" s="177" t="s">
        <v>612</v>
      </c>
      <c r="N67" s="177" t="s">
        <v>546</v>
      </c>
      <c r="O67" s="177" t="s">
        <v>546</v>
      </c>
      <c r="P67" s="148" t="s">
        <v>546</v>
      </c>
      <c r="Q67" s="148" t="s">
        <v>534</v>
      </c>
      <c r="R67" s="183" t="s">
        <v>550</v>
      </c>
      <c r="S67" s="183" t="s">
        <v>551</v>
      </c>
      <c r="T67" s="183" t="s">
        <v>553</v>
      </c>
      <c r="U67" s="316" t="s">
        <v>546</v>
      </c>
      <c r="V67" s="598"/>
      <c r="W67" s="598"/>
      <c r="X67" s="598"/>
      <c r="Y67" s="177"/>
    </row>
    <row r="68" spans="2:25" ht="16.2" customHeight="1" x14ac:dyDescent="0.2">
      <c r="B68" s="290"/>
      <c r="C68" s="596">
        <v>7</v>
      </c>
      <c r="D68" s="597"/>
      <c r="E68" s="187">
        <v>7</v>
      </c>
      <c r="F68" s="227">
        <v>45.4</v>
      </c>
      <c r="G68" s="177" t="s">
        <v>464</v>
      </c>
      <c r="H68" s="177" t="s">
        <v>336</v>
      </c>
      <c r="I68" s="177" t="s">
        <v>578</v>
      </c>
      <c r="J68" s="316" t="s">
        <v>472</v>
      </c>
      <c r="K68" s="316"/>
      <c r="L68" s="316"/>
      <c r="M68" s="177" t="s">
        <v>613</v>
      </c>
      <c r="N68" s="177" t="s">
        <v>789</v>
      </c>
      <c r="O68" s="177" t="s">
        <v>534</v>
      </c>
      <c r="P68" s="148" t="s">
        <v>546</v>
      </c>
      <c r="Q68" s="148" t="s">
        <v>534</v>
      </c>
      <c r="R68" s="183" t="s">
        <v>550</v>
      </c>
      <c r="S68" s="183" t="s">
        <v>551</v>
      </c>
      <c r="T68" s="183" t="s">
        <v>552</v>
      </c>
      <c r="U68" s="316" t="s">
        <v>665</v>
      </c>
      <c r="V68" s="598"/>
      <c r="W68" s="598"/>
      <c r="X68" s="598"/>
      <c r="Y68" s="177" t="s">
        <v>555</v>
      </c>
    </row>
    <row r="69" spans="2:25" ht="16.2" customHeight="1" x14ac:dyDescent="0.2">
      <c r="B69" s="290"/>
      <c r="C69" s="596">
        <v>7</v>
      </c>
      <c r="D69" s="597"/>
      <c r="E69" s="187">
        <v>8</v>
      </c>
      <c r="F69" s="227">
        <v>41.9</v>
      </c>
      <c r="G69" s="177" t="s">
        <v>250</v>
      </c>
      <c r="H69" s="177" t="s">
        <v>268</v>
      </c>
      <c r="I69" s="177" t="s">
        <v>473</v>
      </c>
      <c r="J69" s="316" t="s">
        <v>476</v>
      </c>
      <c r="K69" s="316"/>
      <c r="L69" s="316"/>
      <c r="M69" s="177" t="s">
        <v>614</v>
      </c>
      <c r="N69" s="177" t="s">
        <v>546</v>
      </c>
      <c r="O69" s="177" t="s">
        <v>533</v>
      </c>
      <c r="P69" s="148" t="s">
        <v>546</v>
      </c>
      <c r="Q69" s="148" t="s">
        <v>534</v>
      </c>
      <c r="R69" s="183" t="s">
        <v>550</v>
      </c>
      <c r="S69" s="183" t="s">
        <v>551</v>
      </c>
      <c r="T69" s="183" t="s">
        <v>552</v>
      </c>
      <c r="U69" s="316" t="s">
        <v>554</v>
      </c>
      <c r="V69" s="598"/>
      <c r="W69" s="598"/>
      <c r="X69" s="598"/>
      <c r="Y69" s="177" t="s">
        <v>557</v>
      </c>
    </row>
    <row r="70" spans="2:25" ht="16.2" customHeight="1" x14ac:dyDescent="0.2">
      <c r="B70" s="290"/>
      <c r="C70" s="596">
        <v>8</v>
      </c>
      <c r="D70" s="597"/>
      <c r="E70" s="187">
        <v>1</v>
      </c>
      <c r="F70" s="227">
        <v>46.6</v>
      </c>
      <c r="G70" s="177" t="s">
        <v>464</v>
      </c>
      <c r="H70" s="177" t="s">
        <v>337</v>
      </c>
      <c r="I70" s="177" t="s">
        <v>578</v>
      </c>
      <c r="J70" s="316" t="s">
        <v>466</v>
      </c>
      <c r="K70" s="316"/>
      <c r="L70" s="316"/>
      <c r="M70" s="177" t="s">
        <v>615</v>
      </c>
      <c r="N70" s="177" t="s">
        <v>794</v>
      </c>
      <c r="O70" s="177" t="s">
        <v>534</v>
      </c>
      <c r="P70" s="177" t="s">
        <v>546</v>
      </c>
      <c r="Q70" s="177" t="s">
        <v>534</v>
      </c>
      <c r="R70" s="183" t="s">
        <v>550</v>
      </c>
      <c r="S70" s="183" t="s">
        <v>551</v>
      </c>
      <c r="T70" s="183" t="s">
        <v>552</v>
      </c>
      <c r="U70" s="316" t="s">
        <v>554</v>
      </c>
      <c r="V70" s="598"/>
      <c r="W70" s="598"/>
      <c r="X70" s="598"/>
      <c r="Y70" s="177" t="s">
        <v>555</v>
      </c>
    </row>
    <row r="71" spans="2:25" ht="16.2" customHeight="1" x14ac:dyDescent="0.2">
      <c r="B71" s="290"/>
      <c r="C71" s="596">
        <v>8</v>
      </c>
      <c r="D71" s="597"/>
      <c r="E71" s="187">
        <v>2</v>
      </c>
      <c r="F71" s="227">
        <v>51.2</v>
      </c>
      <c r="G71" s="177" t="s">
        <v>464</v>
      </c>
      <c r="H71" s="177" t="s">
        <v>337</v>
      </c>
      <c r="I71" s="177" t="s">
        <v>578</v>
      </c>
      <c r="J71" s="316" t="s">
        <v>466</v>
      </c>
      <c r="K71" s="316"/>
      <c r="L71" s="316"/>
      <c r="M71" s="177" t="s">
        <v>548</v>
      </c>
      <c r="N71" s="177" t="s">
        <v>560</v>
      </c>
      <c r="O71" s="177" t="s">
        <v>534</v>
      </c>
      <c r="P71" s="177" t="s">
        <v>546</v>
      </c>
      <c r="Q71" s="177" t="s">
        <v>533</v>
      </c>
      <c r="R71" s="183" t="s">
        <v>550</v>
      </c>
      <c r="S71" s="183" t="s">
        <v>550</v>
      </c>
      <c r="T71" s="183" t="s">
        <v>553</v>
      </c>
      <c r="U71" s="316" t="s">
        <v>546</v>
      </c>
      <c r="V71" s="598"/>
      <c r="W71" s="598"/>
      <c r="X71" s="598"/>
      <c r="Y71" s="177" t="s">
        <v>557</v>
      </c>
    </row>
    <row r="72" spans="2:25" ht="16.2" customHeight="1" x14ac:dyDescent="0.2">
      <c r="B72" s="290"/>
      <c r="C72" s="596">
        <v>8</v>
      </c>
      <c r="D72" s="597"/>
      <c r="E72" s="187">
        <v>3</v>
      </c>
      <c r="F72" s="227">
        <v>51.4</v>
      </c>
      <c r="G72" s="177" t="s">
        <v>464</v>
      </c>
      <c r="H72" s="177" t="s">
        <v>343</v>
      </c>
      <c r="I72" s="177" t="s">
        <v>578</v>
      </c>
      <c r="J72" s="316" t="s">
        <v>472</v>
      </c>
      <c r="K72" s="316"/>
      <c r="L72" s="316"/>
      <c r="M72" s="177" t="s">
        <v>616</v>
      </c>
      <c r="N72" s="177" t="s">
        <v>798</v>
      </c>
      <c r="O72" s="177" t="s">
        <v>549</v>
      </c>
      <c r="P72" s="177" t="s">
        <v>546</v>
      </c>
      <c r="Q72" s="177" t="s">
        <v>534</v>
      </c>
      <c r="R72" s="183" t="s">
        <v>550</v>
      </c>
      <c r="S72" s="183" t="s">
        <v>551</v>
      </c>
      <c r="T72" s="183" t="s">
        <v>552</v>
      </c>
      <c r="U72" s="316" t="s">
        <v>665</v>
      </c>
      <c r="V72" s="598"/>
      <c r="W72" s="598"/>
      <c r="X72" s="598"/>
      <c r="Y72" s="177" t="s">
        <v>556</v>
      </c>
    </row>
    <row r="73" spans="2:25" ht="16.2" customHeight="1" x14ac:dyDescent="0.2">
      <c r="B73" s="290"/>
      <c r="C73" s="596">
        <v>8</v>
      </c>
      <c r="D73" s="597"/>
      <c r="E73" s="187">
        <v>4</v>
      </c>
      <c r="F73" s="227">
        <v>45.4</v>
      </c>
      <c r="G73" s="177" t="s">
        <v>464</v>
      </c>
      <c r="H73" s="177" t="s">
        <v>346</v>
      </c>
      <c r="I73" s="177" t="s">
        <v>578</v>
      </c>
      <c r="J73" s="316" t="s">
        <v>466</v>
      </c>
      <c r="K73" s="316"/>
      <c r="L73" s="316"/>
      <c r="M73" s="177"/>
      <c r="N73" s="177" t="s">
        <v>800</v>
      </c>
      <c r="O73" s="177" t="s">
        <v>534</v>
      </c>
      <c r="P73" s="177" t="s">
        <v>546</v>
      </c>
      <c r="Q73" s="177" t="s">
        <v>533</v>
      </c>
      <c r="R73" s="183" t="s">
        <v>550</v>
      </c>
      <c r="S73" s="183" t="s">
        <v>550</v>
      </c>
      <c r="T73" s="183" t="s">
        <v>553</v>
      </c>
      <c r="U73" s="316" t="s">
        <v>546</v>
      </c>
      <c r="V73" s="598"/>
      <c r="W73" s="598"/>
      <c r="X73" s="598"/>
      <c r="Y73" s="177" t="s">
        <v>557</v>
      </c>
    </row>
    <row r="74" spans="2:25" ht="16.2" customHeight="1" x14ac:dyDescent="0.2">
      <c r="B74" s="290"/>
      <c r="C74" s="596">
        <v>8</v>
      </c>
      <c r="D74" s="597"/>
      <c r="E74" s="187">
        <v>5</v>
      </c>
      <c r="F74" s="227">
        <v>46.5</v>
      </c>
      <c r="G74" s="177" t="s">
        <v>250</v>
      </c>
      <c r="H74" s="177" t="s">
        <v>268</v>
      </c>
      <c r="I74" s="177" t="s">
        <v>473</v>
      </c>
      <c r="J74" s="316" t="s">
        <v>476</v>
      </c>
      <c r="K74" s="316"/>
      <c r="L74" s="316"/>
      <c r="M74" s="177" t="s">
        <v>617</v>
      </c>
      <c r="N74" s="177" t="s">
        <v>546</v>
      </c>
      <c r="O74" s="177" t="s">
        <v>533</v>
      </c>
      <c r="P74" s="177" t="s">
        <v>546</v>
      </c>
      <c r="Q74" s="177" t="s">
        <v>534</v>
      </c>
      <c r="R74" s="183" t="s">
        <v>550</v>
      </c>
      <c r="S74" s="183" t="s">
        <v>551</v>
      </c>
      <c r="T74" s="183" t="s">
        <v>552</v>
      </c>
      <c r="U74" s="316" t="s">
        <v>554</v>
      </c>
      <c r="V74" s="598"/>
      <c r="W74" s="598"/>
      <c r="X74" s="598"/>
      <c r="Y74" s="177" t="s">
        <v>557</v>
      </c>
    </row>
    <row r="75" spans="2:25" ht="16.2" customHeight="1" x14ac:dyDescent="0.2">
      <c r="B75" s="290"/>
      <c r="C75" s="596">
        <v>8</v>
      </c>
      <c r="D75" s="597"/>
      <c r="E75" s="187">
        <v>6</v>
      </c>
      <c r="F75" s="227">
        <v>47</v>
      </c>
      <c r="G75" s="177" t="s">
        <v>250</v>
      </c>
      <c r="H75" s="177" t="s">
        <v>268</v>
      </c>
      <c r="I75" s="177" t="s">
        <v>473</v>
      </c>
      <c r="J75" s="316" t="s">
        <v>476</v>
      </c>
      <c r="K75" s="316"/>
      <c r="L75" s="316"/>
      <c r="M75" s="177" t="s">
        <v>618</v>
      </c>
      <c r="N75" s="177" t="s">
        <v>546</v>
      </c>
      <c r="O75" s="177" t="s">
        <v>546</v>
      </c>
      <c r="P75" s="177" t="s">
        <v>546</v>
      </c>
      <c r="Q75" s="177" t="s">
        <v>534</v>
      </c>
      <c r="R75" s="183" t="s">
        <v>550</v>
      </c>
      <c r="S75" s="183" t="s">
        <v>551</v>
      </c>
      <c r="T75" s="183" t="s">
        <v>553</v>
      </c>
      <c r="U75" s="316" t="s">
        <v>546</v>
      </c>
      <c r="V75" s="598"/>
      <c r="W75" s="598"/>
      <c r="X75" s="598"/>
      <c r="Y75" s="177"/>
    </row>
    <row r="76" spans="2:25" ht="16.2" customHeight="1" x14ac:dyDescent="0.2">
      <c r="B76" s="290"/>
      <c r="C76" s="596">
        <v>9</v>
      </c>
      <c r="D76" s="597"/>
      <c r="E76" s="187">
        <v>1</v>
      </c>
      <c r="F76" s="227">
        <v>51.4</v>
      </c>
      <c r="G76" s="177" t="s">
        <v>464</v>
      </c>
      <c r="H76" s="177" t="s">
        <v>343</v>
      </c>
      <c r="I76" s="177" t="s">
        <v>578</v>
      </c>
      <c r="J76" s="316" t="s">
        <v>466</v>
      </c>
      <c r="K76" s="316"/>
      <c r="L76" s="316"/>
      <c r="M76" s="177"/>
      <c r="N76" s="177" t="s">
        <v>805</v>
      </c>
      <c r="O76" s="177" t="s">
        <v>534</v>
      </c>
      <c r="P76" s="177" t="s">
        <v>546</v>
      </c>
      <c r="Q76" s="177" t="s">
        <v>533</v>
      </c>
      <c r="R76" s="183" t="s">
        <v>550</v>
      </c>
      <c r="S76" s="183" t="s">
        <v>550</v>
      </c>
      <c r="T76" s="183" t="s">
        <v>553</v>
      </c>
      <c r="U76" s="316" t="s">
        <v>546</v>
      </c>
      <c r="V76" s="598"/>
      <c r="W76" s="598"/>
      <c r="X76" s="598"/>
      <c r="Y76" s="177" t="s">
        <v>557</v>
      </c>
    </row>
    <row r="77" spans="2:25" ht="16.2" customHeight="1" x14ac:dyDescent="0.2">
      <c r="B77" s="290"/>
      <c r="C77" s="596">
        <v>9</v>
      </c>
      <c r="D77" s="597"/>
      <c r="E77" s="187">
        <v>2</v>
      </c>
      <c r="F77" s="227">
        <v>51.4</v>
      </c>
      <c r="G77" s="177" t="s">
        <v>464</v>
      </c>
      <c r="H77" s="177" t="s">
        <v>343</v>
      </c>
      <c r="I77" s="177" t="s">
        <v>578</v>
      </c>
      <c r="J77" s="316" t="s">
        <v>466</v>
      </c>
      <c r="K77" s="316"/>
      <c r="L77" s="316"/>
      <c r="M77" s="177"/>
      <c r="N77" s="177" t="s">
        <v>807</v>
      </c>
      <c r="O77" s="177" t="s">
        <v>549</v>
      </c>
      <c r="P77" s="177" t="s">
        <v>546</v>
      </c>
      <c r="Q77" s="177" t="s">
        <v>533</v>
      </c>
      <c r="R77" s="183" t="s">
        <v>550</v>
      </c>
      <c r="S77" s="183" t="s">
        <v>550</v>
      </c>
      <c r="T77" s="183" t="s">
        <v>553</v>
      </c>
      <c r="U77" s="316" t="s">
        <v>546</v>
      </c>
      <c r="V77" s="598"/>
      <c r="W77" s="598"/>
      <c r="X77" s="598"/>
      <c r="Y77" s="177" t="s">
        <v>557</v>
      </c>
    </row>
    <row r="78" spans="2:25" ht="16.2" customHeight="1" x14ac:dyDescent="0.2">
      <c r="B78" s="290"/>
      <c r="C78" s="596">
        <v>9</v>
      </c>
      <c r="D78" s="597"/>
      <c r="E78" s="187">
        <v>3</v>
      </c>
      <c r="F78" s="227">
        <v>51.5</v>
      </c>
      <c r="G78" s="177" t="s">
        <v>464</v>
      </c>
      <c r="H78" s="177" t="s">
        <v>339</v>
      </c>
      <c r="I78" s="177" t="s">
        <v>578</v>
      </c>
      <c r="J78" s="316" t="s">
        <v>465</v>
      </c>
      <c r="K78" s="316"/>
      <c r="L78" s="316"/>
      <c r="M78" s="177" t="s">
        <v>619</v>
      </c>
      <c r="N78" s="177" t="s">
        <v>810</v>
      </c>
      <c r="O78" s="177" t="s">
        <v>534</v>
      </c>
      <c r="P78" s="177" t="s">
        <v>546</v>
      </c>
      <c r="Q78" s="177" t="s">
        <v>534</v>
      </c>
      <c r="R78" s="183" t="s">
        <v>550</v>
      </c>
      <c r="S78" s="183" t="s">
        <v>551</v>
      </c>
      <c r="T78" s="183" t="s">
        <v>552</v>
      </c>
      <c r="U78" s="316" t="s">
        <v>554</v>
      </c>
      <c r="V78" s="598"/>
      <c r="W78" s="598"/>
      <c r="X78" s="598"/>
      <c r="Y78" s="177"/>
    </row>
    <row r="79" spans="2:25" ht="16.2" customHeight="1" x14ac:dyDescent="0.2">
      <c r="B79" s="290"/>
      <c r="C79" s="596">
        <v>9</v>
      </c>
      <c r="D79" s="597"/>
      <c r="E79" s="187">
        <v>4</v>
      </c>
      <c r="F79" s="227">
        <v>57.4</v>
      </c>
      <c r="G79" s="177" t="s">
        <v>464</v>
      </c>
      <c r="H79" s="177" t="s">
        <v>343</v>
      </c>
      <c r="I79" s="177" t="s">
        <v>578</v>
      </c>
      <c r="J79" s="316" t="s">
        <v>472</v>
      </c>
      <c r="K79" s="316"/>
      <c r="L79" s="316"/>
      <c r="M79" s="177" t="s">
        <v>620</v>
      </c>
      <c r="N79" s="177" t="s">
        <v>813</v>
      </c>
      <c r="O79" s="177" t="s">
        <v>534</v>
      </c>
      <c r="P79" s="177" t="s">
        <v>546</v>
      </c>
      <c r="Q79" s="177" t="s">
        <v>534</v>
      </c>
      <c r="R79" s="183" t="s">
        <v>550</v>
      </c>
      <c r="S79" s="183" t="s">
        <v>551</v>
      </c>
      <c r="T79" s="183" t="s">
        <v>552</v>
      </c>
      <c r="U79" s="316" t="s">
        <v>665</v>
      </c>
      <c r="V79" s="598"/>
      <c r="W79" s="598"/>
      <c r="X79" s="598"/>
      <c r="Y79" s="177" t="s">
        <v>555</v>
      </c>
    </row>
    <row r="80" spans="2:25" ht="16.2" customHeight="1" x14ac:dyDescent="0.2">
      <c r="B80" s="291"/>
      <c r="C80" s="596">
        <v>9</v>
      </c>
      <c r="D80" s="597"/>
      <c r="E80" s="187">
        <v>5</v>
      </c>
      <c r="F80" s="227">
        <v>57.4</v>
      </c>
      <c r="G80" s="177" t="s">
        <v>464</v>
      </c>
      <c r="H80" s="177" t="s">
        <v>342</v>
      </c>
      <c r="I80" s="177" t="s">
        <v>578</v>
      </c>
      <c r="J80" s="316" t="s">
        <v>472</v>
      </c>
      <c r="K80" s="316"/>
      <c r="L80" s="316"/>
      <c r="M80" s="177" t="s">
        <v>621</v>
      </c>
      <c r="N80" s="177" t="s">
        <v>816</v>
      </c>
      <c r="O80" s="177" t="s">
        <v>549</v>
      </c>
      <c r="P80" s="177" t="s">
        <v>546</v>
      </c>
      <c r="Q80" s="177" t="s">
        <v>534</v>
      </c>
      <c r="R80" s="183" t="s">
        <v>550</v>
      </c>
      <c r="S80" s="183" t="s">
        <v>551</v>
      </c>
      <c r="T80" s="183" t="s">
        <v>552</v>
      </c>
      <c r="U80" s="316" t="s">
        <v>665</v>
      </c>
      <c r="V80" s="598"/>
      <c r="W80" s="598"/>
      <c r="X80" s="598"/>
      <c r="Y80" s="177" t="s">
        <v>556</v>
      </c>
    </row>
    <row r="81" spans="2:25" ht="16.2" customHeight="1" x14ac:dyDescent="0.2">
      <c r="B81" s="26"/>
      <c r="C81" s="1" t="s">
        <v>519</v>
      </c>
      <c r="D81" s="7"/>
      <c r="F81" s="7"/>
      <c r="G81" s="24"/>
      <c r="H81" s="24"/>
      <c r="I81" s="24"/>
      <c r="J81" s="24"/>
      <c r="K81" s="24"/>
      <c r="L81" s="24"/>
      <c r="M81" s="24"/>
      <c r="N81" s="24"/>
      <c r="O81" s="24"/>
      <c r="P81" s="25"/>
      <c r="Q81" s="36"/>
      <c r="R81" s="7"/>
      <c r="S81" s="7"/>
      <c r="T81" s="24"/>
      <c r="U81" s="37"/>
      <c r="V81" s="37"/>
      <c r="W81" s="37"/>
      <c r="X81" s="37"/>
      <c r="Y81" s="7"/>
    </row>
    <row r="82" spans="2:25" ht="16.2" customHeight="1" x14ac:dyDescent="0.2">
      <c r="B82" s="26"/>
      <c r="C82" s="30" t="s">
        <v>225</v>
      </c>
      <c r="D82" s="7"/>
      <c r="F82" s="7"/>
      <c r="G82" s="24"/>
      <c r="H82" s="24"/>
      <c r="I82" s="24"/>
      <c r="J82" s="24"/>
      <c r="K82" s="24"/>
      <c r="L82" s="24"/>
      <c r="M82" s="24"/>
      <c r="N82" s="24"/>
      <c r="O82" s="24"/>
      <c r="P82" s="25"/>
      <c r="Q82" s="36"/>
      <c r="R82" s="7"/>
      <c r="S82" s="7"/>
      <c r="T82" s="24"/>
      <c r="U82" s="37"/>
      <c r="V82" s="37"/>
      <c r="W82" s="37"/>
      <c r="X82" s="37"/>
      <c r="Y82" s="7"/>
    </row>
    <row r="83" spans="2:25" ht="16.2" customHeight="1" x14ac:dyDescent="0.2">
      <c r="B83" s="27"/>
      <c r="C83" s="3" t="s">
        <v>208</v>
      </c>
      <c r="D83" s="3"/>
      <c r="E83" s="3"/>
      <c r="F83" s="3"/>
      <c r="G83" s="3"/>
      <c r="H83" s="3"/>
      <c r="I83" s="3"/>
      <c r="J83" s="3"/>
      <c r="K83" s="3"/>
      <c r="L83" s="3"/>
      <c r="M83" s="3"/>
      <c r="N83" s="3"/>
      <c r="O83" s="3"/>
      <c r="P83" s="3"/>
      <c r="Q83" s="3"/>
      <c r="R83" s="3"/>
      <c r="S83" s="3"/>
      <c r="T83" s="3"/>
      <c r="U83" s="3"/>
      <c r="V83" s="3"/>
      <c r="W83" s="3"/>
      <c r="X83" s="3"/>
    </row>
    <row r="84" spans="2:25" ht="16.2" customHeight="1" x14ac:dyDescent="0.2">
      <c r="B84" s="3"/>
      <c r="C84" s="3" t="s">
        <v>209</v>
      </c>
      <c r="D84" s="3"/>
      <c r="E84" s="3"/>
      <c r="F84" s="3"/>
      <c r="G84" s="3"/>
      <c r="H84" s="3"/>
      <c r="I84" s="3"/>
      <c r="J84" s="3"/>
      <c r="K84" s="3"/>
      <c r="L84" s="3"/>
      <c r="M84" s="3"/>
      <c r="N84" s="3"/>
      <c r="O84" s="3"/>
      <c r="P84" s="3"/>
      <c r="Q84" s="3"/>
      <c r="R84" s="3"/>
      <c r="S84" s="3"/>
      <c r="T84" s="3"/>
      <c r="U84" s="3"/>
      <c r="V84" s="3"/>
      <c r="W84" s="3"/>
      <c r="X84" s="3"/>
    </row>
    <row r="85" spans="2:25" ht="16.2" customHeight="1" x14ac:dyDescent="0.2">
      <c r="B85" s="3"/>
      <c r="C85" s="3" t="s">
        <v>315</v>
      </c>
      <c r="D85" s="3"/>
      <c r="E85" s="3"/>
      <c r="F85" s="3"/>
      <c r="G85" s="3"/>
      <c r="H85" s="3"/>
      <c r="I85" s="3"/>
      <c r="J85" s="3"/>
      <c r="K85" s="3"/>
      <c r="L85" s="3"/>
      <c r="M85" s="3"/>
      <c r="N85" s="3"/>
      <c r="O85" s="3"/>
      <c r="P85" s="3"/>
      <c r="Q85" s="3"/>
      <c r="R85" s="3"/>
      <c r="S85" s="3"/>
      <c r="T85" s="3"/>
      <c r="U85" s="3"/>
      <c r="V85" s="3"/>
      <c r="W85" s="3"/>
      <c r="X85" s="3"/>
    </row>
    <row r="86" spans="2:25" ht="16.2" customHeight="1" x14ac:dyDescent="0.2">
      <c r="C86" s="4" t="s">
        <v>371</v>
      </c>
    </row>
    <row r="87" spans="2:25" ht="15" customHeight="1" x14ac:dyDescent="0.2">
      <c r="B87" s="305" t="s">
        <v>204</v>
      </c>
      <c r="C87" s="610" t="s">
        <v>29</v>
      </c>
      <c r="D87" s="611"/>
      <c r="E87" s="603" t="s">
        <v>173</v>
      </c>
      <c r="F87" s="603" t="s">
        <v>172</v>
      </c>
      <c r="G87" s="613" t="s">
        <v>171</v>
      </c>
      <c r="H87" s="614"/>
      <c r="I87" s="319" t="s">
        <v>170</v>
      </c>
      <c r="J87" s="323"/>
      <c r="K87" s="323"/>
      <c r="L87" s="323"/>
      <c r="M87" s="323"/>
      <c r="N87" s="320"/>
      <c r="O87" s="617" t="s">
        <v>368</v>
      </c>
      <c r="P87" s="575" t="s">
        <v>216</v>
      </c>
      <c r="Q87" s="619"/>
      <c r="R87" s="619"/>
      <c r="S87" s="620"/>
      <c r="T87" s="613" t="s">
        <v>169</v>
      </c>
      <c r="U87" s="623"/>
      <c r="V87" s="623"/>
      <c r="W87" s="623"/>
      <c r="X87" s="614"/>
      <c r="Y87" s="602" t="s">
        <v>168</v>
      </c>
    </row>
    <row r="88" spans="2:25" ht="15" customHeight="1" x14ac:dyDescent="0.2">
      <c r="B88" s="290"/>
      <c r="C88" s="610"/>
      <c r="D88" s="611"/>
      <c r="E88" s="603"/>
      <c r="F88" s="603"/>
      <c r="G88" s="615"/>
      <c r="H88" s="616"/>
      <c r="I88" s="321"/>
      <c r="J88" s="352"/>
      <c r="K88" s="352"/>
      <c r="L88" s="352"/>
      <c r="M88" s="352"/>
      <c r="N88" s="322"/>
      <c r="O88" s="618"/>
      <c r="P88" s="576"/>
      <c r="Q88" s="621"/>
      <c r="R88" s="621"/>
      <c r="S88" s="622"/>
      <c r="T88" s="615"/>
      <c r="U88" s="624"/>
      <c r="V88" s="624"/>
      <c r="W88" s="624"/>
      <c r="X88" s="616"/>
      <c r="Y88" s="603"/>
    </row>
    <row r="89" spans="2:25" ht="16.2" customHeight="1" x14ac:dyDescent="0.2">
      <c r="B89" s="290"/>
      <c r="C89" s="610"/>
      <c r="D89" s="611"/>
      <c r="E89" s="603"/>
      <c r="F89" s="603"/>
      <c r="G89" s="545" t="s">
        <v>167</v>
      </c>
      <c r="H89" s="545" t="s">
        <v>166</v>
      </c>
      <c r="I89" s="606" t="s">
        <v>165</v>
      </c>
      <c r="J89" s="606" t="s">
        <v>31</v>
      </c>
      <c r="K89" s="598"/>
      <c r="L89" s="598"/>
      <c r="M89" s="607" t="s">
        <v>3</v>
      </c>
      <c r="N89" s="608" t="s">
        <v>507</v>
      </c>
      <c r="O89" s="606" t="s">
        <v>408</v>
      </c>
      <c r="P89" s="359" t="s">
        <v>224</v>
      </c>
      <c r="Q89" s="598"/>
      <c r="R89" s="545" t="s">
        <v>222</v>
      </c>
      <c r="S89" s="545" t="s">
        <v>223</v>
      </c>
      <c r="T89" s="609" t="s">
        <v>164</v>
      </c>
      <c r="U89" s="545" t="s">
        <v>217</v>
      </c>
      <c r="V89" s="598"/>
      <c r="W89" s="598"/>
      <c r="X89" s="598"/>
      <c r="Y89" s="603"/>
    </row>
    <row r="90" spans="2:25" ht="16.2" customHeight="1" x14ac:dyDescent="0.2">
      <c r="B90" s="290"/>
      <c r="C90" s="321"/>
      <c r="D90" s="322"/>
      <c r="E90" s="612"/>
      <c r="F90" s="612"/>
      <c r="G90" s="605"/>
      <c r="H90" s="605"/>
      <c r="I90" s="598"/>
      <c r="J90" s="598"/>
      <c r="K90" s="598"/>
      <c r="L90" s="598"/>
      <c r="M90" s="598"/>
      <c r="N90" s="598"/>
      <c r="O90" s="598"/>
      <c r="P90" s="225" t="s">
        <v>218</v>
      </c>
      <c r="Q90" s="225" t="s">
        <v>220</v>
      </c>
      <c r="R90" s="598"/>
      <c r="S90" s="598"/>
      <c r="T90" s="598"/>
      <c r="U90" s="598"/>
      <c r="V90" s="598"/>
      <c r="W90" s="598"/>
      <c r="X90" s="598"/>
      <c r="Y90" s="604"/>
    </row>
    <row r="91" spans="2:25" ht="15.75" customHeight="1" x14ac:dyDescent="0.2">
      <c r="B91" s="290"/>
      <c r="C91" s="596">
        <v>9</v>
      </c>
      <c r="D91" s="597"/>
      <c r="E91" s="187">
        <v>6</v>
      </c>
      <c r="F91" s="227">
        <v>56.6</v>
      </c>
      <c r="G91" s="177" t="s">
        <v>464</v>
      </c>
      <c r="H91" s="177" t="s">
        <v>342</v>
      </c>
      <c r="I91" s="177" t="s">
        <v>473</v>
      </c>
      <c r="J91" s="316" t="s">
        <v>473</v>
      </c>
      <c r="K91" s="316"/>
      <c r="L91" s="316"/>
      <c r="M91" s="177" t="s">
        <v>622</v>
      </c>
      <c r="N91" s="177" t="s">
        <v>546</v>
      </c>
      <c r="O91" s="177" t="s">
        <v>534</v>
      </c>
      <c r="P91" s="148" t="s">
        <v>546</v>
      </c>
      <c r="Q91" s="148" t="s">
        <v>534</v>
      </c>
      <c r="R91" s="183" t="s">
        <v>550</v>
      </c>
      <c r="S91" s="183" t="s">
        <v>551</v>
      </c>
      <c r="T91" s="183" t="s">
        <v>552</v>
      </c>
      <c r="U91" s="316" t="s">
        <v>554</v>
      </c>
      <c r="V91" s="598"/>
      <c r="W91" s="598"/>
      <c r="X91" s="598"/>
      <c r="Y91" s="177"/>
    </row>
    <row r="92" spans="2:25" ht="16.2" customHeight="1" x14ac:dyDescent="0.2">
      <c r="B92" s="290"/>
      <c r="C92" s="596">
        <v>9</v>
      </c>
      <c r="D92" s="597"/>
      <c r="E92" s="187">
        <v>7</v>
      </c>
      <c r="F92" s="227">
        <v>52.9</v>
      </c>
      <c r="G92" s="177" t="s">
        <v>464</v>
      </c>
      <c r="H92" s="177" t="s">
        <v>338</v>
      </c>
      <c r="I92" s="177" t="s">
        <v>578</v>
      </c>
      <c r="J92" s="316" t="s">
        <v>465</v>
      </c>
      <c r="K92" s="316"/>
      <c r="L92" s="316"/>
      <c r="M92" s="177" t="s">
        <v>623</v>
      </c>
      <c r="N92" s="177" t="s">
        <v>822</v>
      </c>
      <c r="O92" s="177" t="s">
        <v>534</v>
      </c>
      <c r="P92" s="148" t="s">
        <v>546</v>
      </c>
      <c r="Q92" s="148" t="s">
        <v>534</v>
      </c>
      <c r="R92" s="183" t="s">
        <v>550</v>
      </c>
      <c r="S92" s="183" t="s">
        <v>551</v>
      </c>
      <c r="T92" s="183" t="s">
        <v>552</v>
      </c>
      <c r="U92" s="316" t="s">
        <v>554</v>
      </c>
      <c r="V92" s="625"/>
      <c r="W92" s="625"/>
      <c r="X92" s="625"/>
      <c r="Y92" s="246"/>
    </row>
    <row r="93" spans="2:25" ht="16.2" customHeight="1" x14ac:dyDescent="0.2">
      <c r="B93" s="290"/>
      <c r="C93" s="596">
        <v>9</v>
      </c>
      <c r="D93" s="597"/>
      <c r="E93" s="187">
        <v>8</v>
      </c>
      <c r="F93" s="227">
        <v>52.6</v>
      </c>
      <c r="G93" s="177" t="s">
        <v>464</v>
      </c>
      <c r="H93" s="177" t="s">
        <v>346</v>
      </c>
      <c r="I93" s="177" t="s">
        <v>473</v>
      </c>
      <c r="J93" s="316" t="s">
        <v>473</v>
      </c>
      <c r="K93" s="316"/>
      <c r="L93" s="316"/>
      <c r="M93" s="177" t="s">
        <v>624</v>
      </c>
      <c r="N93" s="177" t="s">
        <v>546</v>
      </c>
      <c r="O93" s="177" t="s">
        <v>534</v>
      </c>
      <c r="P93" s="148" t="s">
        <v>546</v>
      </c>
      <c r="Q93" s="148" t="s">
        <v>534</v>
      </c>
      <c r="R93" s="183" t="s">
        <v>550</v>
      </c>
      <c r="S93" s="183" t="s">
        <v>551</v>
      </c>
      <c r="T93" s="183" t="s">
        <v>552</v>
      </c>
      <c r="U93" s="316" t="s">
        <v>554</v>
      </c>
      <c r="V93" s="598"/>
      <c r="W93" s="598"/>
      <c r="X93" s="598"/>
      <c r="Y93" s="177"/>
    </row>
    <row r="94" spans="2:25" ht="16.2" customHeight="1" x14ac:dyDescent="0.2">
      <c r="B94" s="290"/>
      <c r="C94" s="596">
        <v>9</v>
      </c>
      <c r="D94" s="597"/>
      <c r="E94" s="187">
        <v>9</v>
      </c>
      <c r="F94" s="227">
        <v>52.8</v>
      </c>
      <c r="G94" s="177" t="s">
        <v>250</v>
      </c>
      <c r="H94" s="177" t="s">
        <v>265</v>
      </c>
      <c r="I94" s="177" t="s">
        <v>473</v>
      </c>
      <c r="J94" s="316" t="s">
        <v>476</v>
      </c>
      <c r="K94" s="316"/>
      <c r="L94" s="316"/>
      <c r="M94" s="177" t="s">
        <v>625</v>
      </c>
      <c r="N94" s="177" t="s">
        <v>546</v>
      </c>
      <c r="O94" s="177" t="s">
        <v>533</v>
      </c>
      <c r="P94" s="148" t="s">
        <v>546</v>
      </c>
      <c r="Q94" s="148" t="s">
        <v>534</v>
      </c>
      <c r="R94" s="183" t="s">
        <v>550</v>
      </c>
      <c r="S94" s="183" t="s">
        <v>551</v>
      </c>
      <c r="T94" s="183" t="s">
        <v>552</v>
      </c>
      <c r="U94" s="316" t="s">
        <v>554</v>
      </c>
      <c r="V94" s="598"/>
      <c r="W94" s="598"/>
      <c r="X94" s="598"/>
      <c r="Y94" s="177" t="s">
        <v>557</v>
      </c>
    </row>
    <row r="95" spans="2:25" ht="16.2" customHeight="1" x14ac:dyDescent="0.2">
      <c r="B95" s="290"/>
      <c r="C95" s="596">
        <v>10</v>
      </c>
      <c r="D95" s="597"/>
      <c r="E95" s="187">
        <v>1</v>
      </c>
      <c r="F95" s="227">
        <v>59.9</v>
      </c>
      <c r="G95" s="177" t="s">
        <v>464</v>
      </c>
      <c r="H95" s="177" t="s">
        <v>337</v>
      </c>
      <c r="I95" s="177" t="s">
        <v>473</v>
      </c>
      <c r="J95" s="316" t="s">
        <v>473</v>
      </c>
      <c r="K95" s="316"/>
      <c r="L95" s="316"/>
      <c r="M95" s="177" t="s">
        <v>626</v>
      </c>
      <c r="N95" s="177" t="s">
        <v>546</v>
      </c>
      <c r="O95" s="177" t="s">
        <v>534</v>
      </c>
      <c r="P95" s="148" t="s">
        <v>546</v>
      </c>
      <c r="Q95" s="148" t="s">
        <v>534</v>
      </c>
      <c r="R95" s="183" t="s">
        <v>550</v>
      </c>
      <c r="S95" s="183" t="s">
        <v>551</v>
      </c>
      <c r="T95" s="183" t="s">
        <v>552</v>
      </c>
      <c r="U95" s="316" t="s">
        <v>554</v>
      </c>
      <c r="V95" s="598"/>
      <c r="W95" s="598"/>
      <c r="X95" s="598"/>
      <c r="Y95" s="177"/>
    </row>
    <row r="96" spans="2:25" ht="16.2" customHeight="1" x14ac:dyDescent="0.2">
      <c r="B96" s="290"/>
      <c r="C96" s="596">
        <v>10</v>
      </c>
      <c r="D96" s="597"/>
      <c r="E96" s="187">
        <v>2</v>
      </c>
      <c r="F96" s="227">
        <v>62.5</v>
      </c>
      <c r="G96" s="177" t="s">
        <v>464</v>
      </c>
      <c r="H96" s="177" t="s">
        <v>343</v>
      </c>
      <c r="I96" s="177" t="s">
        <v>473</v>
      </c>
      <c r="J96" s="316" t="s">
        <v>473</v>
      </c>
      <c r="K96" s="316"/>
      <c r="L96" s="316"/>
      <c r="M96" s="177" t="s">
        <v>627</v>
      </c>
      <c r="N96" s="177" t="s">
        <v>546</v>
      </c>
      <c r="O96" s="228" t="s">
        <v>534</v>
      </c>
      <c r="P96" s="148" t="s">
        <v>546</v>
      </c>
      <c r="Q96" s="148" t="s">
        <v>534</v>
      </c>
      <c r="R96" s="183" t="s">
        <v>550</v>
      </c>
      <c r="S96" s="183" t="s">
        <v>551</v>
      </c>
      <c r="T96" s="183" t="s">
        <v>552</v>
      </c>
      <c r="U96" s="316" t="s">
        <v>554</v>
      </c>
      <c r="V96" s="598"/>
      <c r="W96" s="598"/>
      <c r="X96" s="598"/>
      <c r="Y96" s="177"/>
    </row>
    <row r="97" spans="2:25" ht="16.2" customHeight="1" x14ac:dyDescent="0.2">
      <c r="B97" s="290"/>
      <c r="C97" s="596">
        <v>10</v>
      </c>
      <c r="D97" s="597"/>
      <c r="E97" s="187">
        <v>3</v>
      </c>
      <c r="F97" s="227">
        <v>57.4</v>
      </c>
      <c r="G97" s="177" t="s">
        <v>464</v>
      </c>
      <c r="H97" s="177" t="s">
        <v>343</v>
      </c>
      <c r="I97" s="177" t="s">
        <v>578</v>
      </c>
      <c r="J97" s="316" t="s">
        <v>466</v>
      </c>
      <c r="K97" s="316"/>
      <c r="L97" s="316"/>
      <c r="M97" s="177"/>
      <c r="N97" s="177" t="s">
        <v>832</v>
      </c>
      <c r="O97" s="228" t="s">
        <v>549</v>
      </c>
      <c r="P97" s="148" t="s">
        <v>546</v>
      </c>
      <c r="Q97" s="148" t="s">
        <v>533</v>
      </c>
      <c r="R97" s="183" t="s">
        <v>550</v>
      </c>
      <c r="S97" s="183" t="s">
        <v>550</v>
      </c>
      <c r="T97" s="183" t="s">
        <v>553</v>
      </c>
      <c r="U97" s="316" t="s">
        <v>546</v>
      </c>
      <c r="V97" s="598"/>
      <c r="W97" s="598"/>
      <c r="X97" s="598"/>
      <c r="Y97" s="177" t="s">
        <v>557</v>
      </c>
    </row>
    <row r="98" spans="2:25" ht="16.2" customHeight="1" x14ac:dyDescent="0.2">
      <c r="B98" s="290"/>
      <c r="C98" s="596">
        <v>10</v>
      </c>
      <c r="D98" s="597"/>
      <c r="E98" s="187">
        <v>4</v>
      </c>
      <c r="F98" s="227">
        <v>63.4</v>
      </c>
      <c r="G98" s="177" t="s">
        <v>464</v>
      </c>
      <c r="H98" s="177" t="s">
        <v>343</v>
      </c>
      <c r="I98" s="177" t="s">
        <v>578</v>
      </c>
      <c r="J98" s="316" t="s">
        <v>472</v>
      </c>
      <c r="K98" s="316"/>
      <c r="L98" s="316"/>
      <c r="M98" s="177" t="s">
        <v>547</v>
      </c>
      <c r="N98" s="177" t="s">
        <v>832</v>
      </c>
      <c r="O98" s="228" t="s">
        <v>549</v>
      </c>
      <c r="P98" s="148" t="s">
        <v>546</v>
      </c>
      <c r="Q98" s="148" t="s">
        <v>534</v>
      </c>
      <c r="R98" s="183" t="s">
        <v>550</v>
      </c>
      <c r="S98" s="183" t="s">
        <v>551</v>
      </c>
      <c r="T98" s="183" t="s">
        <v>552</v>
      </c>
      <c r="U98" s="316" t="s">
        <v>665</v>
      </c>
      <c r="V98" s="598"/>
      <c r="W98" s="598"/>
      <c r="X98" s="598"/>
      <c r="Y98" s="177" t="s">
        <v>556</v>
      </c>
    </row>
    <row r="99" spans="2:25" ht="16.2" customHeight="1" x14ac:dyDescent="0.2">
      <c r="B99" s="290"/>
      <c r="C99" s="596">
        <v>10</v>
      </c>
      <c r="D99" s="597"/>
      <c r="E99" s="187">
        <v>5</v>
      </c>
      <c r="F99" s="227">
        <v>57.4</v>
      </c>
      <c r="G99" s="177" t="s">
        <v>464</v>
      </c>
      <c r="H99" s="177" t="s">
        <v>336</v>
      </c>
      <c r="I99" s="177" t="s">
        <v>578</v>
      </c>
      <c r="J99" s="316" t="s">
        <v>472</v>
      </c>
      <c r="K99" s="316"/>
      <c r="L99" s="316"/>
      <c r="M99" s="177" t="s">
        <v>621</v>
      </c>
      <c r="N99" s="177" t="s">
        <v>835</v>
      </c>
      <c r="O99" s="228" t="s">
        <v>534</v>
      </c>
      <c r="P99" s="148" t="s">
        <v>546</v>
      </c>
      <c r="Q99" s="148" t="s">
        <v>534</v>
      </c>
      <c r="R99" s="183" t="s">
        <v>550</v>
      </c>
      <c r="S99" s="183" t="s">
        <v>551</v>
      </c>
      <c r="T99" s="183" t="s">
        <v>552</v>
      </c>
      <c r="U99" s="599" t="s">
        <v>665</v>
      </c>
      <c r="V99" s="600"/>
      <c r="W99" s="600"/>
      <c r="X99" s="601"/>
      <c r="Y99" s="177" t="s">
        <v>555</v>
      </c>
    </row>
    <row r="100" spans="2:25" ht="16.2" customHeight="1" x14ac:dyDescent="0.2">
      <c r="B100" s="290"/>
      <c r="C100" s="596">
        <v>10</v>
      </c>
      <c r="D100" s="597"/>
      <c r="E100" s="187">
        <v>6</v>
      </c>
      <c r="F100" s="227">
        <v>61.7</v>
      </c>
      <c r="G100" s="177" t="s">
        <v>464</v>
      </c>
      <c r="H100" s="177" t="s">
        <v>336</v>
      </c>
      <c r="I100" s="177" t="s">
        <v>473</v>
      </c>
      <c r="J100" s="316" t="s">
        <v>473</v>
      </c>
      <c r="K100" s="316"/>
      <c r="L100" s="316"/>
      <c r="M100" s="177" t="s">
        <v>591</v>
      </c>
      <c r="N100" s="177" t="s">
        <v>546</v>
      </c>
      <c r="O100" s="228" t="s">
        <v>534</v>
      </c>
      <c r="P100" s="148" t="s">
        <v>546</v>
      </c>
      <c r="Q100" s="148" t="s">
        <v>534</v>
      </c>
      <c r="R100" s="183" t="s">
        <v>550</v>
      </c>
      <c r="S100" s="183" t="s">
        <v>551</v>
      </c>
      <c r="T100" s="183" t="s">
        <v>552</v>
      </c>
      <c r="U100" s="599" t="s">
        <v>554</v>
      </c>
      <c r="V100" s="600"/>
      <c r="W100" s="600"/>
      <c r="X100" s="601"/>
      <c r="Y100" s="177"/>
    </row>
    <row r="101" spans="2:25" ht="16.2" customHeight="1" x14ac:dyDescent="0.2">
      <c r="B101" s="290"/>
      <c r="C101" s="596">
        <v>10</v>
      </c>
      <c r="D101" s="597"/>
      <c r="E101" s="187">
        <v>7</v>
      </c>
      <c r="F101" s="227">
        <v>60.9</v>
      </c>
      <c r="G101" s="177" t="s">
        <v>250</v>
      </c>
      <c r="H101" s="177" t="s">
        <v>265</v>
      </c>
      <c r="I101" s="177" t="s">
        <v>473</v>
      </c>
      <c r="J101" s="316" t="s">
        <v>476</v>
      </c>
      <c r="K101" s="316"/>
      <c r="L101" s="316"/>
      <c r="M101" s="177" t="s">
        <v>628</v>
      </c>
      <c r="N101" s="177" t="s">
        <v>546</v>
      </c>
      <c r="O101" s="228" t="s">
        <v>533</v>
      </c>
      <c r="P101" s="148" t="s">
        <v>546</v>
      </c>
      <c r="Q101" s="148" t="s">
        <v>534</v>
      </c>
      <c r="R101" s="183" t="s">
        <v>550</v>
      </c>
      <c r="S101" s="183" t="s">
        <v>551</v>
      </c>
      <c r="T101" s="183" t="s">
        <v>552</v>
      </c>
      <c r="U101" s="599" t="s">
        <v>554</v>
      </c>
      <c r="V101" s="600"/>
      <c r="W101" s="600"/>
      <c r="X101" s="601"/>
      <c r="Y101" s="177" t="s">
        <v>557</v>
      </c>
    </row>
    <row r="102" spans="2:25" ht="16.2" customHeight="1" x14ac:dyDescent="0.2">
      <c r="B102" s="290"/>
      <c r="C102" s="596">
        <v>11</v>
      </c>
      <c r="D102" s="597"/>
      <c r="E102" s="187">
        <v>1</v>
      </c>
      <c r="F102" s="227">
        <v>63.4</v>
      </c>
      <c r="G102" s="177" t="s">
        <v>464</v>
      </c>
      <c r="H102" s="177" t="s">
        <v>337</v>
      </c>
      <c r="I102" s="177" t="s">
        <v>473</v>
      </c>
      <c r="J102" s="316" t="s">
        <v>473</v>
      </c>
      <c r="K102" s="316"/>
      <c r="L102" s="316"/>
      <c r="M102" s="177"/>
      <c r="N102" s="177" t="s">
        <v>546</v>
      </c>
      <c r="O102" s="228" t="s">
        <v>534</v>
      </c>
      <c r="P102" s="148" t="s">
        <v>546</v>
      </c>
      <c r="Q102" s="148" t="s">
        <v>533</v>
      </c>
      <c r="R102" s="183" t="s">
        <v>550</v>
      </c>
      <c r="S102" s="183" t="s">
        <v>550</v>
      </c>
      <c r="T102" s="183" t="s">
        <v>553</v>
      </c>
      <c r="U102" s="316" t="s">
        <v>546</v>
      </c>
      <c r="V102" s="598"/>
      <c r="W102" s="598"/>
      <c r="X102" s="598"/>
      <c r="Y102" s="177" t="s">
        <v>557</v>
      </c>
    </row>
    <row r="103" spans="2:25" ht="16.2" customHeight="1" x14ac:dyDescent="0.2">
      <c r="B103" s="290"/>
      <c r="C103" s="596">
        <v>11</v>
      </c>
      <c r="D103" s="597"/>
      <c r="E103" s="187">
        <v>2</v>
      </c>
      <c r="F103" s="227">
        <v>69.3</v>
      </c>
      <c r="G103" s="177" t="s">
        <v>464</v>
      </c>
      <c r="H103" s="177" t="s">
        <v>343</v>
      </c>
      <c r="I103" s="177" t="s">
        <v>578</v>
      </c>
      <c r="J103" s="316" t="s">
        <v>466</v>
      </c>
      <c r="K103" s="316"/>
      <c r="L103" s="316"/>
      <c r="M103" s="177" t="s">
        <v>558</v>
      </c>
      <c r="N103" s="177" t="s">
        <v>839</v>
      </c>
      <c r="O103" s="228" t="s">
        <v>534</v>
      </c>
      <c r="P103" s="148" t="s">
        <v>546</v>
      </c>
      <c r="Q103" s="148" t="s">
        <v>549</v>
      </c>
      <c r="R103" s="183" t="s">
        <v>550</v>
      </c>
      <c r="S103" s="183" t="s">
        <v>551</v>
      </c>
      <c r="T103" s="183" t="s">
        <v>552</v>
      </c>
      <c r="U103" s="316" t="s">
        <v>664</v>
      </c>
      <c r="V103" s="598"/>
      <c r="W103" s="598"/>
      <c r="X103" s="598"/>
      <c r="Y103" s="177" t="s">
        <v>557</v>
      </c>
    </row>
    <row r="104" spans="2:25" ht="16.2" customHeight="1" x14ac:dyDescent="0.2">
      <c r="B104" s="290"/>
      <c r="C104" s="596">
        <v>11</v>
      </c>
      <c r="D104" s="597"/>
      <c r="E104" s="187">
        <v>3</v>
      </c>
      <c r="F104" s="227">
        <v>63.5</v>
      </c>
      <c r="G104" s="177" t="s">
        <v>464</v>
      </c>
      <c r="H104" s="177" t="s">
        <v>343</v>
      </c>
      <c r="I104" s="177" t="s">
        <v>578</v>
      </c>
      <c r="J104" s="316" t="s">
        <v>466</v>
      </c>
      <c r="K104" s="316"/>
      <c r="L104" s="316"/>
      <c r="M104" s="177" t="s">
        <v>610</v>
      </c>
      <c r="N104" s="177" t="s">
        <v>546</v>
      </c>
      <c r="O104" s="177" t="s">
        <v>546</v>
      </c>
      <c r="P104" s="148" t="s">
        <v>546</v>
      </c>
      <c r="Q104" s="148" t="s">
        <v>549</v>
      </c>
      <c r="R104" s="183" t="s">
        <v>550</v>
      </c>
      <c r="S104" s="183" t="s">
        <v>551</v>
      </c>
      <c r="T104" s="183" t="s">
        <v>553</v>
      </c>
      <c r="U104" s="316" t="s">
        <v>546</v>
      </c>
      <c r="V104" s="598"/>
      <c r="W104" s="598"/>
      <c r="X104" s="598"/>
      <c r="Y104" s="177"/>
    </row>
    <row r="105" spans="2:25" ht="16.2" customHeight="1" x14ac:dyDescent="0.2">
      <c r="B105" s="290"/>
      <c r="C105" s="596">
        <v>11</v>
      </c>
      <c r="D105" s="597"/>
      <c r="E105" s="187">
        <v>4</v>
      </c>
      <c r="F105" s="227">
        <v>63.4</v>
      </c>
      <c r="G105" s="177" t="s">
        <v>464</v>
      </c>
      <c r="H105" s="177" t="s">
        <v>342</v>
      </c>
      <c r="I105" s="177" t="s">
        <v>578</v>
      </c>
      <c r="J105" s="316" t="s">
        <v>466</v>
      </c>
      <c r="K105" s="316"/>
      <c r="L105" s="316"/>
      <c r="M105" s="177"/>
      <c r="N105" s="177" t="s">
        <v>835</v>
      </c>
      <c r="O105" s="177" t="s">
        <v>549</v>
      </c>
      <c r="P105" s="148" t="s">
        <v>546</v>
      </c>
      <c r="Q105" s="148" t="s">
        <v>533</v>
      </c>
      <c r="R105" s="183" t="s">
        <v>550</v>
      </c>
      <c r="S105" s="183" t="s">
        <v>550</v>
      </c>
      <c r="T105" s="183" t="s">
        <v>553</v>
      </c>
      <c r="U105" s="316" t="s">
        <v>546</v>
      </c>
      <c r="V105" s="598"/>
      <c r="W105" s="598"/>
      <c r="X105" s="598"/>
      <c r="Y105" s="177" t="s">
        <v>557</v>
      </c>
    </row>
    <row r="106" spans="2:25" ht="16.2" customHeight="1" x14ac:dyDescent="0.2">
      <c r="B106" s="290"/>
      <c r="C106" s="596">
        <v>11</v>
      </c>
      <c r="D106" s="597"/>
      <c r="E106" s="187">
        <v>5</v>
      </c>
      <c r="F106" s="227">
        <v>65.599999999999994</v>
      </c>
      <c r="G106" s="177" t="s">
        <v>464</v>
      </c>
      <c r="H106" s="177" t="s">
        <v>336</v>
      </c>
      <c r="I106" s="177" t="s">
        <v>473</v>
      </c>
      <c r="J106" s="316" t="s">
        <v>473</v>
      </c>
      <c r="K106" s="316"/>
      <c r="L106" s="316"/>
      <c r="M106" s="177" t="s">
        <v>629</v>
      </c>
      <c r="N106" s="177" t="s">
        <v>546</v>
      </c>
      <c r="O106" s="177" t="s">
        <v>534</v>
      </c>
      <c r="P106" s="148" t="s">
        <v>546</v>
      </c>
      <c r="Q106" s="148" t="s">
        <v>533</v>
      </c>
      <c r="R106" s="183" t="s">
        <v>550</v>
      </c>
      <c r="S106" s="183" t="s">
        <v>550</v>
      </c>
      <c r="T106" s="183" t="s">
        <v>553</v>
      </c>
      <c r="U106" s="316" t="s">
        <v>546</v>
      </c>
      <c r="V106" s="598"/>
      <c r="W106" s="598"/>
      <c r="X106" s="598"/>
      <c r="Y106" s="177" t="s">
        <v>557</v>
      </c>
    </row>
    <row r="107" spans="2:25" ht="16.2" customHeight="1" x14ac:dyDescent="0.2">
      <c r="B107" s="290"/>
      <c r="C107" s="596">
        <v>11</v>
      </c>
      <c r="D107" s="597"/>
      <c r="E107" s="187">
        <v>6</v>
      </c>
      <c r="F107" s="227">
        <v>63.4</v>
      </c>
      <c r="G107" s="177" t="s">
        <v>464</v>
      </c>
      <c r="H107" s="177" t="s">
        <v>336</v>
      </c>
      <c r="I107" s="177" t="s">
        <v>578</v>
      </c>
      <c r="J107" s="316" t="s">
        <v>466</v>
      </c>
      <c r="K107" s="316"/>
      <c r="L107" s="316"/>
      <c r="M107" s="177"/>
      <c r="N107" s="177" t="s">
        <v>844</v>
      </c>
      <c r="O107" s="177" t="s">
        <v>534</v>
      </c>
      <c r="P107" s="148" t="s">
        <v>546</v>
      </c>
      <c r="Q107" s="148" t="s">
        <v>533</v>
      </c>
      <c r="R107" s="183" t="s">
        <v>550</v>
      </c>
      <c r="S107" s="183" t="s">
        <v>550</v>
      </c>
      <c r="T107" s="183" t="s">
        <v>553</v>
      </c>
      <c r="U107" s="316" t="s">
        <v>546</v>
      </c>
      <c r="V107" s="598"/>
      <c r="W107" s="598"/>
      <c r="X107" s="598"/>
      <c r="Y107" s="177" t="s">
        <v>557</v>
      </c>
    </row>
    <row r="108" spans="2:25" ht="16.2" customHeight="1" x14ac:dyDescent="0.2">
      <c r="B108" s="290"/>
      <c r="C108" s="596">
        <v>12</v>
      </c>
      <c r="D108" s="597"/>
      <c r="E108" s="187">
        <v>1</v>
      </c>
      <c r="F108" s="227">
        <v>69.2</v>
      </c>
      <c r="G108" s="177" t="s">
        <v>464</v>
      </c>
      <c r="H108" s="177" t="s">
        <v>347</v>
      </c>
      <c r="I108" s="177" t="s">
        <v>473</v>
      </c>
      <c r="J108" s="316" t="s">
        <v>473</v>
      </c>
      <c r="K108" s="316"/>
      <c r="L108" s="316"/>
      <c r="M108" s="177" t="s">
        <v>630</v>
      </c>
      <c r="N108" s="177" t="s">
        <v>546</v>
      </c>
      <c r="O108" s="177" t="s">
        <v>534</v>
      </c>
      <c r="P108" s="148" t="s">
        <v>546</v>
      </c>
      <c r="Q108" s="148" t="s">
        <v>549</v>
      </c>
      <c r="R108" s="183" t="s">
        <v>550</v>
      </c>
      <c r="S108" s="183" t="s">
        <v>551</v>
      </c>
      <c r="T108" s="183" t="s">
        <v>552</v>
      </c>
      <c r="U108" s="316" t="s">
        <v>664</v>
      </c>
      <c r="V108" s="598"/>
      <c r="W108" s="598"/>
      <c r="X108" s="598"/>
      <c r="Y108" s="177" t="s">
        <v>557</v>
      </c>
    </row>
    <row r="109" spans="2:25" ht="16.2" customHeight="1" x14ac:dyDescent="0.2">
      <c r="B109" s="290"/>
      <c r="C109" s="596">
        <v>12</v>
      </c>
      <c r="D109" s="597"/>
      <c r="E109" s="187">
        <v>2</v>
      </c>
      <c r="F109" s="227">
        <v>73.3</v>
      </c>
      <c r="G109" s="177" t="s">
        <v>250</v>
      </c>
      <c r="H109" s="177" t="s">
        <v>265</v>
      </c>
      <c r="I109" s="177" t="s">
        <v>473</v>
      </c>
      <c r="J109" s="316" t="s">
        <v>474</v>
      </c>
      <c r="K109" s="316"/>
      <c r="L109" s="316"/>
      <c r="M109" s="177" t="s">
        <v>631</v>
      </c>
      <c r="N109" s="177" t="s">
        <v>546</v>
      </c>
      <c r="O109" s="177" t="s">
        <v>533</v>
      </c>
      <c r="P109" s="148" t="s">
        <v>546</v>
      </c>
      <c r="Q109" s="148" t="s">
        <v>549</v>
      </c>
      <c r="R109" s="183" t="s">
        <v>550</v>
      </c>
      <c r="S109" s="183" t="s">
        <v>551</v>
      </c>
      <c r="T109" s="183" t="s">
        <v>552</v>
      </c>
      <c r="U109" s="316" t="s">
        <v>664</v>
      </c>
      <c r="V109" s="598"/>
      <c r="W109" s="598"/>
      <c r="X109" s="598"/>
      <c r="Y109" s="177" t="s">
        <v>557</v>
      </c>
    </row>
    <row r="110" spans="2:25" ht="16.2" customHeight="1" x14ac:dyDescent="0.2">
      <c r="B110" s="290"/>
      <c r="C110" s="596">
        <v>12</v>
      </c>
      <c r="D110" s="597"/>
      <c r="E110" s="187">
        <v>3</v>
      </c>
      <c r="F110" s="227">
        <v>69.400000000000006</v>
      </c>
      <c r="G110" s="177" t="s">
        <v>464</v>
      </c>
      <c r="H110" s="177" t="s">
        <v>337</v>
      </c>
      <c r="I110" s="177" t="s">
        <v>578</v>
      </c>
      <c r="J110" s="316" t="s">
        <v>466</v>
      </c>
      <c r="K110" s="316"/>
      <c r="L110" s="316"/>
      <c r="M110" s="177" t="s">
        <v>632</v>
      </c>
      <c r="N110" s="177" t="s">
        <v>854</v>
      </c>
      <c r="O110" s="177" t="s">
        <v>534</v>
      </c>
      <c r="P110" s="148" t="s">
        <v>546</v>
      </c>
      <c r="Q110" s="148" t="s">
        <v>534</v>
      </c>
      <c r="R110" s="183" t="s">
        <v>550</v>
      </c>
      <c r="S110" s="183" t="s">
        <v>551</v>
      </c>
      <c r="T110" s="183" t="s">
        <v>552</v>
      </c>
      <c r="U110" s="316" t="s">
        <v>554</v>
      </c>
      <c r="V110" s="598"/>
      <c r="W110" s="598"/>
      <c r="X110" s="598"/>
      <c r="Y110" s="177"/>
    </row>
    <row r="111" spans="2:25" ht="16.2" customHeight="1" x14ac:dyDescent="0.2">
      <c r="B111" s="290"/>
      <c r="C111" s="596">
        <v>12</v>
      </c>
      <c r="D111" s="597"/>
      <c r="E111" s="187">
        <v>4</v>
      </c>
      <c r="F111" s="227">
        <v>75.099999999999994</v>
      </c>
      <c r="G111" s="177" t="s">
        <v>464</v>
      </c>
      <c r="H111" s="177" t="s">
        <v>337</v>
      </c>
      <c r="I111" s="177" t="s">
        <v>578</v>
      </c>
      <c r="J111" s="316" t="s">
        <v>466</v>
      </c>
      <c r="K111" s="316"/>
      <c r="L111" s="316"/>
      <c r="M111" s="177"/>
      <c r="N111" s="177" t="s">
        <v>560</v>
      </c>
      <c r="O111" s="177" t="s">
        <v>534</v>
      </c>
      <c r="P111" s="177" t="s">
        <v>546</v>
      </c>
      <c r="Q111" s="177" t="s">
        <v>533</v>
      </c>
      <c r="R111" s="183" t="s">
        <v>550</v>
      </c>
      <c r="S111" s="183" t="s">
        <v>550</v>
      </c>
      <c r="T111" s="183" t="s">
        <v>553</v>
      </c>
      <c r="U111" s="316" t="s">
        <v>546</v>
      </c>
      <c r="V111" s="598"/>
      <c r="W111" s="598"/>
      <c r="X111" s="598"/>
      <c r="Y111" s="177" t="s">
        <v>557</v>
      </c>
    </row>
    <row r="112" spans="2:25" ht="16.2" customHeight="1" x14ac:dyDescent="0.2">
      <c r="B112" s="290"/>
      <c r="C112" s="596">
        <v>12</v>
      </c>
      <c r="D112" s="597"/>
      <c r="E112" s="187">
        <v>5</v>
      </c>
      <c r="F112" s="227">
        <v>70.7</v>
      </c>
      <c r="G112" s="177" t="s">
        <v>464</v>
      </c>
      <c r="H112" s="177" t="s">
        <v>339</v>
      </c>
      <c r="I112" s="177" t="s">
        <v>578</v>
      </c>
      <c r="J112" s="316" t="s">
        <v>466</v>
      </c>
      <c r="K112" s="316"/>
      <c r="L112" s="316"/>
      <c r="M112" s="177" t="s">
        <v>633</v>
      </c>
      <c r="N112" s="177" t="s">
        <v>858</v>
      </c>
      <c r="O112" s="177" t="s">
        <v>534</v>
      </c>
      <c r="P112" s="177" t="s">
        <v>546</v>
      </c>
      <c r="Q112" s="177" t="s">
        <v>549</v>
      </c>
      <c r="R112" s="183" t="s">
        <v>550</v>
      </c>
      <c r="S112" s="183" t="s">
        <v>551</v>
      </c>
      <c r="T112" s="183" t="s">
        <v>552</v>
      </c>
      <c r="U112" s="316" t="s">
        <v>664</v>
      </c>
      <c r="V112" s="598"/>
      <c r="W112" s="598"/>
      <c r="X112" s="598"/>
      <c r="Y112" s="177"/>
    </row>
    <row r="113" spans="2:25" ht="16.2" customHeight="1" x14ac:dyDescent="0.2">
      <c r="B113" s="290"/>
      <c r="C113" s="596">
        <v>12</v>
      </c>
      <c r="D113" s="597"/>
      <c r="E113" s="187">
        <v>6</v>
      </c>
      <c r="F113" s="227">
        <v>75.400000000000006</v>
      </c>
      <c r="G113" s="177" t="s">
        <v>464</v>
      </c>
      <c r="H113" s="177" t="s">
        <v>343</v>
      </c>
      <c r="I113" s="177" t="s">
        <v>578</v>
      </c>
      <c r="J113" s="316" t="s">
        <v>472</v>
      </c>
      <c r="K113" s="316"/>
      <c r="L113" s="316"/>
      <c r="M113" s="177" t="s">
        <v>634</v>
      </c>
      <c r="N113" s="177" t="s">
        <v>861</v>
      </c>
      <c r="O113" s="177" t="s">
        <v>549</v>
      </c>
      <c r="P113" s="177" t="s">
        <v>546</v>
      </c>
      <c r="Q113" s="177" t="s">
        <v>534</v>
      </c>
      <c r="R113" s="183" t="s">
        <v>550</v>
      </c>
      <c r="S113" s="183" t="s">
        <v>551</v>
      </c>
      <c r="T113" s="183" t="s">
        <v>552</v>
      </c>
      <c r="U113" s="316" t="s">
        <v>665</v>
      </c>
      <c r="V113" s="598"/>
      <c r="W113" s="598"/>
      <c r="X113" s="598"/>
      <c r="Y113" s="177" t="s">
        <v>556</v>
      </c>
    </row>
    <row r="114" spans="2:25" ht="16.2" customHeight="1" x14ac:dyDescent="0.2">
      <c r="B114" s="290"/>
      <c r="C114" s="596">
        <v>12</v>
      </c>
      <c r="D114" s="597"/>
      <c r="E114" s="187">
        <v>7</v>
      </c>
      <c r="F114" s="227">
        <v>75.400000000000006</v>
      </c>
      <c r="G114" s="177" t="s">
        <v>464</v>
      </c>
      <c r="H114" s="177" t="s">
        <v>342</v>
      </c>
      <c r="I114" s="177" t="s">
        <v>578</v>
      </c>
      <c r="J114" s="316" t="s">
        <v>472</v>
      </c>
      <c r="K114" s="316"/>
      <c r="L114" s="316"/>
      <c r="M114" s="177" t="s">
        <v>635</v>
      </c>
      <c r="N114" s="177" t="s">
        <v>864</v>
      </c>
      <c r="O114" s="177" t="s">
        <v>549</v>
      </c>
      <c r="P114" s="177" t="s">
        <v>546</v>
      </c>
      <c r="Q114" s="177" t="s">
        <v>534</v>
      </c>
      <c r="R114" s="183" t="s">
        <v>550</v>
      </c>
      <c r="S114" s="183" t="s">
        <v>551</v>
      </c>
      <c r="T114" s="183" t="s">
        <v>552</v>
      </c>
      <c r="U114" s="316" t="s">
        <v>665</v>
      </c>
      <c r="V114" s="598"/>
      <c r="W114" s="598"/>
      <c r="X114" s="598"/>
      <c r="Y114" s="177" t="s">
        <v>556</v>
      </c>
    </row>
    <row r="115" spans="2:25" ht="16.2" customHeight="1" x14ac:dyDescent="0.2">
      <c r="B115" s="290"/>
      <c r="C115" s="596">
        <v>12</v>
      </c>
      <c r="D115" s="597"/>
      <c r="E115" s="187">
        <v>8</v>
      </c>
      <c r="F115" s="227">
        <v>75.5</v>
      </c>
      <c r="G115" s="177" t="s">
        <v>464</v>
      </c>
      <c r="H115" s="177" t="s">
        <v>342</v>
      </c>
      <c r="I115" s="177" t="s">
        <v>473</v>
      </c>
      <c r="J115" s="316" t="s">
        <v>473</v>
      </c>
      <c r="K115" s="316"/>
      <c r="L115" s="316"/>
      <c r="M115" s="177" t="s">
        <v>636</v>
      </c>
      <c r="N115" s="177" t="s">
        <v>546</v>
      </c>
      <c r="O115" s="177" t="s">
        <v>549</v>
      </c>
      <c r="P115" s="177" t="s">
        <v>546</v>
      </c>
      <c r="Q115" s="177" t="s">
        <v>549</v>
      </c>
      <c r="R115" s="183" t="s">
        <v>550</v>
      </c>
      <c r="S115" s="183" t="s">
        <v>551</v>
      </c>
      <c r="T115" s="183" t="s">
        <v>552</v>
      </c>
      <c r="U115" s="316" t="s">
        <v>664</v>
      </c>
      <c r="V115" s="598"/>
      <c r="W115" s="598"/>
      <c r="X115" s="598"/>
      <c r="Y115" s="177"/>
    </row>
    <row r="116" spans="2:25" ht="16.2" customHeight="1" x14ac:dyDescent="0.2">
      <c r="B116" s="290"/>
      <c r="C116" s="596">
        <v>12</v>
      </c>
      <c r="D116" s="597"/>
      <c r="E116" s="187">
        <v>9</v>
      </c>
      <c r="F116" s="227">
        <v>74.8</v>
      </c>
      <c r="G116" s="177" t="s">
        <v>464</v>
      </c>
      <c r="H116" s="177" t="s">
        <v>342</v>
      </c>
      <c r="I116" s="177" t="s">
        <v>578</v>
      </c>
      <c r="J116" s="316" t="s">
        <v>466</v>
      </c>
      <c r="K116" s="316"/>
      <c r="L116" s="316"/>
      <c r="M116" s="177" t="s">
        <v>637</v>
      </c>
      <c r="N116" s="177" t="s">
        <v>870</v>
      </c>
      <c r="O116" s="177" t="s">
        <v>534</v>
      </c>
      <c r="P116" s="177" t="s">
        <v>661</v>
      </c>
      <c r="Q116" s="177" t="s">
        <v>577</v>
      </c>
      <c r="R116" s="183" t="s">
        <v>667</v>
      </c>
      <c r="S116" s="183" t="s">
        <v>668</v>
      </c>
      <c r="T116" s="183" t="s">
        <v>669</v>
      </c>
      <c r="U116" s="316" t="s">
        <v>670</v>
      </c>
      <c r="V116" s="598"/>
      <c r="W116" s="598"/>
      <c r="X116" s="598"/>
      <c r="Y116" s="177"/>
    </row>
    <row r="117" spans="2:25" ht="16.2" customHeight="1" x14ac:dyDescent="0.2">
      <c r="B117" s="290"/>
      <c r="C117" s="596">
        <v>12</v>
      </c>
      <c r="D117" s="597"/>
      <c r="E117" s="187">
        <v>10</v>
      </c>
      <c r="F117" s="227">
        <v>70.7</v>
      </c>
      <c r="G117" s="177" t="s">
        <v>250</v>
      </c>
      <c r="H117" s="177" t="s">
        <v>265</v>
      </c>
      <c r="I117" s="177" t="s">
        <v>578</v>
      </c>
      <c r="J117" s="316" t="s">
        <v>466</v>
      </c>
      <c r="K117" s="316"/>
      <c r="L117" s="316"/>
      <c r="M117" s="177" t="s">
        <v>584</v>
      </c>
      <c r="N117" s="177" t="s">
        <v>688</v>
      </c>
      <c r="O117" s="177" t="s">
        <v>534</v>
      </c>
      <c r="P117" s="177" t="s">
        <v>546</v>
      </c>
      <c r="Q117" s="177" t="s">
        <v>546</v>
      </c>
      <c r="R117" s="183" t="s">
        <v>550</v>
      </c>
      <c r="S117" s="183" t="s">
        <v>662</v>
      </c>
      <c r="T117" s="183" t="s">
        <v>663</v>
      </c>
      <c r="U117" s="316" t="s">
        <v>546</v>
      </c>
      <c r="V117" s="598"/>
      <c r="W117" s="598"/>
      <c r="X117" s="598"/>
      <c r="Y117" s="177"/>
    </row>
    <row r="118" spans="2:25" ht="16.2" customHeight="1" x14ac:dyDescent="0.2">
      <c r="B118" s="290"/>
      <c r="C118" s="596">
        <v>13</v>
      </c>
      <c r="D118" s="597"/>
      <c r="E118" s="187">
        <v>1</v>
      </c>
      <c r="F118" s="227">
        <v>76.599999999999994</v>
      </c>
      <c r="G118" s="177" t="s">
        <v>464</v>
      </c>
      <c r="H118" s="177" t="s">
        <v>337</v>
      </c>
      <c r="I118" s="177" t="s">
        <v>473</v>
      </c>
      <c r="J118" s="316" t="s">
        <v>473</v>
      </c>
      <c r="K118" s="316"/>
      <c r="L118" s="316"/>
      <c r="M118" s="177" t="s">
        <v>638</v>
      </c>
      <c r="N118" s="177" t="s">
        <v>546</v>
      </c>
      <c r="O118" s="177" t="s">
        <v>546</v>
      </c>
      <c r="P118" s="177" t="s">
        <v>546</v>
      </c>
      <c r="Q118" s="177" t="s">
        <v>534</v>
      </c>
      <c r="R118" s="183" t="s">
        <v>550</v>
      </c>
      <c r="S118" s="183" t="s">
        <v>551</v>
      </c>
      <c r="T118" s="183" t="s">
        <v>553</v>
      </c>
      <c r="U118" s="316" t="s">
        <v>546</v>
      </c>
      <c r="V118" s="598"/>
      <c r="W118" s="598"/>
      <c r="X118" s="598"/>
      <c r="Y118" s="177"/>
    </row>
    <row r="119" spans="2:25" ht="16.2" customHeight="1" x14ac:dyDescent="0.2">
      <c r="B119" s="290"/>
      <c r="C119" s="596">
        <v>13</v>
      </c>
      <c r="D119" s="597"/>
      <c r="E119" s="187">
        <v>2</v>
      </c>
      <c r="F119" s="227">
        <v>80.900000000000006</v>
      </c>
      <c r="G119" s="177" t="s">
        <v>464</v>
      </c>
      <c r="H119" s="177" t="s">
        <v>347</v>
      </c>
      <c r="I119" s="177" t="s">
        <v>473</v>
      </c>
      <c r="J119" s="316" t="s">
        <v>473</v>
      </c>
      <c r="K119" s="316"/>
      <c r="L119" s="316"/>
      <c r="M119" s="177" t="s">
        <v>639</v>
      </c>
      <c r="N119" s="177" t="s">
        <v>546</v>
      </c>
      <c r="O119" s="177" t="s">
        <v>534</v>
      </c>
      <c r="P119" s="177" t="s">
        <v>546</v>
      </c>
      <c r="Q119" s="177" t="s">
        <v>549</v>
      </c>
      <c r="R119" s="183" t="s">
        <v>550</v>
      </c>
      <c r="S119" s="183" t="s">
        <v>551</v>
      </c>
      <c r="T119" s="183" t="s">
        <v>552</v>
      </c>
      <c r="U119" s="316" t="s">
        <v>664</v>
      </c>
      <c r="V119" s="598"/>
      <c r="W119" s="598"/>
      <c r="X119" s="598"/>
      <c r="Y119" s="177" t="s">
        <v>557</v>
      </c>
    </row>
    <row r="120" spans="2:25" ht="16.2" customHeight="1" x14ac:dyDescent="0.2">
      <c r="B120" s="290"/>
      <c r="C120" s="596">
        <v>13</v>
      </c>
      <c r="D120" s="597"/>
      <c r="E120" s="187">
        <v>3</v>
      </c>
      <c r="F120" s="227">
        <v>75.400000000000006</v>
      </c>
      <c r="G120" s="177" t="s">
        <v>464</v>
      </c>
      <c r="H120" s="177" t="s">
        <v>337</v>
      </c>
      <c r="I120" s="177" t="s">
        <v>578</v>
      </c>
      <c r="J120" s="316" t="s">
        <v>466</v>
      </c>
      <c r="K120" s="316"/>
      <c r="L120" s="316"/>
      <c r="M120" s="177"/>
      <c r="N120" s="177" t="s">
        <v>877</v>
      </c>
      <c r="O120" s="177" t="s">
        <v>534</v>
      </c>
      <c r="P120" s="177" t="s">
        <v>546</v>
      </c>
      <c r="Q120" s="177" t="s">
        <v>533</v>
      </c>
      <c r="R120" s="183" t="s">
        <v>550</v>
      </c>
      <c r="S120" s="183" t="s">
        <v>550</v>
      </c>
      <c r="T120" s="183" t="s">
        <v>553</v>
      </c>
      <c r="U120" s="316" t="s">
        <v>546</v>
      </c>
      <c r="V120" s="598"/>
      <c r="W120" s="598"/>
      <c r="X120" s="598"/>
      <c r="Y120" s="177" t="s">
        <v>557</v>
      </c>
    </row>
    <row r="121" spans="2:25" ht="16.2" customHeight="1" x14ac:dyDescent="0.2">
      <c r="B121" s="291"/>
      <c r="C121" s="596">
        <v>13</v>
      </c>
      <c r="D121" s="597"/>
      <c r="E121" s="187">
        <v>4</v>
      </c>
      <c r="F121" s="227">
        <v>80.2</v>
      </c>
      <c r="G121" s="177" t="s">
        <v>464</v>
      </c>
      <c r="H121" s="177" t="s">
        <v>337</v>
      </c>
      <c r="I121" s="177" t="s">
        <v>578</v>
      </c>
      <c r="J121" s="316" t="s">
        <v>466</v>
      </c>
      <c r="K121" s="316"/>
      <c r="L121" s="316"/>
      <c r="M121" s="177" t="s">
        <v>640</v>
      </c>
      <c r="N121" s="177" t="s">
        <v>546</v>
      </c>
      <c r="O121" s="177" t="s">
        <v>546</v>
      </c>
      <c r="P121" s="177" t="s">
        <v>546</v>
      </c>
      <c r="Q121" s="177" t="s">
        <v>534</v>
      </c>
      <c r="R121" s="183" t="s">
        <v>550</v>
      </c>
      <c r="S121" s="183" t="s">
        <v>551</v>
      </c>
      <c r="T121" s="183" t="s">
        <v>553</v>
      </c>
      <c r="U121" s="316" t="s">
        <v>546</v>
      </c>
      <c r="V121" s="598"/>
      <c r="W121" s="598"/>
      <c r="X121" s="598"/>
      <c r="Y121" s="177"/>
    </row>
    <row r="122" spans="2:25" ht="16.2" customHeight="1" x14ac:dyDescent="0.2">
      <c r="B122" s="26"/>
      <c r="C122" s="1" t="s">
        <v>519</v>
      </c>
      <c r="D122" s="7"/>
      <c r="F122" s="7"/>
      <c r="G122" s="24"/>
      <c r="H122" s="24"/>
      <c r="I122" s="24"/>
      <c r="J122" s="24"/>
      <c r="K122" s="24"/>
      <c r="L122" s="24"/>
      <c r="M122" s="24"/>
      <c r="N122" s="24"/>
      <c r="O122" s="24"/>
      <c r="P122" s="25"/>
      <c r="Q122" s="36"/>
      <c r="R122" s="7"/>
      <c r="S122" s="7"/>
      <c r="T122" s="24"/>
      <c r="U122" s="37"/>
      <c r="V122" s="37"/>
      <c r="W122" s="37"/>
      <c r="X122" s="37"/>
      <c r="Y122" s="7"/>
    </row>
    <row r="123" spans="2:25" ht="16.2" customHeight="1" x14ac:dyDescent="0.2">
      <c r="B123" s="26"/>
      <c r="C123" s="30" t="s">
        <v>225</v>
      </c>
      <c r="D123" s="7"/>
      <c r="F123" s="7"/>
      <c r="G123" s="24"/>
      <c r="H123" s="24"/>
      <c r="I123" s="24"/>
      <c r="J123" s="24"/>
      <c r="K123" s="24"/>
      <c r="L123" s="24"/>
      <c r="M123" s="24"/>
      <c r="N123" s="24"/>
      <c r="O123" s="24"/>
      <c r="P123" s="25"/>
      <c r="Q123" s="36"/>
      <c r="R123" s="7"/>
      <c r="S123" s="7"/>
      <c r="T123" s="24"/>
      <c r="U123" s="37"/>
      <c r="V123" s="37"/>
      <c r="W123" s="37"/>
      <c r="X123" s="37"/>
      <c r="Y123" s="7"/>
    </row>
    <row r="124" spans="2:25" ht="16.2" customHeight="1" x14ac:dyDescent="0.2">
      <c r="B124" s="27"/>
      <c r="C124" s="3" t="s">
        <v>208</v>
      </c>
      <c r="D124" s="3"/>
      <c r="E124" s="3"/>
      <c r="F124" s="3"/>
      <c r="G124" s="3"/>
      <c r="H124" s="3"/>
      <c r="I124" s="3"/>
      <c r="J124" s="3"/>
      <c r="K124" s="3"/>
      <c r="L124" s="3"/>
      <c r="M124" s="3"/>
      <c r="N124" s="3"/>
      <c r="O124" s="3"/>
      <c r="P124" s="3"/>
      <c r="Q124" s="3"/>
      <c r="R124" s="3"/>
      <c r="S124" s="3"/>
      <c r="T124" s="3"/>
      <c r="U124" s="3"/>
      <c r="V124" s="3"/>
      <c r="W124" s="3"/>
      <c r="X124" s="3"/>
    </row>
    <row r="125" spans="2:25" ht="16.2" customHeight="1" x14ac:dyDescent="0.2">
      <c r="B125" s="3"/>
      <c r="C125" s="3" t="s">
        <v>209</v>
      </c>
      <c r="D125" s="3"/>
      <c r="E125" s="3"/>
      <c r="F125" s="3"/>
      <c r="G125" s="3"/>
      <c r="H125" s="3"/>
      <c r="I125" s="3"/>
      <c r="J125" s="3"/>
      <c r="K125" s="3"/>
      <c r="L125" s="3"/>
      <c r="M125" s="3"/>
      <c r="N125" s="3"/>
      <c r="O125" s="3"/>
      <c r="P125" s="3"/>
      <c r="Q125" s="3"/>
      <c r="R125" s="3"/>
      <c r="S125" s="3"/>
      <c r="T125" s="3"/>
      <c r="U125" s="3"/>
      <c r="V125" s="3"/>
      <c r="W125" s="3"/>
      <c r="X125" s="3"/>
    </row>
    <row r="126" spans="2:25" ht="16.2" customHeight="1" x14ac:dyDescent="0.2">
      <c r="B126" s="3"/>
      <c r="C126" s="3" t="s">
        <v>315</v>
      </c>
      <c r="D126" s="3"/>
      <c r="E126" s="3"/>
      <c r="F126" s="3"/>
      <c r="G126" s="3"/>
      <c r="H126" s="3"/>
      <c r="I126" s="3"/>
      <c r="J126" s="3"/>
      <c r="K126" s="3"/>
      <c r="L126" s="3"/>
      <c r="M126" s="3"/>
      <c r="N126" s="3"/>
      <c r="O126" s="3"/>
      <c r="P126" s="3"/>
      <c r="Q126" s="3"/>
      <c r="R126" s="3"/>
      <c r="S126" s="3"/>
      <c r="T126" s="3"/>
      <c r="U126" s="3"/>
      <c r="V126" s="3"/>
      <c r="W126" s="3"/>
      <c r="X126" s="3"/>
    </row>
    <row r="127" spans="2:25" ht="16.2" customHeight="1" x14ac:dyDescent="0.2">
      <c r="C127" s="4" t="s">
        <v>371</v>
      </c>
    </row>
    <row r="128" spans="2:25" ht="15" customHeight="1" x14ac:dyDescent="0.2">
      <c r="B128" s="305" t="s">
        <v>204</v>
      </c>
      <c r="C128" s="610" t="s">
        <v>29</v>
      </c>
      <c r="D128" s="611"/>
      <c r="E128" s="603" t="s">
        <v>173</v>
      </c>
      <c r="F128" s="603" t="s">
        <v>172</v>
      </c>
      <c r="G128" s="613" t="s">
        <v>171</v>
      </c>
      <c r="H128" s="614"/>
      <c r="I128" s="319" t="s">
        <v>170</v>
      </c>
      <c r="J128" s="323"/>
      <c r="K128" s="323"/>
      <c r="L128" s="323"/>
      <c r="M128" s="323"/>
      <c r="N128" s="320"/>
      <c r="O128" s="617" t="s">
        <v>368</v>
      </c>
      <c r="P128" s="575" t="s">
        <v>216</v>
      </c>
      <c r="Q128" s="619"/>
      <c r="R128" s="619"/>
      <c r="S128" s="620"/>
      <c r="T128" s="613" t="s">
        <v>169</v>
      </c>
      <c r="U128" s="623"/>
      <c r="V128" s="623"/>
      <c r="W128" s="623"/>
      <c r="X128" s="614"/>
      <c r="Y128" s="602" t="s">
        <v>168</v>
      </c>
    </row>
    <row r="129" spans="2:25" ht="15" customHeight="1" x14ac:dyDescent="0.2">
      <c r="B129" s="290"/>
      <c r="C129" s="610"/>
      <c r="D129" s="611"/>
      <c r="E129" s="603"/>
      <c r="F129" s="603"/>
      <c r="G129" s="615"/>
      <c r="H129" s="616"/>
      <c r="I129" s="321"/>
      <c r="J129" s="352"/>
      <c r="K129" s="352"/>
      <c r="L129" s="352"/>
      <c r="M129" s="352"/>
      <c r="N129" s="322"/>
      <c r="O129" s="618"/>
      <c r="P129" s="576"/>
      <c r="Q129" s="621"/>
      <c r="R129" s="621"/>
      <c r="S129" s="622"/>
      <c r="T129" s="615"/>
      <c r="U129" s="624"/>
      <c r="V129" s="624"/>
      <c r="W129" s="624"/>
      <c r="X129" s="616"/>
      <c r="Y129" s="603"/>
    </row>
    <row r="130" spans="2:25" ht="16.2" customHeight="1" x14ac:dyDescent="0.2">
      <c r="B130" s="290"/>
      <c r="C130" s="610"/>
      <c r="D130" s="611"/>
      <c r="E130" s="603"/>
      <c r="F130" s="603"/>
      <c r="G130" s="545" t="s">
        <v>167</v>
      </c>
      <c r="H130" s="545" t="s">
        <v>166</v>
      </c>
      <c r="I130" s="606" t="s">
        <v>165</v>
      </c>
      <c r="J130" s="606" t="s">
        <v>31</v>
      </c>
      <c r="K130" s="598"/>
      <c r="L130" s="598"/>
      <c r="M130" s="607" t="s">
        <v>3</v>
      </c>
      <c r="N130" s="608" t="s">
        <v>507</v>
      </c>
      <c r="O130" s="606" t="s">
        <v>408</v>
      </c>
      <c r="P130" s="359" t="s">
        <v>224</v>
      </c>
      <c r="Q130" s="598"/>
      <c r="R130" s="545" t="s">
        <v>222</v>
      </c>
      <c r="S130" s="545" t="s">
        <v>223</v>
      </c>
      <c r="T130" s="609" t="s">
        <v>164</v>
      </c>
      <c r="U130" s="545" t="s">
        <v>217</v>
      </c>
      <c r="V130" s="598"/>
      <c r="W130" s="598"/>
      <c r="X130" s="598"/>
      <c r="Y130" s="603"/>
    </row>
    <row r="131" spans="2:25" ht="16.2" customHeight="1" x14ac:dyDescent="0.2">
      <c r="B131" s="290"/>
      <c r="C131" s="321"/>
      <c r="D131" s="322"/>
      <c r="E131" s="612"/>
      <c r="F131" s="612"/>
      <c r="G131" s="605"/>
      <c r="H131" s="605"/>
      <c r="I131" s="598"/>
      <c r="J131" s="598"/>
      <c r="K131" s="598"/>
      <c r="L131" s="598"/>
      <c r="M131" s="598"/>
      <c r="N131" s="598"/>
      <c r="O131" s="598"/>
      <c r="P131" s="225" t="s">
        <v>218</v>
      </c>
      <c r="Q131" s="225" t="s">
        <v>220</v>
      </c>
      <c r="R131" s="598"/>
      <c r="S131" s="598"/>
      <c r="T131" s="598"/>
      <c r="U131" s="598"/>
      <c r="V131" s="598"/>
      <c r="W131" s="598"/>
      <c r="X131" s="598"/>
      <c r="Y131" s="604"/>
    </row>
    <row r="132" spans="2:25" ht="15.75" customHeight="1" x14ac:dyDescent="0.2">
      <c r="B132" s="290"/>
      <c r="C132" s="596">
        <v>13</v>
      </c>
      <c r="D132" s="597"/>
      <c r="E132" s="187">
        <v>5</v>
      </c>
      <c r="F132" s="227">
        <v>81.5</v>
      </c>
      <c r="G132" s="177" t="s">
        <v>464</v>
      </c>
      <c r="H132" s="177" t="s">
        <v>347</v>
      </c>
      <c r="I132" s="177" t="s">
        <v>578</v>
      </c>
      <c r="J132" s="316" t="s">
        <v>472</v>
      </c>
      <c r="K132" s="316"/>
      <c r="L132" s="316"/>
      <c r="M132" s="177" t="s">
        <v>641</v>
      </c>
      <c r="N132" s="177" t="s">
        <v>546</v>
      </c>
      <c r="O132" s="177" t="s">
        <v>546</v>
      </c>
      <c r="P132" s="148" t="s">
        <v>546</v>
      </c>
      <c r="Q132" s="148" t="s">
        <v>534</v>
      </c>
      <c r="R132" s="183" t="s">
        <v>550</v>
      </c>
      <c r="S132" s="183" t="s">
        <v>551</v>
      </c>
      <c r="T132" s="183" t="s">
        <v>553</v>
      </c>
      <c r="U132" s="316" t="s">
        <v>546</v>
      </c>
      <c r="V132" s="598"/>
      <c r="W132" s="598"/>
      <c r="X132" s="598"/>
      <c r="Y132" s="177"/>
    </row>
    <row r="133" spans="2:25" ht="16.2" customHeight="1" x14ac:dyDescent="0.2">
      <c r="B133" s="290"/>
      <c r="C133" s="596">
        <v>13</v>
      </c>
      <c r="D133" s="597"/>
      <c r="E133" s="187">
        <v>6</v>
      </c>
      <c r="F133" s="227">
        <v>75.400000000000006</v>
      </c>
      <c r="G133" s="177" t="s">
        <v>464</v>
      </c>
      <c r="H133" s="177" t="s">
        <v>347</v>
      </c>
      <c r="I133" s="177" t="s">
        <v>578</v>
      </c>
      <c r="J133" s="316" t="s">
        <v>466</v>
      </c>
      <c r="K133" s="316"/>
      <c r="L133" s="316"/>
      <c r="M133" s="177"/>
      <c r="N133" s="177" t="s">
        <v>878</v>
      </c>
      <c r="O133" s="177" t="s">
        <v>534</v>
      </c>
      <c r="P133" s="148" t="s">
        <v>546</v>
      </c>
      <c r="Q133" s="148" t="s">
        <v>533</v>
      </c>
      <c r="R133" s="183" t="s">
        <v>550</v>
      </c>
      <c r="S133" s="183" t="s">
        <v>550</v>
      </c>
      <c r="T133" s="183" t="s">
        <v>553</v>
      </c>
      <c r="U133" s="316" t="s">
        <v>546</v>
      </c>
      <c r="V133" s="625"/>
      <c r="W133" s="625"/>
      <c r="X133" s="625"/>
      <c r="Y133" s="246" t="s">
        <v>557</v>
      </c>
    </row>
    <row r="134" spans="2:25" ht="16.2" customHeight="1" x14ac:dyDescent="0.2">
      <c r="B134" s="290"/>
      <c r="C134" s="596">
        <v>13</v>
      </c>
      <c r="D134" s="597"/>
      <c r="E134" s="187">
        <v>7</v>
      </c>
      <c r="F134" s="227">
        <v>75.400000000000006</v>
      </c>
      <c r="G134" s="177" t="s">
        <v>464</v>
      </c>
      <c r="H134" s="177" t="s">
        <v>343</v>
      </c>
      <c r="I134" s="177" t="s">
        <v>578</v>
      </c>
      <c r="J134" s="599" t="s">
        <v>466</v>
      </c>
      <c r="K134" s="600"/>
      <c r="L134" s="601"/>
      <c r="M134" s="177"/>
      <c r="N134" s="177" t="s">
        <v>879</v>
      </c>
      <c r="O134" s="177" t="s">
        <v>549</v>
      </c>
      <c r="P134" s="148" t="s">
        <v>546</v>
      </c>
      <c r="Q134" s="148" t="s">
        <v>533</v>
      </c>
      <c r="R134" s="183" t="s">
        <v>550</v>
      </c>
      <c r="S134" s="183" t="s">
        <v>550</v>
      </c>
      <c r="T134" s="183" t="s">
        <v>553</v>
      </c>
      <c r="U134" s="316" t="s">
        <v>546</v>
      </c>
      <c r="V134" s="598"/>
      <c r="W134" s="598"/>
      <c r="X134" s="598"/>
      <c r="Y134" s="177" t="s">
        <v>557</v>
      </c>
    </row>
    <row r="135" spans="2:25" ht="16.2" customHeight="1" x14ac:dyDescent="0.2">
      <c r="B135" s="290"/>
      <c r="C135" s="596">
        <v>13</v>
      </c>
      <c r="D135" s="597"/>
      <c r="E135" s="187">
        <v>8</v>
      </c>
      <c r="F135" s="227">
        <v>84.4</v>
      </c>
      <c r="G135" s="177" t="s">
        <v>464</v>
      </c>
      <c r="H135" s="177" t="s">
        <v>344</v>
      </c>
      <c r="I135" s="177" t="s">
        <v>578</v>
      </c>
      <c r="J135" s="316" t="s">
        <v>472</v>
      </c>
      <c r="K135" s="316"/>
      <c r="L135" s="316"/>
      <c r="M135" s="177" t="s">
        <v>642</v>
      </c>
      <c r="N135" s="177" t="s">
        <v>546</v>
      </c>
      <c r="O135" s="177" t="s">
        <v>546</v>
      </c>
      <c r="P135" s="148" t="s">
        <v>546</v>
      </c>
      <c r="Q135" s="148" t="s">
        <v>534</v>
      </c>
      <c r="R135" s="183" t="s">
        <v>550</v>
      </c>
      <c r="S135" s="183" t="s">
        <v>551</v>
      </c>
      <c r="T135" s="183" t="s">
        <v>553</v>
      </c>
      <c r="U135" s="316" t="s">
        <v>546</v>
      </c>
      <c r="V135" s="598"/>
      <c r="W135" s="598"/>
      <c r="X135" s="598"/>
      <c r="Y135" s="177"/>
    </row>
    <row r="136" spans="2:25" ht="16.2" customHeight="1" x14ac:dyDescent="0.2">
      <c r="B136" s="290"/>
      <c r="C136" s="596">
        <v>13</v>
      </c>
      <c r="D136" s="597"/>
      <c r="E136" s="187">
        <v>9</v>
      </c>
      <c r="F136" s="227">
        <v>79.3</v>
      </c>
      <c r="G136" s="177" t="s">
        <v>464</v>
      </c>
      <c r="H136" s="177" t="s">
        <v>338</v>
      </c>
      <c r="I136" s="177" t="s">
        <v>473</v>
      </c>
      <c r="J136" s="316" t="s">
        <v>473</v>
      </c>
      <c r="K136" s="316"/>
      <c r="L136" s="316"/>
      <c r="M136" s="177" t="s">
        <v>643</v>
      </c>
      <c r="N136" s="177" t="s">
        <v>546</v>
      </c>
      <c r="O136" s="177" t="s">
        <v>534</v>
      </c>
      <c r="P136" s="148" t="s">
        <v>546</v>
      </c>
      <c r="Q136" s="148" t="s">
        <v>534</v>
      </c>
      <c r="R136" s="183" t="s">
        <v>550</v>
      </c>
      <c r="S136" s="183" t="s">
        <v>551</v>
      </c>
      <c r="T136" s="183" t="s">
        <v>552</v>
      </c>
      <c r="U136" s="316" t="s">
        <v>554</v>
      </c>
      <c r="V136" s="598"/>
      <c r="W136" s="598"/>
      <c r="X136" s="598"/>
      <c r="Y136" s="177"/>
    </row>
    <row r="137" spans="2:25" ht="16.2" customHeight="1" x14ac:dyDescent="0.2">
      <c r="B137" s="290"/>
      <c r="C137" s="596">
        <v>13</v>
      </c>
      <c r="D137" s="597"/>
      <c r="E137" s="187">
        <v>10</v>
      </c>
      <c r="F137" s="227">
        <v>82.1</v>
      </c>
      <c r="G137" s="177" t="s">
        <v>464</v>
      </c>
      <c r="H137" s="177" t="s">
        <v>338</v>
      </c>
      <c r="I137" s="177" t="s">
        <v>578</v>
      </c>
      <c r="J137" s="316" t="s">
        <v>465</v>
      </c>
      <c r="K137" s="316"/>
      <c r="L137" s="316"/>
      <c r="M137" s="177" t="s">
        <v>644</v>
      </c>
      <c r="N137" s="177" t="s">
        <v>880</v>
      </c>
      <c r="O137" s="228" t="s">
        <v>534</v>
      </c>
      <c r="P137" s="148" t="s">
        <v>546</v>
      </c>
      <c r="Q137" s="148" t="s">
        <v>534</v>
      </c>
      <c r="R137" s="183" t="s">
        <v>550</v>
      </c>
      <c r="S137" s="183" t="s">
        <v>551</v>
      </c>
      <c r="T137" s="183" t="s">
        <v>552</v>
      </c>
      <c r="U137" s="316" t="s">
        <v>554</v>
      </c>
      <c r="V137" s="598"/>
      <c r="W137" s="598"/>
      <c r="X137" s="598"/>
      <c r="Y137" s="177"/>
    </row>
    <row r="138" spans="2:25" ht="16.2" customHeight="1" x14ac:dyDescent="0.2">
      <c r="B138" s="290"/>
      <c r="C138" s="596">
        <v>13</v>
      </c>
      <c r="D138" s="597"/>
      <c r="E138" s="187">
        <v>11</v>
      </c>
      <c r="F138" s="227">
        <v>84.1</v>
      </c>
      <c r="G138" s="177" t="s">
        <v>464</v>
      </c>
      <c r="H138" s="177" t="s">
        <v>342</v>
      </c>
      <c r="I138" s="177" t="s">
        <v>473</v>
      </c>
      <c r="J138" s="316" t="s">
        <v>473</v>
      </c>
      <c r="K138" s="316"/>
      <c r="L138" s="316"/>
      <c r="M138" s="177" t="s">
        <v>645</v>
      </c>
      <c r="N138" s="177" t="s">
        <v>546</v>
      </c>
      <c r="O138" s="228" t="s">
        <v>534</v>
      </c>
      <c r="P138" s="148" t="s">
        <v>546</v>
      </c>
      <c r="Q138" s="148" t="s">
        <v>534</v>
      </c>
      <c r="R138" s="183" t="s">
        <v>550</v>
      </c>
      <c r="S138" s="183" t="s">
        <v>551</v>
      </c>
      <c r="T138" s="183" t="s">
        <v>552</v>
      </c>
      <c r="U138" s="316" t="s">
        <v>554</v>
      </c>
      <c r="V138" s="598"/>
      <c r="W138" s="598"/>
      <c r="X138" s="598"/>
      <c r="Y138" s="177"/>
    </row>
    <row r="139" spans="2:25" ht="16.2" customHeight="1" x14ac:dyDescent="0.2">
      <c r="B139" s="290"/>
      <c r="C139" s="596">
        <v>13</v>
      </c>
      <c r="D139" s="597"/>
      <c r="E139" s="187">
        <v>12</v>
      </c>
      <c r="F139" s="227">
        <v>80.099999999999994</v>
      </c>
      <c r="G139" s="177" t="s">
        <v>464</v>
      </c>
      <c r="H139" s="177" t="s">
        <v>338</v>
      </c>
      <c r="I139" s="177" t="s">
        <v>578</v>
      </c>
      <c r="J139" s="599" t="s">
        <v>466</v>
      </c>
      <c r="K139" s="600"/>
      <c r="L139" s="601"/>
      <c r="M139" s="177" t="s">
        <v>646</v>
      </c>
      <c r="N139" s="177" t="s">
        <v>881</v>
      </c>
      <c r="O139" s="228" t="s">
        <v>549</v>
      </c>
      <c r="P139" s="148" t="s">
        <v>661</v>
      </c>
      <c r="Q139" s="148" t="s">
        <v>534</v>
      </c>
      <c r="R139" s="183" t="s">
        <v>550</v>
      </c>
      <c r="S139" s="183" t="s">
        <v>551</v>
      </c>
      <c r="T139" s="183" t="s">
        <v>552</v>
      </c>
      <c r="U139" s="316" t="s">
        <v>554</v>
      </c>
      <c r="V139" s="598"/>
      <c r="W139" s="598"/>
      <c r="X139" s="598"/>
      <c r="Y139" s="177" t="s">
        <v>671</v>
      </c>
    </row>
    <row r="140" spans="2:25" ht="16.2" customHeight="1" x14ac:dyDescent="0.2">
      <c r="B140" s="290"/>
      <c r="C140" s="596">
        <v>13</v>
      </c>
      <c r="D140" s="597"/>
      <c r="E140" s="187">
        <v>13</v>
      </c>
      <c r="F140" s="227">
        <v>75.3</v>
      </c>
      <c r="G140" s="177" t="s">
        <v>464</v>
      </c>
      <c r="H140" s="177" t="s">
        <v>346</v>
      </c>
      <c r="I140" s="177" t="s">
        <v>578</v>
      </c>
      <c r="J140" s="599" t="s">
        <v>466</v>
      </c>
      <c r="K140" s="600"/>
      <c r="L140" s="601"/>
      <c r="M140" s="177" t="s">
        <v>647</v>
      </c>
      <c r="N140" s="177" t="s">
        <v>882</v>
      </c>
      <c r="O140" s="228" t="s">
        <v>549</v>
      </c>
      <c r="P140" s="148" t="s">
        <v>546</v>
      </c>
      <c r="Q140" s="148" t="s">
        <v>534</v>
      </c>
      <c r="R140" s="183" t="s">
        <v>550</v>
      </c>
      <c r="S140" s="183" t="s">
        <v>551</v>
      </c>
      <c r="T140" s="183" t="s">
        <v>552</v>
      </c>
      <c r="U140" s="599" t="s">
        <v>554</v>
      </c>
      <c r="V140" s="600"/>
      <c r="W140" s="600"/>
      <c r="X140" s="601"/>
      <c r="Y140" s="177" t="s">
        <v>556</v>
      </c>
    </row>
    <row r="141" spans="2:25" ht="16.2" customHeight="1" x14ac:dyDescent="0.2">
      <c r="B141" s="290"/>
      <c r="C141" s="596">
        <v>13</v>
      </c>
      <c r="D141" s="597"/>
      <c r="E141" s="187">
        <v>14</v>
      </c>
      <c r="F141" s="227">
        <v>75.5</v>
      </c>
      <c r="G141" s="177" t="s">
        <v>464</v>
      </c>
      <c r="H141" s="177" t="s">
        <v>336</v>
      </c>
      <c r="I141" s="177" t="s">
        <v>578</v>
      </c>
      <c r="J141" s="599" t="s">
        <v>466</v>
      </c>
      <c r="K141" s="600"/>
      <c r="L141" s="601"/>
      <c r="M141" s="177" t="s">
        <v>648</v>
      </c>
      <c r="N141" s="177" t="s">
        <v>546</v>
      </c>
      <c r="O141" s="228" t="s">
        <v>546</v>
      </c>
      <c r="P141" s="148" t="s">
        <v>546</v>
      </c>
      <c r="Q141" s="148" t="s">
        <v>534</v>
      </c>
      <c r="R141" s="183" t="s">
        <v>550</v>
      </c>
      <c r="S141" s="183" t="s">
        <v>551</v>
      </c>
      <c r="T141" s="183" t="s">
        <v>553</v>
      </c>
      <c r="U141" s="599" t="s">
        <v>546</v>
      </c>
      <c r="V141" s="600"/>
      <c r="W141" s="600"/>
      <c r="X141" s="601"/>
      <c r="Y141" s="177"/>
    </row>
    <row r="142" spans="2:25" ht="16.2" customHeight="1" x14ac:dyDescent="0.2">
      <c r="B142" s="290"/>
      <c r="C142" s="596">
        <v>13</v>
      </c>
      <c r="D142" s="597"/>
      <c r="E142" s="187">
        <v>15</v>
      </c>
      <c r="F142" s="227">
        <v>75.400000000000006</v>
      </c>
      <c r="G142" s="177" t="s">
        <v>250</v>
      </c>
      <c r="H142" s="177" t="s">
        <v>265</v>
      </c>
      <c r="I142" s="177" t="s">
        <v>473</v>
      </c>
      <c r="J142" s="599" t="s">
        <v>474</v>
      </c>
      <c r="K142" s="600"/>
      <c r="L142" s="601"/>
      <c r="M142" s="177" t="s">
        <v>649</v>
      </c>
      <c r="N142" s="177" t="s">
        <v>546</v>
      </c>
      <c r="O142" s="228" t="s">
        <v>533</v>
      </c>
      <c r="P142" s="148" t="s">
        <v>546</v>
      </c>
      <c r="Q142" s="148" t="s">
        <v>549</v>
      </c>
      <c r="R142" s="183" t="s">
        <v>550</v>
      </c>
      <c r="S142" s="183" t="s">
        <v>551</v>
      </c>
      <c r="T142" s="183" t="s">
        <v>552</v>
      </c>
      <c r="U142" s="599" t="s">
        <v>664</v>
      </c>
      <c r="V142" s="600"/>
      <c r="W142" s="600"/>
      <c r="X142" s="601"/>
      <c r="Y142" s="177" t="s">
        <v>557</v>
      </c>
    </row>
    <row r="143" spans="2:25" ht="16.2" customHeight="1" x14ac:dyDescent="0.2">
      <c r="B143" s="290"/>
      <c r="C143" s="596">
        <v>13</v>
      </c>
      <c r="D143" s="597"/>
      <c r="E143" s="187">
        <v>16</v>
      </c>
      <c r="F143" s="227">
        <v>81.5</v>
      </c>
      <c r="G143" s="177" t="s">
        <v>464</v>
      </c>
      <c r="H143" s="177" t="s">
        <v>346</v>
      </c>
      <c r="I143" s="177" t="s">
        <v>578</v>
      </c>
      <c r="J143" s="316" t="s">
        <v>472</v>
      </c>
      <c r="K143" s="316"/>
      <c r="L143" s="316"/>
      <c r="M143" s="177" t="s">
        <v>650</v>
      </c>
      <c r="N143" s="177" t="s">
        <v>883</v>
      </c>
      <c r="O143" s="228" t="s">
        <v>534</v>
      </c>
      <c r="P143" s="148" t="s">
        <v>546</v>
      </c>
      <c r="Q143" s="148" t="s">
        <v>534</v>
      </c>
      <c r="R143" s="183" t="s">
        <v>550</v>
      </c>
      <c r="S143" s="183" t="s">
        <v>551</v>
      </c>
      <c r="T143" s="183" t="s">
        <v>552</v>
      </c>
      <c r="U143" s="316" t="s">
        <v>665</v>
      </c>
      <c r="V143" s="598"/>
      <c r="W143" s="598"/>
      <c r="X143" s="598"/>
      <c r="Y143" s="177" t="s">
        <v>555</v>
      </c>
    </row>
    <row r="144" spans="2:25" ht="16.2" customHeight="1" x14ac:dyDescent="0.2">
      <c r="B144" s="290"/>
      <c r="C144" s="596">
        <v>14</v>
      </c>
      <c r="D144" s="597"/>
      <c r="E144" s="187">
        <v>1</v>
      </c>
      <c r="F144" s="227">
        <v>84.5</v>
      </c>
      <c r="G144" s="177" t="s">
        <v>464</v>
      </c>
      <c r="H144" s="177" t="s">
        <v>339</v>
      </c>
      <c r="I144" s="177" t="s">
        <v>578</v>
      </c>
      <c r="J144" s="316" t="s">
        <v>465</v>
      </c>
      <c r="K144" s="316"/>
      <c r="L144" s="316"/>
      <c r="M144" s="177" t="s">
        <v>651</v>
      </c>
      <c r="N144" s="177" t="s">
        <v>884</v>
      </c>
      <c r="O144" s="228" t="s">
        <v>534</v>
      </c>
      <c r="P144" s="148" t="s">
        <v>546</v>
      </c>
      <c r="Q144" s="148" t="s">
        <v>534</v>
      </c>
      <c r="R144" s="183" t="s">
        <v>550</v>
      </c>
      <c r="S144" s="183" t="s">
        <v>551</v>
      </c>
      <c r="T144" s="183" t="s">
        <v>552</v>
      </c>
      <c r="U144" s="316" t="s">
        <v>554</v>
      </c>
      <c r="V144" s="598"/>
      <c r="W144" s="598"/>
      <c r="X144" s="598"/>
      <c r="Y144" s="177"/>
    </row>
    <row r="145" spans="2:25" ht="16.2" customHeight="1" x14ac:dyDescent="0.2">
      <c r="B145" s="290"/>
      <c r="C145" s="596">
        <v>14</v>
      </c>
      <c r="D145" s="597"/>
      <c r="E145" s="187">
        <v>2</v>
      </c>
      <c r="F145" s="227">
        <v>84.5</v>
      </c>
      <c r="G145" s="177" t="s">
        <v>464</v>
      </c>
      <c r="H145" s="177" t="s">
        <v>336</v>
      </c>
      <c r="I145" s="177" t="s">
        <v>578</v>
      </c>
      <c r="J145" s="599" t="s">
        <v>466</v>
      </c>
      <c r="K145" s="600"/>
      <c r="L145" s="601"/>
      <c r="M145" s="177" t="s">
        <v>652</v>
      </c>
      <c r="N145" s="177" t="s">
        <v>546</v>
      </c>
      <c r="O145" s="177" t="s">
        <v>546</v>
      </c>
      <c r="P145" s="148" t="s">
        <v>546</v>
      </c>
      <c r="Q145" s="148" t="s">
        <v>534</v>
      </c>
      <c r="R145" s="183" t="s">
        <v>550</v>
      </c>
      <c r="S145" s="183" t="s">
        <v>551</v>
      </c>
      <c r="T145" s="183" t="s">
        <v>553</v>
      </c>
      <c r="U145" s="316" t="s">
        <v>546</v>
      </c>
      <c r="V145" s="598"/>
      <c r="W145" s="598"/>
      <c r="X145" s="598"/>
      <c r="Y145" s="177"/>
    </row>
    <row r="146" spans="2:25" ht="16.2" customHeight="1" x14ac:dyDescent="0.2">
      <c r="B146" s="290"/>
      <c r="C146" s="596">
        <v>14</v>
      </c>
      <c r="D146" s="597"/>
      <c r="E146" s="187">
        <v>3</v>
      </c>
      <c r="F146" s="227">
        <v>83.1</v>
      </c>
      <c r="G146" s="177" t="s">
        <v>250</v>
      </c>
      <c r="H146" s="177" t="s">
        <v>265</v>
      </c>
      <c r="I146" s="177" t="s">
        <v>473</v>
      </c>
      <c r="J146" s="316" t="s">
        <v>476</v>
      </c>
      <c r="K146" s="316"/>
      <c r="L146" s="316"/>
      <c r="M146" s="177" t="s">
        <v>653</v>
      </c>
      <c r="N146" s="177" t="s">
        <v>546</v>
      </c>
      <c r="O146" s="177" t="s">
        <v>533</v>
      </c>
      <c r="P146" s="148" t="s">
        <v>546</v>
      </c>
      <c r="Q146" s="148" t="s">
        <v>534</v>
      </c>
      <c r="R146" s="183" t="s">
        <v>550</v>
      </c>
      <c r="S146" s="183" t="s">
        <v>551</v>
      </c>
      <c r="T146" s="183" t="s">
        <v>552</v>
      </c>
      <c r="U146" s="316" t="s">
        <v>554</v>
      </c>
      <c r="V146" s="598"/>
      <c r="W146" s="598"/>
      <c r="X146" s="598"/>
      <c r="Y146" s="177" t="s">
        <v>557</v>
      </c>
    </row>
    <row r="147" spans="2:25" ht="16.2" customHeight="1" x14ac:dyDescent="0.2">
      <c r="B147" s="290"/>
      <c r="C147" s="596" t="s">
        <v>541</v>
      </c>
      <c r="D147" s="597"/>
      <c r="E147" s="187">
        <v>1</v>
      </c>
      <c r="F147" s="227">
        <v>87.5</v>
      </c>
      <c r="G147" s="177" t="s">
        <v>464</v>
      </c>
      <c r="H147" s="177" t="s">
        <v>339</v>
      </c>
      <c r="I147" s="177" t="s">
        <v>578</v>
      </c>
      <c r="J147" s="316" t="s">
        <v>465</v>
      </c>
      <c r="K147" s="316"/>
      <c r="L147" s="316"/>
      <c r="M147" s="177" t="s">
        <v>654</v>
      </c>
      <c r="N147" s="177" t="s">
        <v>885</v>
      </c>
      <c r="O147" s="177" t="s">
        <v>534</v>
      </c>
      <c r="P147" s="148" t="s">
        <v>546</v>
      </c>
      <c r="Q147" s="148" t="s">
        <v>534</v>
      </c>
      <c r="R147" s="183" t="s">
        <v>550</v>
      </c>
      <c r="S147" s="183" t="s">
        <v>551</v>
      </c>
      <c r="T147" s="183" t="s">
        <v>552</v>
      </c>
      <c r="U147" s="316" t="s">
        <v>554</v>
      </c>
      <c r="V147" s="598"/>
      <c r="W147" s="598"/>
      <c r="X147" s="598"/>
      <c r="Y147" s="177"/>
    </row>
    <row r="148" spans="2:25" ht="16.2" customHeight="1" x14ac:dyDescent="0.2">
      <c r="B148" s="290"/>
      <c r="C148" s="596" t="s">
        <v>541</v>
      </c>
      <c r="D148" s="597"/>
      <c r="E148" s="187">
        <v>2</v>
      </c>
      <c r="F148" s="227">
        <v>87.9</v>
      </c>
      <c r="G148" s="177" t="s">
        <v>464</v>
      </c>
      <c r="H148" s="177" t="s">
        <v>339</v>
      </c>
      <c r="I148" s="177" t="s">
        <v>578</v>
      </c>
      <c r="J148" s="599" t="s">
        <v>466</v>
      </c>
      <c r="K148" s="600"/>
      <c r="L148" s="601"/>
      <c r="M148" s="177" t="s">
        <v>655</v>
      </c>
      <c r="N148" s="177" t="s">
        <v>546</v>
      </c>
      <c r="O148" s="177" t="s">
        <v>546</v>
      </c>
      <c r="P148" s="148" t="s">
        <v>546</v>
      </c>
      <c r="Q148" s="148" t="s">
        <v>534</v>
      </c>
      <c r="R148" s="183" t="s">
        <v>550</v>
      </c>
      <c r="S148" s="183" t="s">
        <v>551</v>
      </c>
      <c r="T148" s="183" t="s">
        <v>553</v>
      </c>
      <c r="U148" s="316" t="s">
        <v>546</v>
      </c>
      <c r="V148" s="598"/>
      <c r="W148" s="598"/>
      <c r="X148" s="598"/>
      <c r="Y148" s="177"/>
    </row>
    <row r="149" spans="2:25" ht="16.2" customHeight="1" x14ac:dyDescent="0.2">
      <c r="B149" s="290"/>
      <c r="C149" s="596" t="s">
        <v>541</v>
      </c>
      <c r="D149" s="597"/>
      <c r="E149" s="187">
        <v>3</v>
      </c>
      <c r="F149" s="227">
        <v>87.4</v>
      </c>
      <c r="G149" s="177" t="s">
        <v>250</v>
      </c>
      <c r="H149" s="177" t="s">
        <v>265</v>
      </c>
      <c r="I149" s="177" t="s">
        <v>473</v>
      </c>
      <c r="J149" s="316" t="s">
        <v>476</v>
      </c>
      <c r="K149" s="316"/>
      <c r="L149" s="316"/>
      <c r="M149" s="177" t="s">
        <v>656</v>
      </c>
      <c r="N149" s="177" t="s">
        <v>546</v>
      </c>
      <c r="O149" s="177" t="s">
        <v>533</v>
      </c>
      <c r="P149" s="148" t="s">
        <v>546</v>
      </c>
      <c r="Q149" s="148" t="s">
        <v>534</v>
      </c>
      <c r="R149" s="183" t="s">
        <v>550</v>
      </c>
      <c r="S149" s="183" t="s">
        <v>551</v>
      </c>
      <c r="T149" s="183" t="s">
        <v>552</v>
      </c>
      <c r="U149" s="316" t="s">
        <v>554</v>
      </c>
      <c r="V149" s="598"/>
      <c r="W149" s="598"/>
      <c r="X149" s="598"/>
      <c r="Y149" s="177" t="s">
        <v>557</v>
      </c>
    </row>
    <row r="150" spans="2:25" ht="16.2" customHeight="1" x14ac:dyDescent="0.2">
      <c r="B150" s="290"/>
      <c r="C150" s="596" t="s">
        <v>541</v>
      </c>
      <c r="D150" s="597"/>
      <c r="E150" s="187">
        <v>4</v>
      </c>
      <c r="F150" s="227">
        <v>88.8</v>
      </c>
      <c r="G150" s="177" t="s">
        <v>250</v>
      </c>
      <c r="H150" s="177" t="s">
        <v>265</v>
      </c>
      <c r="I150" s="177" t="s">
        <v>578</v>
      </c>
      <c r="J150" s="599" t="s">
        <v>466</v>
      </c>
      <c r="K150" s="600"/>
      <c r="L150" s="601"/>
      <c r="M150" s="177" t="s">
        <v>657</v>
      </c>
      <c r="N150" s="177" t="s">
        <v>886</v>
      </c>
      <c r="O150" s="177" t="s">
        <v>534</v>
      </c>
      <c r="P150" s="148" t="s">
        <v>546</v>
      </c>
      <c r="Q150" s="148" t="s">
        <v>546</v>
      </c>
      <c r="R150" s="183" t="s">
        <v>550</v>
      </c>
      <c r="S150" s="183" t="s">
        <v>662</v>
      </c>
      <c r="T150" s="183" t="s">
        <v>663</v>
      </c>
      <c r="U150" s="316" t="s">
        <v>546</v>
      </c>
      <c r="V150" s="598"/>
      <c r="W150" s="598"/>
      <c r="X150" s="598"/>
      <c r="Y150" s="177"/>
    </row>
    <row r="151" spans="2:25" ht="16.2" customHeight="1" x14ac:dyDescent="0.2">
      <c r="B151" s="290"/>
      <c r="C151" s="596" t="s">
        <v>541</v>
      </c>
      <c r="D151" s="597"/>
      <c r="E151" s="187">
        <v>5</v>
      </c>
      <c r="F151" s="227">
        <v>88.8</v>
      </c>
      <c r="G151" s="177" t="s">
        <v>463</v>
      </c>
      <c r="H151" s="177" t="s">
        <v>348</v>
      </c>
      <c r="I151" s="177" t="s">
        <v>578</v>
      </c>
      <c r="J151" s="316" t="s">
        <v>465</v>
      </c>
      <c r="K151" s="316"/>
      <c r="L151" s="316"/>
      <c r="M151" s="177" t="s">
        <v>658</v>
      </c>
      <c r="N151" s="177" t="s">
        <v>887</v>
      </c>
      <c r="O151" s="177" t="s">
        <v>534</v>
      </c>
      <c r="P151" s="148" t="s">
        <v>546</v>
      </c>
      <c r="Q151" s="148" t="s">
        <v>534</v>
      </c>
      <c r="R151" s="183" t="s">
        <v>550</v>
      </c>
      <c r="S151" s="183" t="s">
        <v>551</v>
      </c>
      <c r="T151" s="183" t="s">
        <v>552</v>
      </c>
      <c r="U151" s="316" t="s">
        <v>554</v>
      </c>
      <c r="V151" s="598"/>
      <c r="W151" s="598"/>
      <c r="X151" s="598"/>
      <c r="Y151" s="177"/>
    </row>
    <row r="152" spans="2:25" ht="16.2" customHeight="1" x14ac:dyDescent="0.2">
      <c r="B152" s="290"/>
      <c r="C152" s="596" t="s">
        <v>541</v>
      </c>
      <c r="D152" s="597"/>
      <c r="E152" s="187">
        <v>6</v>
      </c>
      <c r="F152" s="227">
        <v>88.8</v>
      </c>
      <c r="G152" s="177" t="s">
        <v>463</v>
      </c>
      <c r="H152" s="177" t="s">
        <v>348</v>
      </c>
      <c r="I152" s="177" t="s">
        <v>578</v>
      </c>
      <c r="J152" s="316" t="s">
        <v>465</v>
      </c>
      <c r="K152" s="316"/>
      <c r="L152" s="316"/>
      <c r="M152" s="177" t="s">
        <v>659</v>
      </c>
      <c r="N152" s="177" t="s">
        <v>888</v>
      </c>
      <c r="O152" s="177" t="s">
        <v>534</v>
      </c>
      <c r="P152" s="177" t="s">
        <v>546</v>
      </c>
      <c r="Q152" s="177" t="s">
        <v>534</v>
      </c>
      <c r="R152" s="183" t="s">
        <v>550</v>
      </c>
      <c r="S152" s="183" t="s">
        <v>551</v>
      </c>
      <c r="T152" s="183" t="s">
        <v>552</v>
      </c>
      <c r="U152" s="316" t="s">
        <v>554</v>
      </c>
      <c r="V152" s="598"/>
      <c r="W152" s="598"/>
      <c r="X152" s="598"/>
      <c r="Y152" s="177"/>
    </row>
    <row r="153" spans="2:25" ht="16.2" customHeight="1" x14ac:dyDescent="0.2">
      <c r="B153" s="290"/>
      <c r="C153" s="596" t="s">
        <v>541</v>
      </c>
      <c r="D153" s="597"/>
      <c r="E153" s="187">
        <v>7</v>
      </c>
      <c r="F153" s="227">
        <v>88.8</v>
      </c>
      <c r="G153" s="177" t="s">
        <v>463</v>
      </c>
      <c r="H153" s="177" t="s">
        <v>348</v>
      </c>
      <c r="I153" s="177" t="s">
        <v>578</v>
      </c>
      <c r="J153" s="599" t="s">
        <v>466</v>
      </c>
      <c r="K153" s="600"/>
      <c r="L153" s="601"/>
      <c r="M153" s="177" t="s">
        <v>660</v>
      </c>
      <c r="N153" s="177" t="s">
        <v>768</v>
      </c>
      <c r="O153" s="177" t="s">
        <v>534</v>
      </c>
      <c r="P153" s="177" t="s">
        <v>546</v>
      </c>
      <c r="Q153" s="177" t="s">
        <v>533</v>
      </c>
      <c r="R153" s="183" t="s">
        <v>550</v>
      </c>
      <c r="S153" s="183" t="s">
        <v>550</v>
      </c>
      <c r="T153" s="183" t="s">
        <v>553</v>
      </c>
      <c r="U153" s="316" t="s">
        <v>546</v>
      </c>
      <c r="V153" s="598"/>
      <c r="W153" s="598"/>
      <c r="X153" s="598"/>
      <c r="Y153" s="177" t="s">
        <v>557</v>
      </c>
    </row>
    <row r="154" spans="2:25" ht="16.2" customHeight="1" x14ac:dyDescent="0.2">
      <c r="B154" s="290"/>
      <c r="C154" s="596"/>
      <c r="D154" s="597"/>
      <c r="E154" s="187"/>
      <c r="F154" s="227"/>
      <c r="G154" s="177"/>
      <c r="H154" s="177"/>
      <c r="I154" s="177"/>
      <c r="J154" s="316"/>
      <c r="K154" s="316"/>
      <c r="L154" s="316"/>
      <c r="M154" s="177"/>
      <c r="N154" s="177"/>
      <c r="O154" s="177"/>
      <c r="P154" s="177"/>
      <c r="Q154" s="177"/>
      <c r="R154" s="183"/>
      <c r="S154" s="183"/>
      <c r="T154" s="183"/>
      <c r="U154" s="316"/>
      <c r="V154" s="598"/>
      <c r="W154" s="598"/>
      <c r="X154" s="598"/>
      <c r="Y154" s="177"/>
    </row>
    <row r="155" spans="2:25" ht="16.2" customHeight="1" x14ac:dyDescent="0.2">
      <c r="B155" s="290"/>
      <c r="C155" s="596"/>
      <c r="D155" s="597"/>
      <c r="E155" s="187"/>
      <c r="F155" s="227"/>
      <c r="G155" s="177"/>
      <c r="H155" s="177"/>
      <c r="I155" s="177"/>
      <c r="J155" s="316"/>
      <c r="K155" s="316"/>
      <c r="L155" s="316"/>
      <c r="M155" s="177"/>
      <c r="N155" s="177"/>
      <c r="O155" s="177"/>
      <c r="P155" s="177"/>
      <c r="Q155" s="177"/>
      <c r="R155" s="183"/>
      <c r="S155" s="183"/>
      <c r="T155" s="183"/>
      <c r="U155" s="316"/>
      <c r="V155" s="598"/>
      <c r="W155" s="598"/>
      <c r="X155" s="598"/>
      <c r="Y155" s="177"/>
    </row>
    <row r="156" spans="2:25" ht="16.2" customHeight="1" x14ac:dyDescent="0.2">
      <c r="B156" s="290"/>
      <c r="C156" s="596"/>
      <c r="D156" s="597"/>
      <c r="E156" s="187"/>
      <c r="F156" s="227"/>
      <c r="G156" s="177"/>
      <c r="H156" s="177"/>
      <c r="I156" s="177"/>
      <c r="J156" s="316"/>
      <c r="K156" s="316"/>
      <c r="L156" s="316"/>
      <c r="M156" s="177"/>
      <c r="N156" s="177"/>
      <c r="O156" s="177"/>
      <c r="P156" s="177"/>
      <c r="Q156" s="177"/>
      <c r="R156" s="183"/>
      <c r="S156" s="183"/>
      <c r="T156" s="183"/>
      <c r="U156" s="316"/>
      <c r="V156" s="598"/>
      <c r="W156" s="598"/>
      <c r="X156" s="598"/>
      <c r="Y156" s="177"/>
    </row>
    <row r="157" spans="2:25" ht="16.2" customHeight="1" x14ac:dyDescent="0.2">
      <c r="B157" s="290"/>
      <c r="C157" s="596"/>
      <c r="D157" s="597"/>
      <c r="E157" s="187"/>
      <c r="F157" s="227"/>
      <c r="G157" s="177"/>
      <c r="H157" s="177"/>
      <c r="I157" s="177"/>
      <c r="J157" s="316"/>
      <c r="K157" s="316"/>
      <c r="L157" s="316"/>
      <c r="M157" s="177"/>
      <c r="N157" s="177"/>
      <c r="O157" s="177"/>
      <c r="P157" s="177"/>
      <c r="Q157" s="177"/>
      <c r="R157" s="183"/>
      <c r="S157" s="183"/>
      <c r="T157" s="183"/>
      <c r="U157" s="316"/>
      <c r="V157" s="598"/>
      <c r="W157" s="598"/>
      <c r="X157" s="598"/>
      <c r="Y157" s="177"/>
    </row>
    <row r="158" spans="2:25" ht="16.2" customHeight="1" x14ac:dyDescent="0.2">
      <c r="B158" s="290"/>
      <c r="C158" s="596"/>
      <c r="D158" s="597"/>
      <c r="E158" s="187"/>
      <c r="F158" s="227"/>
      <c r="G158" s="177"/>
      <c r="H158" s="177"/>
      <c r="I158" s="177"/>
      <c r="J158" s="316"/>
      <c r="K158" s="316"/>
      <c r="L158" s="316"/>
      <c r="M158" s="177"/>
      <c r="N158" s="177"/>
      <c r="O158" s="177"/>
      <c r="P158" s="177"/>
      <c r="Q158" s="177"/>
      <c r="R158" s="183"/>
      <c r="S158" s="183"/>
      <c r="T158" s="183"/>
      <c r="U158" s="316"/>
      <c r="V158" s="598"/>
      <c r="W158" s="598"/>
      <c r="X158" s="598"/>
      <c r="Y158" s="177"/>
    </row>
    <row r="159" spans="2:25" ht="16.2" customHeight="1" x14ac:dyDescent="0.2">
      <c r="B159" s="290"/>
      <c r="C159" s="596"/>
      <c r="D159" s="597"/>
      <c r="E159" s="187"/>
      <c r="F159" s="227"/>
      <c r="G159" s="177"/>
      <c r="H159" s="177"/>
      <c r="I159" s="177"/>
      <c r="J159" s="316"/>
      <c r="K159" s="316"/>
      <c r="L159" s="316"/>
      <c r="M159" s="177"/>
      <c r="N159" s="177"/>
      <c r="O159" s="177"/>
      <c r="P159" s="177"/>
      <c r="Q159" s="177"/>
      <c r="R159" s="183"/>
      <c r="S159" s="183"/>
      <c r="T159" s="183"/>
      <c r="U159" s="316"/>
      <c r="V159" s="598"/>
      <c r="W159" s="598"/>
      <c r="X159" s="598"/>
      <c r="Y159" s="177"/>
    </row>
    <row r="160" spans="2:25" ht="16.2" customHeight="1" x14ac:dyDescent="0.2">
      <c r="B160" s="290"/>
      <c r="C160" s="596"/>
      <c r="D160" s="597"/>
      <c r="E160" s="187"/>
      <c r="F160" s="227"/>
      <c r="G160" s="177"/>
      <c r="H160" s="177"/>
      <c r="I160" s="177"/>
      <c r="J160" s="316"/>
      <c r="K160" s="316"/>
      <c r="L160" s="316"/>
      <c r="M160" s="177"/>
      <c r="N160" s="177"/>
      <c r="O160" s="177"/>
      <c r="P160" s="177"/>
      <c r="Q160" s="177"/>
      <c r="R160" s="183"/>
      <c r="S160" s="183"/>
      <c r="T160" s="183"/>
      <c r="U160" s="316"/>
      <c r="V160" s="598"/>
      <c r="W160" s="598"/>
      <c r="X160" s="598"/>
      <c r="Y160" s="177"/>
    </row>
    <row r="161" spans="2:25" ht="16.2" customHeight="1" x14ac:dyDescent="0.2">
      <c r="B161" s="290"/>
      <c r="C161" s="596"/>
      <c r="D161" s="597"/>
      <c r="E161" s="187"/>
      <c r="F161" s="227"/>
      <c r="G161" s="177"/>
      <c r="H161" s="177"/>
      <c r="I161" s="177"/>
      <c r="J161" s="316"/>
      <c r="K161" s="316"/>
      <c r="L161" s="316"/>
      <c r="M161" s="177"/>
      <c r="N161" s="177"/>
      <c r="O161" s="177"/>
      <c r="P161" s="177"/>
      <c r="Q161" s="177"/>
      <c r="R161" s="183"/>
      <c r="S161" s="183"/>
      <c r="T161" s="183"/>
      <c r="U161" s="316"/>
      <c r="V161" s="598"/>
      <c r="W161" s="598"/>
      <c r="X161" s="598"/>
      <c r="Y161" s="177"/>
    </row>
    <row r="162" spans="2:25" ht="16.2" customHeight="1" x14ac:dyDescent="0.2">
      <c r="B162" s="291"/>
      <c r="C162" s="596"/>
      <c r="D162" s="597"/>
      <c r="E162" s="187"/>
      <c r="F162" s="227"/>
      <c r="G162" s="177"/>
      <c r="H162" s="177"/>
      <c r="I162" s="177"/>
      <c r="J162" s="316"/>
      <c r="K162" s="316"/>
      <c r="L162" s="316"/>
      <c r="M162" s="177"/>
      <c r="N162" s="177"/>
      <c r="O162" s="177"/>
      <c r="P162" s="177"/>
      <c r="Q162" s="177"/>
      <c r="R162" s="183"/>
      <c r="S162" s="183"/>
      <c r="T162" s="183"/>
      <c r="U162" s="316"/>
      <c r="V162" s="598"/>
      <c r="W162" s="598"/>
      <c r="X162" s="598"/>
      <c r="Y162" s="177"/>
    </row>
    <row r="163" spans="2:25" ht="16.2" customHeight="1" x14ac:dyDescent="0.2">
      <c r="B163" s="26"/>
      <c r="C163" s="1" t="s">
        <v>519</v>
      </c>
      <c r="D163" s="7"/>
      <c r="F163" s="7"/>
      <c r="G163" s="24"/>
      <c r="H163" s="24"/>
      <c r="I163" s="24"/>
      <c r="J163" s="24"/>
      <c r="K163" s="24"/>
      <c r="L163" s="24"/>
      <c r="M163" s="24"/>
      <c r="N163" s="24"/>
      <c r="O163" s="24"/>
      <c r="P163" s="25"/>
      <c r="Q163" s="36"/>
      <c r="R163" s="7"/>
      <c r="S163" s="7"/>
      <c r="T163" s="24"/>
      <c r="U163" s="37"/>
      <c r="V163" s="37"/>
      <c r="W163" s="37"/>
      <c r="X163" s="37"/>
      <c r="Y163" s="7"/>
    </row>
    <row r="164" spans="2:25" ht="16.2" customHeight="1" x14ac:dyDescent="0.2">
      <c r="B164" s="26"/>
      <c r="C164" s="30" t="s">
        <v>225</v>
      </c>
      <c r="D164" s="7"/>
      <c r="F164" s="7"/>
      <c r="G164" s="24"/>
      <c r="H164" s="24"/>
      <c r="I164" s="24"/>
      <c r="J164" s="24"/>
      <c r="K164" s="24"/>
      <c r="L164" s="24"/>
      <c r="M164" s="24"/>
      <c r="N164" s="24"/>
      <c r="O164" s="24"/>
      <c r="P164" s="25"/>
      <c r="Q164" s="36"/>
      <c r="R164" s="7"/>
      <c r="S164" s="7"/>
      <c r="T164" s="24"/>
      <c r="U164" s="37"/>
      <c r="V164" s="37"/>
      <c r="W164" s="37"/>
      <c r="X164" s="37"/>
      <c r="Y164" s="7"/>
    </row>
    <row r="165" spans="2:25" ht="16.2" customHeight="1" x14ac:dyDescent="0.2">
      <c r="B165" s="27"/>
      <c r="C165" s="3" t="s">
        <v>208</v>
      </c>
      <c r="D165" s="3"/>
      <c r="E165" s="3"/>
      <c r="F165" s="3"/>
      <c r="G165" s="3"/>
      <c r="H165" s="3"/>
      <c r="I165" s="3"/>
      <c r="J165" s="3"/>
      <c r="K165" s="3"/>
      <c r="L165" s="3"/>
      <c r="M165" s="3"/>
      <c r="N165" s="3"/>
      <c r="O165" s="3"/>
      <c r="P165" s="3"/>
      <c r="Q165" s="3"/>
      <c r="R165" s="3"/>
      <c r="S165" s="3"/>
      <c r="T165" s="3"/>
      <c r="U165" s="3"/>
      <c r="V165" s="3"/>
      <c r="W165" s="3"/>
      <c r="X165" s="3"/>
    </row>
    <row r="166" spans="2:25" ht="16.2" customHeight="1" x14ac:dyDescent="0.2">
      <c r="B166" s="3"/>
      <c r="C166" s="3" t="s">
        <v>209</v>
      </c>
      <c r="D166" s="3"/>
      <c r="E166" s="3"/>
      <c r="F166" s="3"/>
      <c r="G166" s="3"/>
      <c r="H166" s="3"/>
      <c r="I166" s="3"/>
      <c r="J166" s="3"/>
      <c r="K166" s="3"/>
      <c r="L166" s="3"/>
      <c r="M166" s="3"/>
      <c r="N166" s="3"/>
      <c r="O166" s="3"/>
      <c r="P166" s="3"/>
      <c r="Q166" s="3"/>
      <c r="R166" s="3"/>
      <c r="S166" s="3"/>
      <c r="T166" s="3"/>
      <c r="U166" s="3"/>
      <c r="V166" s="3"/>
      <c r="W166" s="3"/>
      <c r="X166" s="3"/>
    </row>
    <row r="167" spans="2:25" ht="16.2" customHeight="1" x14ac:dyDescent="0.2">
      <c r="B167" s="3"/>
      <c r="C167" s="3" t="s">
        <v>315</v>
      </c>
      <c r="D167" s="3"/>
      <c r="E167" s="3"/>
      <c r="F167" s="3"/>
      <c r="G167" s="3"/>
      <c r="H167" s="3"/>
      <c r="I167" s="3"/>
      <c r="J167" s="3"/>
      <c r="K167" s="3"/>
      <c r="L167" s="3"/>
      <c r="M167" s="3"/>
      <c r="N167" s="3"/>
      <c r="O167" s="3"/>
      <c r="P167" s="3"/>
      <c r="Q167" s="3"/>
      <c r="R167" s="3"/>
      <c r="S167" s="3"/>
      <c r="T167" s="3"/>
      <c r="U167" s="3"/>
      <c r="V167" s="3"/>
      <c r="W167" s="3"/>
      <c r="X167" s="3"/>
    </row>
    <row r="168" spans="2:25" ht="16.2" customHeight="1" x14ac:dyDescent="0.2">
      <c r="C168" s="4" t="s">
        <v>371</v>
      </c>
    </row>
  </sheetData>
  <dataConsolidate/>
  <mergeCells count="474">
    <mergeCell ref="U31:X31"/>
    <mergeCell ref="U20:X20"/>
    <mergeCell ref="U21:X21"/>
    <mergeCell ref="U22:X22"/>
    <mergeCell ref="U23:X23"/>
    <mergeCell ref="U24:X24"/>
    <mergeCell ref="U25:X25"/>
    <mergeCell ref="U26:X26"/>
    <mergeCell ref="U29:X29"/>
    <mergeCell ref="U30:X30"/>
    <mergeCell ref="B2:X2"/>
    <mergeCell ref="F3:H3"/>
    <mergeCell ref="B3:E3"/>
    <mergeCell ref="B4:E4"/>
    <mergeCell ref="K3:N3"/>
    <mergeCell ref="E5:E8"/>
    <mergeCell ref="C5:D8"/>
    <mergeCell ref="F5:F8"/>
    <mergeCell ref="K4:N4"/>
    <mergeCell ref="I3:J3"/>
    <mergeCell ref="I4:J4"/>
    <mergeCell ref="B5:B39"/>
    <mergeCell ref="F4:H4"/>
    <mergeCell ref="C29:D29"/>
    <mergeCell ref="C9:D9"/>
    <mergeCell ref="C11:D11"/>
    <mergeCell ref="O5:O6"/>
    <mergeCell ref="U37:X37"/>
    <mergeCell ref="G5:H6"/>
    <mergeCell ref="U18:X18"/>
    <mergeCell ref="J32:L32"/>
    <mergeCell ref="C34:D34"/>
    <mergeCell ref="I5:N6"/>
    <mergeCell ref="T5:X6"/>
    <mergeCell ref="J37:L37"/>
    <mergeCell ref="J36:L36"/>
    <mergeCell ref="J38:L38"/>
    <mergeCell ref="J39:L39"/>
    <mergeCell ref="C36:D36"/>
    <mergeCell ref="C37:D37"/>
    <mergeCell ref="C38:D38"/>
    <mergeCell ref="J26:L26"/>
    <mergeCell ref="C24:D24"/>
    <mergeCell ref="J24:L24"/>
    <mergeCell ref="C32:D32"/>
    <mergeCell ref="J25:L25"/>
    <mergeCell ref="C31:D31"/>
    <mergeCell ref="J28:L28"/>
    <mergeCell ref="J29:L29"/>
    <mergeCell ref="J31:L31"/>
    <mergeCell ref="J30:L30"/>
    <mergeCell ref="J27:L27"/>
    <mergeCell ref="C25:D25"/>
    <mergeCell ref="C26:D26"/>
    <mergeCell ref="C27:D27"/>
    <mergeCell ref="C28:D28"/>
    <mergeCell ref="C30:D30"/>
    <mergeCell ref="U36:X36"/>
    <mergeCell ref="U38:X38"/>
    <mergeCell ref="U39:X39"/>
    <mergeCell ref="O7:O8"/>
    <mergeCell ref="R7:R8"/>
    <mergeCell ref="P7:Q7"/>
    <mergeCell ref="O3:O4"/>
    <mergeCell ref="C17:D17"/>
    <mergeCell ref="J23:L23"/>
    <mergeCell ref="J17:L17"/>
    <mergeCell ref="J12:L12"/>
    <mergeCell ref="C19:D19"/>
    <mergeCell ref="J19:L19"/>
    <mergeCell ref="C21:D21"/>
    <mergeCell ref="J21:L21"/>
    <mergeCell ref="C23:D23"/>
    <mergeCell ref="J22:L22"/>
    <mergeCell ref="J18:L18"/>
    <mergeCell ref="C18:D18"/>
    <mergeCell ref="C13:D13"/>
    <mergeCell ref="J13:L13"/>
    <mergeCell ref="C14:D14"/>
    <mergeCell ref="C15:D15"/>
    <mergeCell ref="C39:D39"/>
    <mergeCell ref="J16:L16"/>
    <mergeCell ref="C12:D12"/>
    <mergeCell ref="J9:L9"/>
    <mergeCell ref="J11:L11"/>
    <mergeCell ref="G7:G8"/>
    <mergeCell ref="H7:H8"/>
    <mergeCell ref="J7:L8"/>
    <mergeCell ref="I7:I8"/>
    <mergeCell ref="U35:X35"/>
    <mergeCell ref="J34:L34"/>
    <mergeCell ref="C33:D33"/>
    <mergeCell ref="J33:L33"/>
    <mergeCell ref="C35:D35"/>
    <mergeCell ref="J35:L35"/>
    <mergeCell ref="C20:D20"/>
    <mergeCell ref="C22:D22"/>
    <mergeCell ref="J20:L20"/>
    <mergeCell ref="U27:X27"/>
    <mergeCell ref="U28:X28"/>
    <mergeCell ref="U32:X32"/>
    <mergeCell ref="U33:X33"/>
    <mergeCell ref="U34:X34"/>
    <mergeCell ref="U17:X17"/>
    <mergeCell ref="U19:X19"/>
    <mergeCell ref="M7:M8"/>
    <mergeCell ref="N7:N8"/>
    <mergeCell ref="C10:D10"/>
    <mergeCell ref="J10:L10"/>
    <mergeCell ref="U14:X14"/>
    <mergeCell ref="U15:X15"/>
    <mergeCell ref="U16:X16"/>
    <mergeCell ref="Y5:Y8"/>
    <mergeCell ref="T3:W4"/>
    <mergeCell ref="X3:Y4"/>
    <mergeCell ref="P3:S3"/>
    <mergeCell ref="P4:S4"/>
    <mergeCell ref="S7:S8"/>
    <mergeCell ref="T7:T8"/>
    <mergeCell ref="U7:X8"/>
    <mergeCell ref="P5:S6"/>
    <mergeCell ref="U9:X9"/>
    <mergeCell ref="U10:X10"/>
    <mergeCell ref="U11:X11"/>
    <mergeCell ref="U12:X12"/>
    <mergeCell ref="U13:X13"/>
    <mergeCell ref="C16:D16"/>
    <mergeCell ref="J14:L14"/>
    <mergeCell ref="J15:L15"/>
    <mergeCell ref="B46:B80"/>
    <mergeCell ref="C46:D49"/>
    <mergeCell ref="E46:E49"/>
    <mergeCell ref="F46:F49"/>
    <mergeCell ref="G46:H47"/>
    <mergeCell ref="I46:N47"/>
    <mergeCell ref="O46:O47"/>
    <mergeCell ref="P46:S47"/>
    <mergeCell ref="T46:X47"/>
    <mergeCell ref="C50:D50"/>
    <mergeCell ref="J50:L50"/>
    <mergeCell ref="U50:X50"/>
    <mergeCell ref="C51:D51"/>
    <mergeCell ref="J51:L51"/>
    <mergeCell ref="U51:X51"/>
    <mergeCell ref="C52:D52"/>
    <mergeCell ref="J52:L52"/>
    <mergeCell ref="U52:X52"/>
    <mergeCell ref="C53:D53"/>
    <mergeCell ref="J53:L53"/>
    <mergeCell ref="U53:X53"/>
    <mergeCell ref="C54:D54"/>
    <mergeCell ref="J54:L54"/>
    <mergeCell ref="U54:X54"/>
    <mergeCell ref="Y46:Y49"/>
    <mergeCell ref="G48:G49"/>
    <mergeCell ref="H48:H49"/>
    <mergeCell ref="I48:I49"/>
    <mergeCell ref="J48:L49"/>
    <mergeCell ref="M48:M49"/>
    <mergeCell ref="N48:N49"/>
    <mergeCell ref="O48:O49"/>
    <mergeCell ref="P48:Q48"/>
    <mergeCell ref="R48:R49"/>
    <mergeCell ref="S48:S49"/>
    <mergeCell ref="T48:T49"/>
    <mergeCell ref="U48:X49"/>
    <mergeCell ref="C55:D55"/>
    <mergeCell ref="J55:L55"/>
    <mergeCell ref="U55:X55"/>
    <mergeCell ref="C56:D56"/>
    <mergeCell ref="J56:L56"/>
    <mergeCell ref="U56:X56"/>
    <mergeCell ref="C57:D57"/>
    <mergeCell ref="J57:L57"/>
    <mergeCell ref="U57:X57"/>
    <mergeCell ref="C58:D58"/>
    <mergeCell ref="J58:L58"/>
    <mergeCell ref="U58:X58"/>
    <mergeCell ref="C59:D59"/>
    <mergeCell ref="J59:L59"/>
    <mergeCell ref="U59:X59"/>
    <mergeCell ref="C60:D60"/>
    <mergeCell ref="J60:L60"/>
    <mergeCell ref="U60:X60"/>
    <mergeCell ref="C61:D61"/>
    <mergeCell ref="J61:L61"/>
    <mergeCell ref="U61:X61"/>
    <mergeCell ref="C62:D62"/>
    <mergeCell ref="J62:L62"/>
    <mergeCell ref="U62:X62"/>
    <mergeCell ref="C63:D63"/>
    <mergeCell ref="J63:L63"/>
    <mergeCell ref="U63:X63"/>
    <mergeCell ref="C64:D64"/>
    <mergeCell ref="J64:L64"/>
    <mergeCell ref="U64:X64"/>
    <mergeCell ref="C65:D65"/>
    <mergeCell ref="J65:L65"/>
    <mergeCell ref="U65:X65"/>
    <mergeCell ref="C66:D66"/>
    <mergeCell ref="J66:L66"/>
    <mergeCell ref="U66:X66"/>
    <mergeCell ref="C70:D70"/>
    <mergeCell ref="J70:L70"/>
    <mergeCell ref="U70:X70"/>
    <mergeCell ref="C71:D71"/>
    <mergeCell ref="J71:L71"/>
    <mergeCell ref="U71:X71"/>
    <mergeCell ref="C72:D72"/>
    <mergeCell ref="U72:X72"/>
    <mergeCell ref="C67:D67"/>
    <mergeCell ref="J67:L67"/>
    <mergeCell ref="U67:X67"/>
    <mergeCell ref="C68:D68"/>
    <mergeCell ref="J68:L68"/>
    <mergeCell ref="U68:X68"/>
    <mergeCell ref="C69:D69"/>
    <mergeCell ref="J69:L69"/>
    <mergeCell ref="U69:X69"/>
    <mergeCell ref="C73:D73"/>
    <mergeCell ref="J72:L72"/>
    <mergeCell ref="U73:X73"/>
    <mergeCell ref="C74:D74"/>
    <mergeCell ref="J74:L74"/>
    <mergeCell ref="U74:X74"/>
    <mergeCell ref="C75:D75"/>
    <mergeCell ref="J75:L75"/>
    <mergeCell ref="U75:X75"/>
    <mergeCell ref="C79:D79"/>
    <mergeCell ref="J79:L79"/>
    <mergeCell ref="U79:X79"/>
    <mergeCell ref="C80:D80"/>
    <mergeCell ref="J80:L80"/>
    <mergeCell ref="U80:X80"/>
    <mergeCell ref="C76:D76"/>
    <mergeCell ref="J76:L76"/>
    <mergeCell ref="U76:X76"/>
    <mergeCell ref="C77:D77"/>
    <mergeCell ref="J77:L77"/>
    <mergeCell ref="U77:X77"/>
    <mergeCell ref="C78:D78"/>
    <mergeCell ref="J78:L78"/>
    <mergeCell ref="U78:X78"/>
    <mergeCell ref="B87:B121"/>
    <mergeCell ref="C87:D90"/>
    <mergeCell ref="E87:E90"/>
    <mergeCell ref="F87:F90"/>
    <mergeCell ref="G87:H88"/>
    <mergeCell ref="I87:N88"/>
    <mergeCell ref="O87:O88"/>
    <mergeCell ref="P87:S88"/>
    <mergeCell ref="T87:X88"/>
    <mergeCell ref="C91:D91"/>
    <mergeCell ref="J91:L91"/>
    <mergeCell ref="U91:X91"/>
    <mergeCell ref="C92:D92"/>
    <mergeCell ref="J92:L92"/>
    <mergeCell ref="U92:X92"/>
    <mergeCell ref="C93:D93"/>
    <mergeCell ref="J93:L93"/>
    <mergeCell ref="U93:X93"/>
    <mergeCell ref="C94:D94"/>
    <mergeCell ref="J94:L94"/>
    <mergeCell ref="U94:X94"/>
    <mergeCell ref="C95:D95"/>
    <mergeCell ref="J95:L95"/>
    <mergeCell ref="U95:X95"/>
    <mergeCell ref="Y87:Y90"/>
    <mergeCell ref="G89:G90"/>
    <mergeCell ref="H89:H90"/>
    <mergeCell ref="I89:I90"/>
    <mergeCell ref="J89:L90"/>
    <mergeCell ref="M89:M90"/>
    <mergeCell ref="N89:N90"/>
    <mergeCell ref="O89:O90"/>
    <mergeCell ref="P89:Q89"/>
    <mergeCell ref="R89:R90"/>
    <mergeCell ref="S89:S90"/>
    <mergeCell ref="T89:T90"/>
    <mergeCell ref="U89:X90"/>
    <mergeCell ref="C96:D96"/>
    <mergeCell ref="J96:L96"/>
    <mergeCell ref="U96:X96"/>
    <mergeCell ref="C97:D97"/>
    <mergeCell ref="J97:L97"/>
    <mergeCell ref="U97:X97"/>
    <mergeCell ref="C98:D98"/>
    <mergeCell ref="J98:L98"/>
    <mergeCell ref="U98:X98"/>
    <mergeCell ref="C99:D99"/>
    <mergeCell ref="J99:L99"/>
    <mergeCell ref="U99:X99"/>
    <mergeCell ref="C100:D100"/>
    <mergeCell ref="J100:L100"/>
    <mergeCell ref="U100:X100"/>
    <mergeCell ref="C101:D101"/>
    <mergeCell ref="J101:L101"/>
    <mergeCell ref="U101:X101"/>
    <mergeCell ref="C102:D102"/>
    <mergeCell ref="J102:L102"/>
    <mergeCell ref="U102:X102"/>
    <mergeCell ref="C103:D103"/>
    <mergeCell ref="J103:L103"/>
    <mergeCell ref="U103:X103"/>
    <mergeCell ref="C104:D104"/>
    <mergeCell ref="J104:L104"/>
    <mergeCell ref="U104:X104"/>
    <mergeCell ref="C105:D105"/>
    <mergeCell ref="J105:L105"/>
    <mergeCell ref="U105:X105"/>
    <mergeCell ref="C106:D106"/>
    <mergeCell ref="J106:L106"/>
    <mergeCell ref="U106:X106"/>
    <mergeCell ref="C107:D107"/>
    <mergeCell ref="J107:L107"/>
    <mergeCell ref="U107:X107"/>
    <mergeCell ref="C108:D108"/>
    <mergeCell ref="J108:L108"/>
    <mergeCell ref="U108:X108"/>
    <mergeCell ref="C109:D109"/>
    <mergeCell ref="J109:L109"/>
    <mergeCell ref="U109:X109"/>
    <mergeCell ref="C110:D110"/>
    <mergeCell ref="J110:L110"/>
    <mergeCell ref="U110:X110"/>
    <mergeCell ref="C111:D111"/>
    <mergeCell ref="J111:L111"/>
    <mergeCell ref="U111:X111"/>
    <mergeCell ref="C112:D112"/>
    <mergeCell ref="J112:L112"/>
    <mergeCell ref="U112:X112"/>
    <mergeCell ref="C113:D113"/>
    <mergeCell ref="J113:L113"/>
    <mergeCell ref="U113:X113"/>
    <mergeCell ref="C114:D114"/>
    <mergeCell ref="J114:L114"/>
    <mergeCell ref="U114:X114"/>
    <mergeCell ref="C115:D115"/>
    <mergeCell ref="J115:L115"/>
    <mergeCell ref="U115:X115"/>
    <mergeCell ref="C116:D116"/>
    <mergeCell ref="J116:L116"/>
    <mergeCell ref="U116:X116"/>
    <mergeCell ref="C117:D117"/>
    <mergeCell ref="J117:L117"/>
    <mergeCell ref="U117:X117"/>
    <mergeCell ref="C118:D118"/>
    <mergeCell ref="J118:L118"/>
    <mergeCell ref="U118:X118"/>
    <mergeCell ref="C119:D119"/>
    <mergeCell ref="J119:L119"/>
    <mergeCell ref="U119:X119"/>
    <mergeCell ref="C120:D120"/>
    <mergeCell ref="J120:L120"/>
    <mergeCell ref="U120:X120"/>
    <mergeCell ref="C121:D121"/>
    <mergeCell ref="J121:L121"/>
    <mergeCell ref="U121:X121"/>
    <mergeCell ref="B128:B162"/>
    <mergeCell ref="C128:D131"/>
    <mergeCell ref="E128:E131"/>
    <mergeCell ref="F128:F131"/>
    <mergeCell ref="G128:H129"/>
    <mergeCell ref="I128:N129"/>
    <mergeCell ref="O128:O129"/>
    <mergeCell ref="P128:S129"/>
    <mergeCell ref="T128:X129"/>
    <mergeCell ref="C132:D132"/>
    <mergeCell ref="J132:L132"/>
    <mergeCell ref="U132:X132"/>
    <mergeCell ref="C133:D133"/>
    <mergeCell ref="J133:L133"/>
    <mergeCell ref="U133:X133"/>
    <mergeCell ref="C134:D134"/>
    <mergeCell ref="J134:L134"/>
    <mergeCell ref="U134:X134"/>
    <mergeCell ref="Y128:Y131"/>
    <mergeCell ref="G130:G131"/>
    <mergeCell ref="H130:H131"/>
    <mergeCell ref="I130:I131"/>
    <mergeCell ref="J130:L131"/>
    <mergeCell ref="M130:M131"/>
    <mergeCell ref="N130:N131"/>
    <mergeCell ref="O130:O131"/>
    <mergeCell ref="P130:Q130"/>
    <mergeCell ref="R130:R131"/>
    <mergeCell ref="S130:S131"/>
    <mergeCell ref="T130:T131"/>
    <mergeCell ref="U130:X131"/>
    <mergeCell ref="C135:D135"/>
    <mergeCell ref="J135:L135"/>
    <mergeCell ref="U135:X135"/>
    <mergeCell ref="C136:D136"/>
    <mergeCell ref="J136:L136"/>
    <mergeCell ref="U136:X136"/>
    <mergeCell ref="C137:D137"/>
    <mergeCell ref="J137:L137"/>
    <mergeCell ref="U137:X137"/>
    <mergeCell ref="C138:D138"/>
    <mergeCell ref="J138:L138"/>
    <mergeCell ref="U138:X138"/>
    <mergeCell ref="C139:D139"/>
    <mergeCell ref="J139:L139"/>
    <mergeCell ref="U139:X139"/>
    <mergeCell ref="C140:D140"/>
    <mergeCell ref="J140:L140"/>
    <mergeCell ref="U140:X140"/>
    <mergeCell ref="C141:D141"/>
    <mergeCell ref="J141:L141"/>
    <mergeCell ref="U141:X141"/>
    <mergeCell ref="C142:D142"/>
    <mergeCell ref="J142:L142"/>
    <mergeCell ref="U142:X142"/>
    <mergeCell ref="C143:D143"/>
    <mergeCell ref="J143:L143"/>
    <mergeCell ref="U143:X143"/>
    <mergeCell ref="C144:D144"/>
    <mergeCell ref="J144:L144"/>
    <mergeCell ref="U144:X144"/>
    <mergeCell ref="C145:D145"/>
    <mergeCell ref="J145:L145"/>
    <mergeCell ref="U145:X145"/>
    <mergeCell ref="C146:D146"/>
    <mergeCell ref="J146:L146"/>
    <mergeCell ref="U146:X146"/>
    <mergeCell ref="C147:D147"/>
    <mergeCell ref="J147:L147"/>
    <mergeCell ref="U147:X147"/>
    <mergeCell ref="C148:D148"/>
    <mergeCell ref="J148:L148"/>
    <mergeCell ref="U148:X148"/>
    <mergeCell ref="C149:D149"/>
    <mergeCell ref="J149:L149"/>
    <mergeCell ref="U149:X149"/>
    <mergeCell ref="U153:X153"/>
    <mergeCell ref="C154:D154"/>
    <mergeCell ref="J154:L154"/>
    <mergeCell ref="U154:X154"/>
    <mergeCell ref="C155:D155"/>
    <mergeCell ref="J155:L155"/>
    <mergeCell ref="U155:X155"/>
    <mergeCell ref="C150:D150"/>
    <mergeCell ref="J150:L150"/>
    <mergeCell ref="U150:X150"/>
    <mergeCell ref="C151:D151"/>
    <mergeCell ref="J151:L151"/>
    <mergeCell ref="U151:X151"/>
    <mergeCell ref="C152:D152"/>
    <mergeCell ref="J152:L152"/>
    <mergeCell ref="U152:X152"/>
    <mergeCell ref="C162:D162"/>
    <mergeCell ref="J162:L162"/>
    <mergeCell ref="U162:X162"/>
    <mergeCell ref="J73:L73"/>
    <mergeCell ref="C159:D159"/>
    <mergeCell ref="J159:L159"/>
    <mergeCell ref="U159:X159"/>
    <mergeCell ref="C160:D160"/>
    <mergeCell ref="J160:L160"/>
    <mergeCell ref="U160:X160"/>
    <mergeCell ref="C161:D161"/>
    <mergeCell ref="J161:L161"/>
    <mergeCell ref="U161:X161"/>
    <mergeCell ref="C156:D156"/>
    <mergeCell ref="J156:L156"/>
    <mergeCell ref="U156:X156"/>
    <mergeCell ref="C157:D157"/>
    <mergeCell ref="J157:L157"/>
    <mergeCell ref="U157:X157"/>
    <mergeCell ref="C158:D158"/>
    <mergeCell ref="J158:L158"/>
    <mergeCell ref="U158:X158"/>
    <mergeCell ref="C153:D153"/>
    <mergeCell ref="J153:L153"/>
  </mergeCells>
  <phoneticPr fontId="9"/>
  <dataValidations count="1">
    <dataValidation type="list" errorStyle="warning" allowBlank="1" showInputMessage="1" showErrorMessage="1" error="選択出来ません" sqref="H9:H39 H91:H121 H50:H80 H132:H162" xr:uid="{1A70FD77-555F-4FFE-ACD4-79AFC5B4C600}">
      <formula1>INDIRECT(G9)</formula1>
    </dataValidation>
  </dataValidations>
  <printOptions horizontalCentered="1" verticalCentered="1"/>
  <pageMargins left="0.23622047244094491" right="0.23622047244094491" top="0.74803149606299213" bottom="0.74803149606299213" header="0.31496062992125984" footer="0.31496062992125984"/>
  <pageSetup paperSize="9" scale="71" fitToHeight="0" orientation="landscape" copies="2" r:id="rId1"/>
  <headerFooter alignWithMargins="0"/>
  <rowBreaks count="3" manualBreakCount="3">
    <brk id="45" min="1" max="24" man="1"/>
    <brk id="86" min="1" max="24" man="1"/>
    <brk id="127" min="1" max="24" man="1"/>
  </rowBreak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I50:I80 I9:I39 I91:I121 I132:I162</xm:sqref>
        </x14:dataValidation>
        <x14:dataValidation type="list" allowBlank="1" showInputMessage="1" showErrorMessage="1" xr:uid="{00000000-0002-0000-0600-000006000000}">
          <x14:formula1>
            <xm:f>'(参考)リスト'!$J$16:$J$18</xm:f>
          </x14:formula1>
          <xm:sqref>T9:T39 T50:T80 T91:T121 T132:T162</xm:sqref>
        </x14:dataValidation>
        <x14:dataValidation type="list" allowBlank="1" showInputMessage="1" showErrorMessage="1" xr:uid="{00000000-0002-0000-0600-000007000000}">
          <x14:formula1>
            <xm:f>'(参考)リスト'!$H$16:$H$17</xm:f>
          </x14:formula1>
          <xm:sqref>R9:R39 R50:R80 R91:R121 R132:R162</xm:sqref>
        </x14:dataValidation>
        <x14:dataValidation type="list" allowBlank="1" showInputMessage="1" showErrorMessage="1" xr:uid="{00000000-0002-0000-0600-000008000000}">
          <x14:formula1>
            <xm:f>'(参考)リスト'!$I$16:$I$18</xm:f>
          </x14:formula1>
          <xm:sqref>S9:S39 S50:S80 S91:S121 S132:S162</xm:sqref>
        </x14:dataValidation>
        <x14:dataValidation type="list" allowBlank="1" showInputMessage="1" showErrorMessage="1" xr:uid="{00000000-0002-0000-0600-00000C000000}">
          <x14:formula1>
            <xm:f>'(参考)リスト'!$F$16:$F$21</xm:f>
          </x14:formula1>
          <xm:sqref>O9:Q39 O50:O80 P70:Q80 O91:O121 P111:Q121 O132:O162 P152:Q162</xm:sqref>
        </x14:dataValidation>
        <x14:dataValidation type="list" allowBlank="1" showInputMessage="1" showErrorMessage="1" xr:uid="{91402F3D-BA0A-4172-8B61-7890E57CE66D}">
          <x14:formula1>
            <xm:f>'(参考)リスト'!$E$16:$E$27</xm:f>
          </x14:formula1>
          <xm:sqref>J9:L39 J91:L121 J50:L80 J132:L162</xm:sqref>
        </x14:dataValidation>
        <x14:dataValidation type="list" showInputMessage="1" showErrorMessage="1" xr:uid="{029E4745-3D5D-4892-8FDA-530343C9ED98}">
          <x14:formula1>
            <xm:f>'(参考)リスト'!$B$16:$B$21</xm:f>
          </x14:formula1>
          <xm:sqref>G91:G121 G9:G39 G50:G80 G132:G162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B1:X46"/>
  <sheetViews>
    <sheetView showGridLines="0" showZeros="0" view="pageBreakPreview" zoomScaleNormal="70" zoomScaleSheetLayoutView="100" workbookViewId="0">
      <selection activeCell="C5" sqref="C5:AI18"/>
    </sheetView>
  </sheetViews>
  <sheetFormatPr defaultColWidth="9" defaultRowHeight="16.2" customHeight="1" x14ac:dyDescent="0.2"/>
  <cols>
    <col min="1" max="1" width="1.77734375" style="1" customWidth="1"/>
    <col min="2" max="2" width="4.109375" style="1" customWidth="1"/>
    <col min="3" max="3" width="3.21875" style="1" customWidth="1"/>
    <col min="4" max="4" width="3.33203125" style="1" customWidth="1"/>
    <col min="5" max="5" width="6" style="1" customWidth="1"/>
    <col min="6" max="6" width="6.6640625" style="1" customWidth="1"/>
    <col min="7" max="8" width="10.33203125" style="1" customWidth="1"/>
    <col min="9" max="9" width="11.6640625" style="1" customWidth="1"/>
    <col min="10" max="10" width="10.88671875" style="1" customWidth="1"/>
    <col min="11" max="11" width="11.21875" style="1" customWidth="1"/>
    <col min="12" max="13" width="14.88671875" style="1" customWidth="1"/>
    <col min="14" max="15" width="10" style="1" customWidth="1"/>
    <col min="16" max="16" width="5.44140625" style="1" customWidth="1"/>
    <col min="17" max="17" width="5.109375" style="1" customWidth="1"/>
    <col min="18" max="18" width="4.6640625" style="1" customWidth="1"/>
    <col min="19" max="20" width="6.6640625" style="1" customWidth="1"/>
    <col min="21" max="21" width="4.109375" style="1" customWidth="1"/>
    <col min="22" max="22" width="6.33203125" style="1" customWidth="1"/>
    <col min="23" max="23" width="5" style="1" customWidth="1"/>
    <col min="24" max="24" width="11.44140625" style="1" customWidth="1"/>
    <col min="25" max="25" width="3.109375" style="1" customWidth="1"/>
    <col min="26" max="16384" width="9" style="1"/>
  </cols>
  <sheetData>
    <row r="1" spans="2:24" ht="9.75" customHeight="1" x14ac:dyDescent="0.2">
      <c r="W1" s="3"/>
      <c r="X1" s="3"/>
    </row>
    <row r="2" spans="2:24" ht="24.75" customHeight="1" x14ac:dyDescent="0.2">
      <c r="B2" s="488" t="s">
        <v>242</v>
      </c>
      <c r="C2" s="488"/>
      <c r="D2" s="488"/>
      <c r="E2" s="488"/>
      <c r="F2" s="488"/>
      <c r="G2" s="488"/>
      <c r="H2" s="488"/>
      <c r="I2" s="488"/>
      <c r="J2" s="659"/>
      <c r="K2" s="659"/>
      <c r="L2" s="659"/>
      <c r="M2" s="659"/>
      <c r="N2" s="659"/>
      <c r="O2" s="659"/>
      <c r="P2" s="659"/>
      <c r="Q2" s="659"/>
      <c r="R2" s="659"/>
      <c r="S2" s="659"/>
      <c r="T2" s="659"/>
      <c r="U2" s="659"/>
      <c r="V2" s="659"/>
    </row>
    <row r="3" spans="2:24" ht="20.100000000000001" customHeight="1" x14ac:dyDescent="0.2">
      <c r="B3" s="319" t="s">
        <v>180</v>
      </c>
      <c r="C3" s="323"/>
      <c r="D3" s="323"/>
      <c r="E3" s="320"/>
      <c r="F3" s="639" t="s">
        <v>672</v>
      </c>
      <c r="G3" s="640"/>
      <c r="H3" s="640"/>
      <c r="I3" s="641"/>
      <c r="J3" s="172" t="s">
        <v>179</v>
      </c>
      <c r="K3" s="318" t="s">
        <v>674</v>
      </c>
      <c r="L3" s="318"/>
      <c r="M3" s="361" t="s">
        <v>446</v>
      </c>
      <c r="N3" s="363"/>
      <c r="O3" s="366" t="s">
        <v>535</v>
      </c>
      <c r="P3" s="632"/>
      <c r="Q3" s="632"/>
      <c r="R3" s="661"/>
      <c r="S3" s="547" t="s">
        <v>185</v>
      </c>
      <c r="T3" s="626"/>
      <c r="U3" s="626"/>
      <c r="V3" s="548"/>
      <c r="W3" s="376">
        <v>45586</v>
      </c>
      <c r="X3" s="378"/>
    </row>
    <row r="4" spans="2:24" ht="20.100000000000001" customHeight="1" x14ac:dyDescent="0.2">
      <c r="B4" s="321" t="s">
        <v>0</v>
      </c>
      <c r="C4" s="352"/>
      <c r="D4" s="352"/>
      <c r="E4" s="322"/>
      <c r="F4" s="646" t="s">
        <v>673</v>
      </c>
      <c r="G4" s="647"/>
      <c r="H4" s="647"/>
      <c r="I4" s="648"/>
      <c r="J4" s="229" t="s">
        <v>1</v>
      </c>
      <c r="K4" s="318" t="s">
        <v>936</v>
      </c>
      <c r="L4" s="318"/>
      <c r="M4" s="349"/>
      <c r="N4" s="365"/>
      <c r="O4" s="634" t="s">
        <v>536</v>
      </c>
      <c r="P4" s="635"/>
      <c r="Q4" s="635"/>
      <c r="R4" s="660"/>
      <c r="S4" s="627"/>
      <c r="T4" s="628"/>
      <c r="U4" s="628"/>
      <c r="V4" s="629"/>
      <c r="W4" s="657"/>
      <c r="X4" s="658"/>
    </row>
    <row r="5" spans="2:24" ht="30" customHeight="1" x14ac:dyDescent="0.2">
      <c r="B5" s="290" t="s">
        <v>204</v>
      </c>
      <c r="C5" s="610" t="s">
        <v>29</v>
      </c>
      <c r="D5" s="611"/>
      <c r="E5" s="603" t="s">
        <v>178</v>
      </c>
      <c r="F5" s="603" t="s">
        <v>172</v>
      </c>
      <c r="G5" s="610" t="s">
        <v>177</v>
      </c>
      <c r="H5" s="649"/>
      <c r="I5" s="650"/>
      <c r="J5" s="319" t="s">
        <v>176</v>
      </c>
      <c r="K5" s="323"/>
      <c r="L5" s="323"/>
      <c r="M5" s="323"/>
      <c r="N5" s="575" t="s">
        <v>204</v>
      </c>
      <c r="O5" s="620"/>
      <c r="P5" s="613" t="s">
        <v>215</v>
      </c>
      <c r="Q5" s="623"/>
      <c r="R5" s="623"/>
      <c r="S5" s="623"/>
      <c r="T5" s="623"/>
      <c r="U5" s="614"/>
      <c r="V5" s="613" t="s">
        <v>168</v>
      </c>
      <c r="W5" s="623"/>
      <c r="X5" s="614"/>
    </row>
    <row r="6" spans="2:24" ht="16.5" customHeight="1" x14ac:dyDescent="0.2">
      <c r="B6" s="290"/>
      <c r="C6" s="651"/>
      <c r="D6" s="611"/>
      <c r="E6" s="654"/>
      <c r="F6" s="654"/>
      <c r="G6" s="613" t="s">
        <v>189</v>
      </c>
      <c r="H6" s="614"/>
      <c r="I6" s="545" t="s">
        <v>166</v>
      </c>
      <c r="J6" s="606" t="s">
        <v>175</v>
      </c>
      <c r="K6" s="606"/>
      <c r="L6" s="607" t="s">
        <v>174</v>
      </c>
      <c r="M6" s="607"/>
      <c r="N6" s="545" t="s">
        <v>226</v>
      </c>
      <c r="O6" s="605"/>
      <c r="P6" s="609" t="s">
        <v>164</v>
      </c>
      <c r="Q6" s="545" t="s">
        <v>214</v>
      </c>
      <c r="R6" s="545"/>
      <c r="S6" s="545"/>
      <c r="T6" s="545"/>
      <c r="U6" s="545"/>
      <c r="V6" s="610"/>
      <c r="W6" s="649"/>
      <c r="X6" s="650"/>
    </row>
    <row r="7" spans="2:24" ht="16.5" customHeight="1" x14ac:dyDescent="0.2">
      <c r="B7" s="290"/>
      <c r="C7" s="652"/>
      <c r="D7" s="653"/>
      <c r="E7" s="655"/>
      <c r="F7" s="655"/>
      <c r="G7" s="615"/>
      <c r="H7" s="616"/>
      <c r="I7" s="605"/>
      <c r="J7" s="598"/>
      <c r="K7" s="598"/>
      <c r="L7" s="598"/>
      <c r="M7" s="598"/>
      <c r="N7" s="225" t="s">
        <v>218</v>
      </c>
      <c r="O7" s="225" t="s">
        <v>220</v>
      </c>
      <c r="P7" s="662"/>
      <c r="Q7" s="605"/>
      <c r="R7" s="605"/>
      <c r="S7" s="605"/>
      <c r="T7" s="605"/>
      <c r="U7" s="605"/>
      <c r="V7" s="230"/>
      <c r="W7" s="231"/>
      <c r="X7" s="232"/>
    </row>
    <row r="8" spans="2:24" ht="16.2" customHeight="1" x14ac:dyDescent="0.2">
      <c r="B8" s="290"/>
      <c r="C8" s="296"/>
      <c r="D8" s="297"/>
      <c r="E8" s="183"/>
      <c r="F8" s="226"/>
      <c r="G8" s="177"/>
      <c r="H8" s="177"/>
      <c r="I8" s="177"/>
      <c r="J8" s="316"/>
      <c r="K8" s="316"/>
      <c r="L8" s="656"/>
      <c r="M8" s="601"/>
      <c r="N8" s="177"/>
      <c r="O8" s="177"/>
      <c r="P8" s="183"/>
      <c r="Q8" s="316"/>
      <c r="R8" s="316"/>
      <c r="S8" s="316"/>
      <c r="T8" s="316"/>
      <c r="U8" s="316"/>
      <c r="V8" s="296"/>
      <c r="W8" s="298"/>
      <c r="X8" s="297"/>
    </row>
    <row r="9" spans="2:24" ht="16.2" customHeight="1" x14ac:dyDescent="0.2">
      <c r="B9" s="290"/>
      <c r="C9" s="296"/>
      <c r="D9" s="297"/>
      <c r="E9" s="183"/>
      <c r="F9" s="226"/>
      <c r="G9" s="177"/>
      <c r="H9" s="177"/>
      <c r="I9" s="177"/>
      <c r="J9" s="316"/>
      <c r="K9" s="316"/>
      <c r="L9" s="656"/>
      <c r="M9" s="601"/>
      <c r="N9" s="177"/>
      <c r="O9" s="177"/>
      <c r="P9" s="183"/>
      <c r="Q9" s="316"/>
      <c r="R9" s="316"/>
      <c r="S9" s="316"/>
      <c r="T9" s="316"/>
      <c r="U9" s="316"/>
      <c r="V9" s="599"/>
      <c r="W9" s="600"/>
      <c r="X9" s="601"/>
    </row>
    <row r="10" spans="2:24" ht="16.2" customHeight="1" x14ac:dyDescent="0.2">
      <c r="B10" s="290"/>
      <c r="C10" s="296"/>
      <c r="D10" s="297"/>
      <c r="E10" s="183"/>
      <c r="F10" s="226"/>
      <c r="G10" s="177"/>
      <c r="H10" s="177"/>
      <c r="I10" s="177"/>
      <c r="J10" s="316"/>
      <c r="K10" s="316"/>
      <c r="L10" s="656"/>
      <c r="M10" s="601"/>
      <c r="N10" s="177"/>
      <c r="O10" s="177"/>
      <c r="P10" s="183"/>
      <c r="Q10" s="316"/>
      <c r="R10" s="316"/>
      <c r="S10" s="316"/>
      <c r="T10" s="316"/>
      <c r="U10" s="316"/>
      <c r="V10" s="296"/>
      <c r="W10" s="298"/>
      <c r="X10" s="297"/>
    </row>
    <row r="11" spans="2:24" ht="16.2" customHeight="1" x14ac:dyDescent="0.2">
      <c r="B11" s="290"/>
      <c r="C11" s="296"/>
      <c r="D11" s="297"/>
      <c r="E11" s="183"/>
      <c r="F11" s="226"/>
      <c r="G11" s="177"/>
      <c r="H11" s="177"/>
      <c r="I11" s="177"/>
      <c r="J11" s="316"/>
      <c r="K11" s="316"/>
      <c r="L11" s="656"/>
      <c r="M11" s="601"/>
      <c r="N11" s="177"/>
      <c r="O11" s="177"/>
      <c r="P11" s="183"/>
      <c r="Q11" s="316"/>
      <c r="R11" s="316"/>
      <c r="S11" s="316"/>
      <c r="T11" s="316"/>
      <c r="U11" s="316"/>
      <c r="V11" s="296"/>
      <c r="W11" s="298"/>
      <c r="X11" s="297"/>
    </row>
    <row r="12" spans="2:24" ht="16.2" customHeight="1" x14ac:dyDescent="0.2">
      <c r="B12" s="290"/>
      <c r="C12" s="296"/>
      <c r="D12" s="297"/>
      <c r="E12" s="183"/>
      <c r="F12" s="226"/>
      <c r="G12" s="177"/>
      <c r="H12" s="177"/>
      <c r="I12" s="177"/>
      <c r="J12" s="316"/>
      <c r="K12" s="316"/>
      <c r="L12" s="656"/>
      <c r="M12" s="601"/>
      <c r="N12" s="177"/>
      <c r="O12" s="177"/>
      <c r="P12" s="183"/>
      <c r="Q12" s="316"/>
      <c r="R12" s="316"/>
      <c r="S12" s="316"/>
      <c r="T12" s="316"/>
      <c r="U12" s="316"/>
      <c r="V12" s="296"/>
      <c r="W12" s="298"/>
      <c r="X12" s="297"/>
    </row>
    <row r="13" spans="2:24" ht="16.2" customHeight="1" x14ac:dyDescent="0.2">
      <c r="B13" s="290"/>
      <c r="C13" s="296"/>
      <c r="D13" s="297"/>
      <c r="E13" s="183"/>
      <c r="F13" s="226"/>
      <c r="G13" s="177"/>
      <c r="H13" s="177"/>
      <c r="I13" s="177"/>
      <c r="J13" s="316"/>
      <c r="K13" s="316"/>
      <c r="L13" s="316"/>
      <c r="M13" s="316"/>
      <c r="N13" s="177"/>
      <c r="O13" s="177"/>
      <c r="P13" s="183"/>
      <c r="Q13" s="316"/>
      <c r="R13" s="316"/>
      <c r="S13" s="316"/>
      <c r="T13" s="316"/>
      <c r="U13" s="316"/>
      <c r="V13" s="296"/>
      <c r="W13" s="298"/>
      <c r="X13" s="297"/>
    </row>
    <row r="14" spans="2:24" ht="16.2" customHeight="1" x14ac:dyDescent="0.2">
      <c r="B14" s="290"/>
      <c r="C14" s="296"/>
      <c r="D14" s="297"/>
      <c r="E14" s="183"/>
      <c r="F14" s="226"/>
      <c r="G14" s="177"/>
      <c r="H14" s="177"/>
      <c r="I14" s="177"/>
      <c r="J14" s="316"/>
      <c r="K14" s="316"/>
      <c r="L14" s="316"/>
      <c r="M14" s="316"/>
      <c r="N14" s="177"/>
      <c r="O14" s="177"/>
      <c r="P14" s="183"/>
      <c r="Q14" s="316"/>
      <c r="R14" s="316"/>
      <c r="S14" s="316"/>
      <c r="T14" s="316"/>
      <c r="U14" s="316"/>
      <c r="V14" s="296"/>
      <c r="W14" s="298"/>
      <c r="X14" s="297"/>
    </row>
    <row r="15" spans="2:24" ht="16.2" customHeight="1" x14ac:dyDescent="0.2">
      <c r="B15" s="290"/>
      <c r="C15" s="296"/>
      <c r="D15" s="297"/>
      <c r="E15" s="187"/>
      <c r="F15" s="226"/>
      <c r="G15" s="177"/>
      <c r="H15" s="177"/>
      <c r="I15" s="177"/>
      <c r="J15" s="316"/>
      <c r="K15" s="316"/>
      <c r="L15" s="316"/>
      <c r="M15" s="316"/>
      <c r="N15" s="177"/>
      <c r="O15" s="177"/>
      <c r="P15" s="183"/>
      <c r="Q15" s="316"/>
      <c r="R15" s="316"/>
      <c r="S15" s="316"/>
      <c r="T15" s="316"/>
      <c r="U15" s="316"/>
      <c r="V15" s="296"/>
      <c r="W15" s="298"/>
      <c r="X15" s="297"/>
    </row>
    <row r="16" spans="2:24" ht="16.2" customHeight="1" x14ac:dyDescent="0.2">
      <c r="B16" s="290"/>
      <c r="C16" s="296"/>
      <c r="D16" s="297"/>
      <c r="E16" s="187"/>
      <c r="F16" s="226"/>
      <c r="G16" s="177"/>
      <c r="H16" s="177"/>
      <c r="I16" s="177"/>
      <c r="J16" s="316"/>
      <c r="K16" s="316"/>
      <c r="L16" s="316"/>
      <c r="M16" s="316"/>
      <c r="N16" s="177"/>
      <c r="O16" s="177"/>
      <c r="P16" s="183"/>
      <c r="Q16" s="316"/>
      <c r="R16" s="316"/>
      <c r="S16" s="316"/>
      <c r="T16" s="316"/>
      <c r="U16" s="316"/>
      <c r="V16" s="296"/>
      <c r="W16" s="298"/>
      <c r="X16" s="297"/>
    </row>
    <row r="17" spans="2:24" ht="16.2" customHeight="1" x14ac:dyDescent="0.2">
      <c r="B17" s="290"/>
      <c r="C17" s="296"/>
      <c r="D17" s="297"/>
      <c r="E17" s="187"/>
      <c r="F17" s="226"/>
      <c r="G17" s="177"/>
      <c r="H17" s="177"/>
      <c r="I17" s="177"/>
      <c r="J17" s="316"/>
      <c r="K17" s="316"/>
      <c r="L17" s="316"/>
      <c r="M17" s="316"/>
      <c r="N17" s="177"/>
      <c r="O17" s="177"/>
      <c r="P17" s="183"/>
      <c r="Q17" s="316"/>
      <c r="R17" s="316"/>
      <c r="S17" s="316"/>
      <c r="T17" s="316"/>
      <c r="U17" s="316"/>
      <c r="V17" s="296"/>
      <c r="W17" s="298"/>
      <c r="X17" s="297"/>
    </row>
    <row r="18" spans="2:24" ht="16.2" customHeight="1" x14ac:dyDescent="0.2">
      <c r="B18" s="290"/>
      <c r="C18" s="296"/>
      <c r="D18" s="297"/>
      <c r="E18" s="187"/>
      <c r="F18" s="226"/>
      <c r="G18" s="177"/>
      <c r="H18" s="177"/>
      <c r="I18" s="177"/>
      <c r="J18" s="316"/>
      <c r="K18" s="316"/>
      <c r="L18" s="316"/>
      <c r="M18" s="316"/>
      <c r="N18" s="177"/>
      <c r="O18" s="177"/>
      <c r="P18" s="183"/>
      <c r="Q18" s="316"/>
      <c r="R18" s="316"/>
      <c r="S18" s="316"/>
      <c r="T18" s="316"/>
      <c r="U18" s="316"/>
      <c r="V18" s="296"/>
      <c r="W18" s="298"/>
      <c r="X18" s="297"/>
    </row>
    <row r="19" spans="2:24" ht="16.2" customHeight="1" x14ac:dyDescent="0.2">
      <c r="B19" s="290"/>
      <c r="C19" s="296"/>
      <c r="D19" s="297"/>
      <c r="E19" s="187"/>
      <c r="F19" s="226"/>
      <c r="G19" s="177"/>
      <c r="H19" s="177"/>
      <c r="I19" s="177"/>
      <c r="J19" s="316"/>
      <c r="K19" s="316"/>
      <c r="L19" s="316"/>
      <c r="M19" s="316"/>
      <c r="N19" s="177"/>
      <c r="O19" s="177"/>
      <c r="P19" s="183"/>
      <c r="Q19" s="316"/>
      <c r="R19" s="316"/>
      <c r="S19" s="316"/>
      <c r="T19" s="316"/>
      <c r="U19" s="316"/>
      <c r="V19" s="296"/>
      <c r="W19" s="298"/>
      <c r="X19" s="297"/>
    </row>
    <row r="20" spans="2:24" ht="16.2" customHeight="1" x14ac:dyDescent="0.2">
      <c r="B20" s="290"/>
      <c r="C20" s="296"/>
      <c r="D20" s="297"/>
      <c r="E20" s="187"/>
      <c r="F20" s="226"/>
      <c r="G20" s="177"/>
      <c r="H20" s="177"/>
      <c r="I20" s="177"/>
      <c r="J20" s="316"/>
      <c r="K20" s="316"/>
      <c r="L20" s="316"/>
      <c r="M20" s="316"/>
      <c r="N20" s="177"/>
      <c r="O20" s="177"/>
      <c r="P20" s="183"/>
      <c r="Q20" s="316"/>
      <c r="R20" s="316"/>
      <c r="S20" s="316"/>
      <c r="T20" s="316"/>
      <c r="U20" s="316"/>
      <c r="V20" s="296"/>
      <c r="W20" s="298"/>
      <c r="X20" s="297"/>
    </row>
    <row r="21" spans="2:24" ht="16.2" customHeight="1" x14ac:dyDescent="0.2">
      <c r="B21" s="290"/>
      <c r="C21" s="296"/>
      <c r="D21" s="297"/>
      <c r="E21" s="187"/>
      <c r="F21" s="226"/>
      <c r="G21" s="177"/>
      <c r="H21" s="177"/>
      <c r="I21" s="177"/>
      <c r="J21" s="316"/>
      <c r="K21" s="316"/>
      <c r="L21" s="316"/>
      <c r="M21" s="316"/>
      <c r="N21" s="177"/>
      <c r="O21" s="177"/>
      <c r="P21" s="183"/>
      <c r="Q21" s="316"/>
      <c r="R21" s="316"/>
      <c r="S21" s="316"/>
      <c r="T21" s="316"/>
      <c r="U21" s="316"/>
      <c r="V21" s="296"/>
      <c r="W21" s="298"/>
      <c r="X21" s="297"/>
    </row>
    <row r="22" spans="2:24" ht="16.2" customHeight="1" x14ac:dyDescent="0.2">
      <c r="B22" s="290"/>
      <c r="C22" s="296"/>
      <c r="D22" s="297"/>
      <c r="E22" s="187"/>
      <c r="F22" s="226"/>
      <c r="G22" s="177"/>
      <c r="H22" s="177"/>
      <c r="I22" s="177"/>
      <c r="J22" s="316"/>
      <c r="K22" s="316"/>
      <c r="L22" s="316"/>
      <c r="M22" s="316"/>
      <c r="N22" s="177"/>
      <c r="O22" s="177"/>
      <c r="P22" s="183"/>
      <c r="Q22" s="316"/>
      <c r="R22" s="316"/>
      <c r="S22" s="316"/>
      <c r="T22" s="316"/>
      <c r="U22" s="316"/>
      <c r="V22" s="296"/>
      <c r="W22" s="298"/>
      <c r="X22" s="297"/>
    </row>
    <row r="23" spans="2:24" ht="16.2" customHeight="1" x14ac:dyDescent="0.2">
      <c r="B23" s="290"/>
      <c r="C23" s="296"/>
      <c r="D23" s="297"/>
      <c r="E23" s="187"/>
      <c r="F23" s="226"/>
      <c r="G23" s="177"/>
      <c r="H23" s="177"/>
      <c r="I23" s="177"/>
      <c r="J23" s="316"/>
      <c r="K23" s="316"/>
      <c r="L23" s="316"/>
      <c r="M23" s="316"/>
      <c r="N23" s="177"/>
      <c r="O23" s="177"/>
      <c r="P23" s="183"/>
      <c r="Q23" s="316"/>
      <c r="R23" s="316"/>
      <c r="S23" s="316"/>
      <c r="T23" s="316"/>
      <c r="U23" s="316"/>
      <c r="V23" s="296"/>
      <c r="W23" s="298"/>
      <c r="X23" s="297"/>
    </row>
    <row r="24" spans="2:24" ht="16.2" customHeight="1" x14ac:dyDescent="0.2">
      <c r="B24" s="290"/>
      <c r="C24" s="296"/>
      <c r="D24" s="297"/>
      <c r="E24" s="187"/>
      <c r="F24" s="226"/>
      <c r="G24" s="177"/>
      <c r="H24" s="177"/>
      <c r="I24" s="177"/>
      <c r="J24" s="316"/>
      <c r="K24" s="316"/>
      <c r="L24" s="316"/>
      <c r="M24" s="316"/>
      <c r="N24" s="177"/>
      <c r="O24" s="177"/>
      <c r="P24" s="183"/>
      <c r="Q24" s="316"/>
      <c r="R24" s="316"/>
      <c r="S24" s="316"/>
      <c r="T24" s="316"/>
      <c r="U24" s="316"/>
      <c r="V24" s="296"/>
      <c r="W24" s="298"/>
      <c r="X24" s="297"/>
    </row>
    <row r="25" spans="2:24" ht="16.2" customHeight="1" x14ac:dyDescent="0.2">
      <c r="B25" s="290"/>
      <c r="C25" s="296"/>
      <c r="D25" s="297"/>
      <c r="E25" s="187"/>
      <c r="F25" s="226"/>
      <c r="G25" s="177"/>
      <c r="H25" s="177"/>
      <c r="I25" s="177"/>
      <c r="J25" s="316"/>
      <c r="K25" s="316"/>
      <c r="L25" s="316"/>
      <c r="M25" s="316"/>
      <c r="N25" s="177"/>
      <c r="O25" s="177"/>
      <c r="P25" s="183"/>
      <c r="Q25" s="316"/>
      <c r="R25" s="316"/>
      <c r="S25" s="316"/>
      <c r="T25" s="316"/>
      <c r="U25" s="316"/>
      <c r="V25" s="296"/>
      <c r="W25" s="298"/>
      <c r="X25" s="297"/>
    </row>
    <row r="26" spans="2:24" ht="16.2" customHeight="1" x14ac:dyDescent="0.2">
      <c r="B26" s="290"/>
      <c r="C26" s="296"/>
      <c r="D26" s="297"/>
      <c r="E26" s="187"/>
      <c r="F26" s="226"/>
      <c r="G26" s="177"/>
      <c r="H26" s="177"/>
      <c r="I26" s="177"/>
      <c r="J26" s="316"/>
      <c r="K26" s="316"/>
      <c r="L26" s="316"/>
      <c r="M26" s="316"/>
      <c r="N26" s="177"/>
      <c r="O26" s="177"/>
      <c r="P26" s="183"/>
      <c r="Q26" s="316"/>
      <c r="R26" s="316"/>
      <c r="S26" s="316"/>
      <c r="T26" s="316"/>
      <c r="U26" s="316"/>
      <c r="V26" s="296"/>
      <c r="W26" s="298"/>
      <c r="X26" s="297"/>
    </row>
    <row r="27" spans="2:24" ht="16.2" customHeight="1" x14ac:dyDescent="0.2">
      <c r="B27" s="290"/>
      <c r="C27" s="296"/>
      <c r="D27" s="297"/>
      <c r="E27" s="187"/>
      <c r="F27" s="226"/>
      <c r="G27" s="177"/>
      <c r="H27" s="177"/>
      <c r="I27" s="177"/>
      <c r="J27" s="316"/>
      <c r="K27" s="316"/>
      <c r="L27" s="316"/>
      <c r="M27" s="316"/>
      <c r="N27" s="177"/>
      <c r="O27" s="177"/>
      <c r="P27" s="183"/>
      <c r="Q27" s="316"/>
      <c r="R27" s="316"/>
      <c r="S27" s="316"/>
      <c r="T27" s="316"/>
      <c r="U27" s="316"/>
      <c r="V27" s="296"/>
      <c r="W27" s="298"/>
      <c r="X27" s="297"/>
    </row>
    <row r="28" spans="2:24" ht="16.2" customHeight="1" x14ac:dyDescent="0.2">
      <c r="B28" s="290"/>
      <c r="C28" s="296"/>
      <c r="D28" s="297"/>
      <c r="E28" s="187"/>
      <c r="F28" s="226"/>
      <c r="G28" s="177"/>
      <c r="H28" s="177"/>
      <c r="I28" s="177"/>
      <c r="J28" s="316"/>
      <c r="K28" s="316"/>
      <c r="L28" s="316"/>
      <c r="M28" s="316"/>
      <c r="N28" s="177"/>
      <c r="O28" s="177"/>
      <c r="P28" s="183"/>
      <c r="Q28" s="316"/>
      <c r="R28" s="316"/>
      <c r="S28" s="316"/>
      <c r="T28" s="316"/>
      <c r="U28" s="316"/>
      <c r="V28" s="296"/>
      <c r="W28" s="298"/>
      <c r="X28" s="297"/>
    </row>
    <row r="29" spans="2:24" ht="16.2" customHeight="1" x14ac:dyDescent="0.2">
      <c r="B29" s="290"/>
      <c r="C29" s="296"/>
      <c r="D29" s="297"/>
      <c r="E29" s="187"/>
      <c r="F29" s="226"/>
      <c r="G29" s="177"/>
      <c r="H29" s="177"/>
      <c r="I29" s="177"/>
      <c r="J29" s="316"/>
      <c r="K29" s="316"/>
      <c r="L29" s="316"/>
      <c r="M29" s="316"/>
      <c r="N29" s="177"/>
      <c r="O29" s="177"/>
      <c r="P29" s="183"/>
      <c r="Q29" s="316"/>
      <c r="R29" s="316"/>
      <c r="S29" s="316"/>
      <c r="T29" s="316"/>
      <c r="U29" s="316"/>
      <c r="V29" s="296"/>
      <c r="W29" s="298"/>
      <c r="X29" s="297"/>
    </row>
    <row r="30" spans="2:24" ht="16.2" customHeight="1" x14ac:dyDescent="0.2">
      <c r="B30" s="290"/>
      <c r="C30" s="296"/>
      <c r="D30" s="297"/>
      <c r="E30" s="187"/>
      <c r="F30" s="226"/>
      <c r="G30" s="177"/>
      <c r="H30" s="177"/>
      <c r="I30" s="177"/>
      <c r="J30" s="316"/>
      <c r="K30" s="316"/>
      <c r="L30" s="316"/>
      <c r="M30" s="316"/>
      <c r="N30" s="177"/>
      <c r="O30" s="177"/>
      <c r="P30" s="183"/>
      <c r="Q30" s="316"/>
      <c r="R30" s="316"/>
      <c r="S30" s="316"/>
      <c r="T30" s="316"/>
      <c r="U30" s="316"/>
      <c r="V30" s="296"/>
      <c r="W30" s="298"/>
      <c r="X30" s="297"/>
    </row>
    <row r="31" spans="2:24" ht="16.2" customHeight="1" x14ac:dyDescent="0.2">
      <c r="B31" s="290"/>
      <c r="C31" s="296"/>
      <c r="D31" s="297"/>
      <c r="E31" s="187"/>
      <c r="F31" s="226"/>
      <c r="G31" s="177"/>
      <c r="H31" s="177"/>
      <c r="I31" s="177"/>
      <c r="J31" s="316"/>
      <c r="K31" s="316"/>
      <c r="L31" s="316"/>
      <c r="M31" s="316"/>
      <c r="N31" s="177"/>
      <c r="O31" s="177"/>
      <c r="P31" s="183"/>
      <c r="Q31" s="316"/>
      <c r="R31" s="316"/>
      <c r="S31" s="316"/>
      <c r="T31" s="316"/>
      <c r="U31" s="316"/>
      <c r="V31" s="296"/>
      <c r="W31" s="298"/>
      <c r="X31" s="297"/>
    </row>
    <row r="32" spans="2:24" ht="16.2" customHeight="1" x14ac:dyDescent="0.2">
      <c r="B32" s="290"/>
      <c r="C32" s="296"/>
      <c r="D32" s="297"/>
      <c r="E32" s="187"/>
      <c r="F32" s="226"/>
      <c r="G32" s="177"/>
      <c r="H32" s="177"/>
      <c r="I32" s="177"/>
      <c r="J32" s="316"/>
      <c r="K32" s="316"/>
      <c r="L32" s="316"/>
      <c r="M32" s="316"/>
      <c r="N32" s="177"/>
      <c r="O32" s="177"/>
      <c r="P32" s="183"/>
      <c r="Q32" s="316"/>
      <c r="R32" s="316"/>
      <c r="S32" s="316"/>
      <c r="T32" s="316"/>
      <c r="U32" s="316"/>
      <c r="V32" s="296"/>
      <c r="W32" s="298"/>
      <c r="X32" s="297"/>
    </row>
    <row r="33" spans="2:24" ht="16.2" customHeight="1" x14ac:dyDescent="0.2">
      <c r="B33" s="290"/>
      <c r="C33" s="296"/>
      <c r="D33" s="297"/>
      <c r="E33" s="187"/>
      <c r="F33" s="226"/>
      <c r="G33" s="177"/>
      <c r="H33" s="177"/>
      <c r="I33" s="177"/>
      <c r="J33" s="316"/>
      <c r="K33" s="316"/>
      <c r="L33" s="316"/>
      <c r="M33" s="316"/>
      <c r="N33" s="177"/>
      <c r="O33" s="177"/>
      <c r="P33" s="183"/>
      <c r="Q33" s="316"/>
      <c r="R33" s="316"/>
      <c r="S33" s="316"/>
      <c r="T33" s="316"/>
      <c r="U33" s="316"/>
      <c r="V33" s="296"/>
      <c r="W33" s="298"/>
      <c r="X33" s="297"/>
    </row>
    <row r="34" spans="2:24" ht="16.2" customHeight="1" x14ac:dyDescent="0.2">
      <c r="B34" s="290"/>
      <c r="C34" s="296"/>
      <c r="D34" s="297"/>
      <c r="E34" s="187"/>
      <c r="F34" s="226"/>
      <c r="G34" s="177"/>
      <c r="H34" s="177"/>
      <c r="I34" s="177"/>
      <c r="J34" s="316"/>
      <c r="K34" s="316"/>
      <c r="L34" s="316"/>
      <c r="M34" s="316"/>
      <c r="N34" s="177"/>
      <c r="O34" s="177"/>
      <c r="P34" s="183"/>
      <c r="Q34" s="316"/>
      <c r="R34" s="316"/>
      <c r="S34" s="316"/>
      <c r="T34" s="316"/>
      <c r="U34" s="316"/>
      <c r="V34" s="296"/>
      <c r="W34" s="298"/>
      <c r="X34" s="297"/>
    </row>
    <row r="35" spans="2:24" ht="16.2" customHeight="1" x14ac:dyDescent="0.2">
      <c r="B35" s="290"/>
      <c r="C35" s="296"/>
      <c r="D35" s="297"/>
      <c r="E35" s="187"/>
      <c r="F35" s="226"/>
      <c r="G35" s="177"/>
      <c r="H35" s="177"/>
      <c r="I35" s="177"/>
      <c r="J35" s="316"/>
      <c r="K35" s="316"/>
      <c r="L35" s="316"/>
      <c r="M35" s="316"/>
      <c r="N35" s="177"/>
      <c r="O35" s="177"/>
      <c r="P35" s="183"/>
      <c r="Q35" s="316"/>
      <c r="R35" s="316"/>
      <c r="S35" s="316"/>
      <c r="T35" s="316"/>
      <c r="U35" s="316"/>
      <c r="V35" s="296"/>
      <c r="W35" s="298"/>
      <c r="X35" s="297"/>
    </row>
    <row r="36" spans="2:24" ht="16.2" customHeight="1" x14ac:dyDescent="0.2">
      <c r="B36" s="290"/>
      <c r="C36" s="296"/>
      <c r="D36" s="297"/>
      <c r="E36" s="187"/>
      <c r="F36" s="226"/>
      <c r="G36" s="177"/>
      <c r="H36" s="177"/>
      <c r="I36" s="177"/>
      <c r="J36" s="316"/>
      <c r="K36" s="316"/>
      <c r="L36" s="316"/>
      <c r="M36" s="316"/>
      <c r="N36" s="177"/>
      <c r="O36" s="177"/>
      <c r="P36" s="183"/>
      <c r="Q36" s="316"/>
      <c r="R36" s="316"/>
      <c r="S36" s="316"/>
      <c r="T36" s="316"/>
      <c r="U36" s="316"/>
      <c r="V36" s="296"/>
      <c r="W36" s="298"/>
      <c r="X36" s="297"/>
    </row>
    <row r="37" spans="2:24" ht="16.2" customHeight="1" x14ac:dyDescent="0.2">
      <c r="B37" s="290"/>
      <c r="C37" s="296"/>
      <c r="D37" s="297"/>
      <c r="E37" s="187"/>
      <c r="F37" s="226"/>
      <c r="G37" s="177"/>
      <c r="H37" s="177"/>
      <c r="I37" s="177"/>
      <c r="J37" s="316"/>
      <c r="K37" s="316"/>
      <c r="L37" s="316"/>
      <c r="M37" s="316"/>
      <c r="N37" s="177"/>
      <c r="O37" s="177"/>
      <c r="P37" s="183"/>
      <c r="Q37" s="316"/>
      <c r="R37" s="316"/>
      <c r="S37" s="316"/>
      <c r="T37" s="316"/>
      <c r="U37" s="316"/>
      <c r="V37" s="296"/>
      <c r="W37" s="298"/>
      <c r="X37" s="297"/>
    </row>
    <row r="38" spans="2:24" ht="16.2" customHeight="1" x14ac:dyDescent="0.2">
      <c r="B38" s="290"/>
      <c r="C38" s="296"/>
      <c r="D38" s="297"/>
      <c r="E38" s="187"/>
      <c r="F38" s="226"/>
      <c r="G38" s="177"/>
      <c r="H38" s="177"/>
      <c r="I38" s="177"/>
      <c r="J38" s="316"/>
      <c r="K38" s="316"/>
      <c r="L38" s="316"/>
      <c r="M38" s="316"/>
      <c r="N38" s="177"/>
      <c r="O38" s="177"/>
      <c r="P38" s="183"/>
      <c r="Q38" s="316"/>
      <c r="R38" s="316"/>
      <c r="S38" s="316"/>
      <c r="T38" s="316"/>
      <c r="U38" s="316"/>
      <c r="V38" s="296"/>
      <c r="W38" s="298"/>
      <c r="X38" s="297"/>
    </row>
    <row r="39" spans="2:24" ht="16.2" customHeight="1" x14ac:dyDescent="0.2">
      <c r="B39" s="290"/>
      <c r="C39" s="296"/>
      <c r="D39" s="297"/>
      <c r="E39" s="187"/>
      <c r="F39" s="226"/>
      <c r="G39" s="177"/>
      <c r="H39" s="177"/>
      <c r="I39" s="177"/>
      <c r="J39" s="316"/>
      <c r="K39" s="316"/>
      <c r="L39" s="316"/>
      <c r="M39" s="316"/>
      <c r="N39" s="177"/>
      <c r="O39" s="177"/>
      <c r="P39" s="183"/>
      <c r="Q39" s="316"/>
      <c r="R39" s="316"/>
      <c r="S39" s="316"/>
      <c r="T39" s="316"/>
      <c r="U39" s="316"/>
      <c r="V39" s="296"/>
      <c r="W39" s="298"/>
      <c r="X39" s="297"/>
    </row>
    <row r="40" spans="2:24" ht="16.2" customHeight="1" x14ac:dyDescent="0.2">
      <c r="B40" s="290"/>
      <c r="C40" s="596"/>
      <c r="D40" s="597"/>
      <c r="E40" s="187"/>
      <c r="F40" s="226"/>
      <c r="G40" s="177"/>
      <c r="H40" s="177"/>
      <c r="I40" s="177"/>
      <c r="J40" s="316"/>
      <c r="K40" s="316"/>
      <c r="L40" s="316"/>
      <c r="M40" s="316"/>
      <c r="N40" s="177"/>
      <c r="O40" s="177"/>
      <c r="P40" s="183"/>
      <c r="Q40" s="316"/>
      <c r="R40" s="316"/>
      <c r="S40" s="316"/>
      <c r="T40" s="316"/>
      <c r="U40" s="316"/>
      <c r="V40" s="296"/>
      <c r="W40" s="298"/>
      <c r="X40" s="297"/>
    </row>
    <row r="41" spans="2:24" ht="16.2" customHeight="1" x14ac:dyDescent="0.2">
      <c r="B41" s="291"/>
      <c r="C41" s="596"/>
      <c r="D41" s="597"/>
      <c r="E41" s="187"/>
      <c r="F41" s="226"/>
      <c r="G41" s="177"/>
      <c r="H41" s="177"/>
      <c r="I41" s="177"/>
      <c r="J41" s="316"/>
      <c r="K41" s="316"/>
      <c r="L41" s="316"/>
      <c r="M41" s="316"/>
      <c r="N41" s="177"/>
      <c r="O41" s="177"/>
      <c r="P41" s="183"/>
      <c r="Q41" s="316"/>
      <c r="R41" s="316"/>
      <c r="S41" s="316"/>
      <c r="T41" s="316"/>
      <c r="U41" s="316"/>
      <c r="V41" s="296"/>
      <c r="W41" s="298"/>
      <c r="X41" s="297"/>
    </row>
    <row r="42" spans="2:24" ht="16.2" customHeight="1" x14ac:dyDescent="0.2">
      <c r="B42" s="26"/>
      <c r="C42" s="1" t="s">
        <v>231</v>
      </c>
      <c r="D42" s="7"/>
      <c r="F42" s="7"/>
      <c r="G42" s="24"/>
      <c r="H42" s="24"/>
      <c r="I42" s="24"/>
      <c r="J42" s="24"/>
      <c r="K42" s="24"/>
      <c r="L42" s="24"/>
      <c r="M42" s="24"/>
      <c r="N42" s="24"/>
      <c r="O42" s="24"/>
      <c r="P42" s="7"/>
      <c r="Q42" s="24"/>
      <c r="R42" s="24"/>
      <c r="S42" s="24"/>
      <c r="T42" s="24"/>
      <c r="U42" s="24"/>
      <c r="V42" s="7"/>
      <c r="W42" s="7"/>
      <c r="X42" s="7"/>
    </row>
    <row r="43" spans="2:24" ht="16.2" customHeight="1" x14ac:dyDescent="0.2">
      <c r="B43" s="26"/>
      <c r="C43" s="30" t="s">
        <v>232</v>
      </c>
      <c r="D43" s="7"/>
      <c r="F43" s="7"/>
      <c r="G43" s="24"/>
      <c r="H43" s="24"/>
      <c r="I43" s="24"/>
      <c r="J43" s="24"/>
      <c r="K43" s="24"/>
      <c r="L43" s="24"/>
      <c r="M43" s="24"/>
      <c r="N43" s="24"/>
      <c r="O43" s="24"/>
      <c r="P43" s="7"/>
      <c r="Q43" s="24"/>
      <c r="R43" s="24"/>
      <c r="S43" s="24"/>
      <c r="T43" s="24"/>
      <c r="U43" s="24"/>
      <c r="V43" s="7"/>
      <c r="W43" s="7"/>
      <c r="X43" s="7"/>
    </row>
    <row r="44" spans="2:24" ht="16.2" customHeight="1" x14ac:dyDescent="0.2">
      <c r="C44" s="3" t="s">
        <v>210</v>
      </c>
    </row>
    <row r="45" spans="2:24" ht="16.2" customHeight="1" x14ac:dyDescent="0.2">
      <c r="C45" s="3" t="s">
        <v>211</v>
      </c>
    </row>
    <row r="46" spans="2:24" ht="16.2" customHeight="1" x14ac:dyDescent="0.2">
      <c r="C46" s="4" t="s">
        <v>371</v>
      </c>
    </row>
  </sheetData>
  <mergeCells count="198">
    <mergeCell ref="V33:X33"/>
    <mergeCell ref="V34:X34"/>
    <mergeCell ref="V35:X35"/>
    <mergeCell ref="V36:X36"/>
    <mergeCell ref="V37:X37"/>
    <mergeCell ref="V38:X38"/>
    <mergeCell ref="V39:X39"/>
    <mergeCell ref="V40:X40"/>
    <mergeCell ref="V41:X41"/>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Q32:U32"/>
    <mergeCell ref="Q33:U33"/>
    <mergeCell ref="Q34:U34"/>
    <mergeCell ref="Q35:U35"/>
    <mergeCell ref="Q36:U36"/>
    <mergeCell ref="Q37:U37"/>
    <mergeCell ref="Q38:U38"/>
    <mergeCell ref="Q39:U39"/>
    <mergeCell ref="Q40:U40"/>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B2:V2"/>
    <mergeCell ref="B4:E4"/>
    <mergeCell ref="F4:I4"/>
    <mergeCell ref="O4:R4"/>
    <mergeCell ref="B3:E3"/>
    <mergeCell ref="F3:I3"/>
    <mergeCell ref="O3:R3"/>
    <mergeCell ref="S3:V4"/>
    <mergeCell ref="K3:L3"/>
    <mergeCell ref="K4:L4"/>
    <mergeCell ref="M3:N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s>
  <phoneticPr fontId="4"/>
  <dataValidations count="3">
    <dataValidation type="list" allowBlank="1" showInputMessage="1" showErrorMessage="1" sqref="E42:E43 E8:E11" xr:uid="{00000000-0002-0000-0700-000000000000}">
      <formula1>個数</formula1>
    </dataValidation>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s>
  <printOptions horizontalCentered="1" verticalCentered="1"/>
  <pageMargins left="0.23622047244094488" right="0.23622047244094488" top="0.74803149606299213" bottom="0.74803149606299213" header="0.31496062992125984" footer="0.31496062992125984"/>
  <pageSetup paperSize="9" scale="6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B1:AB23"/>
  <sheetViews>
    <sheetView showGridLines="0" showZeros="0" view="pageBreakPreview" zoomScaleNormal="85" zoomScaleSheetLayoutView="100" workbookViewId="0">
      <pane xSplit="4" ySplit="6" topLeftCell="E7" activePane="bottomRight" state="frozen"/>
      <selection activeCell="C6" sqref="C6:AI18"/>
      <selection pane="topRight" activeCell="C6" sqref="C6:AI18"/>
      <selection pane="bottomLeft" activeCell="C6" sqref="C6:AI18"/>
      <selection pane="bottomRight" activeCell="C5" sqref="C5:AI18"/>
    </sheetView>
  </sheetViews>
  <sheetFormatPr defaultColWidth="5.6640625" defaultRowHeight="16.2" customHeight="1" x14ac:dyDescent="0.2"/>
  <cols>
    <col min="1" max="1" width="2.77734375" style="1" customWidth="1"/>
    <col min="2" max="2" width="4.109375" style="1" customWidth="1"/>
    <col min="3" max="29" width="5.6640625" style="1" customWidth="1"/>
    <col min="30" max="16384" width="5.6640625" style="1"/>
  </cols>
  <sheetData>
    <row r="1" spans="2:28" ht="9.75" customHeight="1" x14ac:dyDescent="0.2"/>
    <row r="2" spans="2:28" ht="24.75" customHeight="1" x14ac:dyDescent="0.2">
      <c r="B2" s="659" t="s">
        <v>243</v>
      </c>
      <c r="C2" s="659"/>
      <c r="D2" s="659"/>
      <c r="E2" s="488"/>
      <c r="F2" s="488"/>
      <c r="G2" s="488"/>
      <c r="H2" s="659"/>
      <c r="I2" s="659"/>
      <c r="J2" s="659"/>
      <c r="K2" s="659"/>
      <c r="L2" s="659"/>
      <c r="M2" s="659"/>
      <c r="N2" s="659"/>
      <c r="O2" s="659"/>
      <c r="P2" s="659"/>
      <c r="Q2" s="659"/>
      <c r="R2" s="659"/>
      <c r="S2" s="659"/>
      <c r="T2" s="659"/>
      <c r="U2" s="659"/>
      <c r="V2" s="659"/>
      <c r="W2" s="659"/>
      <c r="X2" s="659"/>
      <c r="Y2" s="659"/>
      <c r="Z2" s="659"/>
    </row>
    <row r="3" spans="2:28" ht="20.100000000000001" customHeight="1" x14ac:dyDescent="0.2">
      <c r="B3" s="684" t="s">
        <v>17</v>
      </c>
      <c r="C3" s="684"/>
      <c r="D3" s="489"/>
      <c r="E3" s="390" t="s">
        <v>561</v>
      </c>
      <c r="F3" s="391"/>
      <c r="G3" s="685"/>
      <c r="H3" s="686" t="s">
        <v>18</v>
      </c>
      <c r="I3" s="495"/>
      <c r="J3" s="687" t="s">
        <v>573</v>
      </c>
      <c r="K3" s="687"/>
      <c r="L3" s="687"/>
      <c r="M3" s="361" t="s">
        <v>447</v>
      </c>
      <c r="N3" s="362"/>
      <c r="O3" s="362"/>
      <c r="P3" s="362"/>
      <c r="Q3" s="692" t="s">
        <v>531</v>
      </c>
      <c r="R3" s="367"/>
      <c r="S3" s="367"/>
      <c r="T3" s="368"/>
      <c r="U3" s="526" t="s">
        <v>185</v>
      </c>
      <c r="V3" s="527"/>
      <c r="W3" s="528"/>
      <c r="X3" s="376">
        <v>45586</v>
      </c>
      <c r="Y3" s="377"/>
      <c r="Z3" s="378"/>
    </row>
    <row r="4" spans="2:28" ht="20.100000000000001" customHeight="1" x14ac:dyDescent="0.2">
      <c r="B4" s="691" t="s">
        <v>0</v>
      </c>
      <c r="C4" s="691"/>
      <c r="D4" s="503"/>
      <c r="E4" s="646" t="s">
        <v>562</v>
      </c>
      <c r="F4" s="647"/>
      <c r="G4" s="648"/>
      <c r="H4" s="667" t="s">
        <v>1</v>
      </c>
      <c r="I4" s="509"/>
      <c r="J4" s="687" t="s">
        <v>936</v>
      </c>
      <c r="K4" s="687"/>
      <c r="L4" s="687"/>
      <c r="M4" s="349"/>
      <c r="N4" s="364"/>
      <c r="O4" s="364"/>
      <c r="P4" s="364"/>
      <c r="Q4" s="634" t="s">
        <v>532</v>
      </c>
      <c r="R4" s="635"/>
      <c r="S4" s="635"/>
      <c r="T4" s="660"/>
      <c r="U4" s="688"/>
      <c r="V4" s="689"/>
      <c r="W4" s="636"/>
      <c r="X4" s="657"/>
      <c r="Y4" s="690"/>
      <c r="Z4" s="658"/>
    </row>
    <row r="5" spans="2:28" ht="28.5" customHeight="1" x14ac:dyDescent="0.2">
      <c r="B5" s="693" t="s">
        <v>230</v>
      </c>
      <c r="C5" s="696" t="s">
        <v>187</v>
      </c>
      <c r="D5" s="696"/>
      <c r="E5" s="697" t="s">
        <v>173</v>
      </c>
      <c r="F5" s="701" t="s">
        <v>230</v>
      </c>
      <c r="G5" s="702"/>
      <c r="H5" s="666"/>
      <c r="I5" s="666"/>
      <c r="J5" s="666"/>
      <c r="K5" s="666"/>
      <c r="L5" s="666"/>
      <c r="M5" s="666"/>
      <c r="N5" s="666"/>
      <c r="O5" s="666"/>
      <c r="P5" s="666"/>
      <c r="Q5" s="666"/>
      <c r="R5" s="666"/>
      <c r="S5" s="703"/>
      <c r="T5" s="703"/>
      <c r="U5" s="703"/>
      <c r="V5" s="703"/>
      <c r="W5" s="703"/>
      <c r="X5" s="703"/>
      <c r="Y5" s="703"/>
      <c r="Z5" s="704"/>
      <c r="AA5" s="21"/>
      <c r="AB5" s="5"/>
    </row>
    <row r="6" spans="2:28" ht="24.75" customHeight="1" x14ac:dyDescent="0.2">
      <c r="B6" s="693"/>
      <c r="C6" s="509"/>
      <c r="D6" s="509"/>
      <c r="E6" s="698"/>
      <c r="F6" s="495" t="s">
        <v>236</v>
      </c>
      <c r="G6" s="495"/>
      <c r="H6" s="665" t="s">
        <v>228</v>
      </c>
      <c r="I6" s="703"/>
      <c r="J6" s="703"/>
      <c r="K6" s="703"/>
      <c r="L6" s="703"/>
      <c r="M6" s="703"/>
      <c r="N6" s="704"/>
      <c r="O6" s="665" t="s">
        <v>227</v>
      </c>
      <c r="P6" s="666"/>
      <c r="Q6" s="666"/>
      <c r="R6" s="666"/>
      <c r="S6" s="666"/>
      <c r="T6" s="666"/>
      <c r="U6" s="666"/>
      <c r="V6" s="666"/>
      <c r="W6" s="666"/>
      <c r="X6" s="667"/>
      <c r="Y6" s="665" t="s">
        <v>186</v>
      </c>
      <c r="Z6" s="667"/>
      <c r="AA6" s="5"/>
      <c r="AB6" s="5"/>
    </row>
    <row r="7" spans="2:28" ht="27.75" customHeight="1" x14ac:dyDescent="0.2">
      <c r="B7" s="694"/>
      <c r="C7" s="303"/>
      <c r="D7" s="326"/>
      <c r="E7" s="98"/>
      <c r="F7" s="678"/>
      <c r="G7" s="678"/>
      <c r="H7" s="673"/>
      <c r="I7" s="675"/>
      <c r="J7" s="675"/>
      <c r="K7" s="675"/>
      <c r="L7" s="675"/>
      <c r="M7" s="675"/>
      <c r="N7" s="676"/>
      <c r="O7" s="668"/>
      <c r="P7" s="669"/>
      <c r="Q7" s="669"/>
      <c r="R7" s="669"/>
      <c r="S7" s="669"/>
      <c r="T7" s="669"/>
      <c r="U7" s="669"/>
      <c r="V7" s="669"/>
      <c r="W7" s="669"/>
      <c r="X7" s="670"/>
      <c r="Y7" s="672"/>
      <c r="Z7" s="672"/>
    </row>
    <row r="8" spans="2:28" ht="27.75" customHeight="1" x14ac:dyDescent="0.2">
      <c r="B8" s="694"/>
      <c r="C8" s="303"/>
      <c r="D8" s="326"/>
      <c r="E8" s="98"/>
      <c r="F8" s="678"/>
      <c r="G8" s="678"/>
      <c r="H8" s="673"/>
      <c r="I8" s="674"/>
      <c r="J8" s="674"/>
      <c r="K8" s="674"/>
      <c r="L8" s="675"/>
      <c r="M8" s="675"/>
      <c r="N8" s="676"/>
      <c r="O8" s="668"/>
      <c r="P8" s="669"/>
      <c r="Q8" s="669"/>
      <c r="R8" s="669"/>
      <c r="S8" s="669"/>
      <c r="T8" s="669"/>
      <c r="U8" s="669"/>
      <c r="V8" s="669"/>
      <c r="W8" s="669"/>
      <c r="X8" s="670"/>
      <c r="Y8" s="672"/>
      <c r="Z8" s="672"/>
    </row>
    <row r="9" spans="2:28" ht="27.75" customHeight="1" x14ac:dyDescent="0.2">
      <c r="B9" s="694"/>
      <c r="C9" s="699"/>
      <c r="D9" s="700"/>
      <c r="E9" s="98"/>
      <c r="F9" s="678"/>
      <c r="G9" s="678"/>
      <c r="H9" s="673"/>
      <c r="I9" s="674"/>
      <c r="J9" s="674"/>
      <c r="K9" s="674"/>
      <c r="L9" s="675"/>
      <c r="M9" s="675"/>
      <c r="N9" s="676"/>
      <c r="O9" s="668"/>
      <c r="P9" s="669"/>
      <c r="Q9" s="669"/>
      <c r="R9" s="669"/>
      <c r="S9" s="669"/>
      <c r="T9" s="669"/>
      <c r="U9" s="669"/>
      <c r="V9" s="669"/>
      <c r="W9" s="669"/>
      <c r="X9" s="670"/>
      <c r="Y9" s="663"/>
      <c r="Z9" s="664"/>
    </row>
    <row r="10" spans="2:28" ht="27.75" customHeight="1" x14ac:dyDescent="0.2">
      <c r="B10" s="694"/>
      <c r="C10" s="699"/>
      <c r="D10" s="700"/>
      <c r="E10" s="98"/>
      <c r="F10" s="679"/>
      <c r="G10" s="680"/>
      <c r="H10" s="673"/>
      <c r="I10" s="674"/>
      <c r="J10" s="674"/>
      <c r="K10" s="674"/>
      <c r="L10" s="674"/>
      <c r="M10" s="674"/>
      <c r="N10" s="683"/>
      <c r="O10" s="668"/>
      <c r="P10" s="669"/>
      <c r="Q10" s="669"/>
      <c r="R10" s="669"/>
      <c r="S10" s="669"/>
      <c r="T10" s="669"/>
      <c r="U10" s="669"/>
      <c r="V10" s="669"/>
      <c r="W10" s="669"/>
      <c r="X10" s="670"/>
      <c r="Y10" s="663"/>
      <c r="Z10" s="664"/>
    </row>
    <row r="11" spans="2:28" ht="27.75" customHeight="1" x14ac:dyDescent="0.2">
      <c r="B11" s="694"/>
      <c r="C11" s="663"/>
      <c r="D11" s="664"/>
      <c r="E11" s="20"/>
      <c r="F11" s="681"/>
      <c r="G11" s="682"/>
      <c r="H11" s="673"/>
      <c r="I11" s="674"/>
      <c r="J11" s="674"/>
      <c r="K11" s="674"/>
      <c r="L11" s="674"/>
      <c r="M11" s="674"/>
      <c r="N11" s="683"/>
      <c r="O11" s="663"/>
      <c r="P11" s="671"/>
      <c r="Q11" s="671"/>
      <c r="R11" s="671"/>
      <c r="S11" s="671"/>
      <c r="T11" s="671"/>
      <c r="U11" s="671"/>
      <c r="V11" s="671"/>
      <c r="W11" s="671"/>
      <c r="X11" s="664"/>
      <c r="Y11" s="663"/>
      <c r="Z11" s="664"/>
    </row>
    <row r="12" spans="2:28" ht="27.75" customHeight="1" x14ac:dyDescent="0.2">
      <c r="B12" s="694"/>
      <c r="C12" s="663"/>
      <c r="D12" s="664"/>
      <c r="E12" s="20"/>
      <c r="F12" s="677"/>
      <c r="G12" s="677"/>
      <c r="H12" s="673"/>
      <c r="I12" s="674"/>
      <c r="J12" s="674"/>
      <c r="K12" s="674"/>
      <c r="L12" s="675"/>
      <c r="M12" s="675"/>
      <c r="N12" s="676"/>
      <c r="O12" s="663"/>
      <c r="P12" s="671"/>
      <c r="Q12" s="671"/>
      <c r="R12" s="671"/>
      <c r="S12" s="671"/>
      <c r="T12" s="671"/>
      <c r="U12" s="671"/>
      <c r="V12" s="671"/>
      <c r="W12" s="671"/>
      <c r="X12" s="664"/>
      <c r="Y12" s="663"/>
      <c r="Z12" s="664"/>
    </row>
    <row r="13" spans="2:28" ht="27.75" customHeight="1" x14ac:dyDescent="0.2">
      <c r="B13" s="694"/>
      <c r="C13" s="663"/>
      <c r="D13" s="664"/>
      <c r="E13" s="20"/>
      <c r="F13" s="677"/>
      <c r="G13" s="677"/>
      <c r="H13" s="673"/>
      <c r="I13" s="674"/>
      <c r="J13" s="674"/>
      <c r="K13" s="674"/>
      <c r="L13" s="675"/>
      <c r="M13" s="675"/>
      <c r="N13" s="676"/>
      <c r="O13" s="663"/>
      <c r="P13" s="671"/>
      <c r="Q13" s="671"/>
      <c r="R13" s="671"/>
      <c r="S13" s="671"/>
      <c r="T13" s="671"/>
      <c r="U13" s="671"/>
      <c r="V13" s="671"/>
      <c r="W13" s="671"/>
      <c r="X13" s="664"/>
      <c r="Y13" s="663"/>
      <c r="Z13" s="664"/>
    </row>
    <row r="14" spans="2:28" ht="27.75" customHeight="1" x14ac:dyDescent="0.2">
      <c r="B14" s="694"/>
      <c r="C14" s="663"/>
      <c r="D14" s="664"/>
      <c r="E14" s="20"/>
      <c r="F14" s="678"/>
      <c r="G14" s="678"/>
      <c r="H14" s="673"/>
      <c r="I14" s="674"/>
      <c r="J14" s="674"/>
      <c r="K14" s="674"/>
      <c r="L14" s="675"/>
      <c r="M14" s="675"/>
      <c r="N14" s="676"/>
      <c r="O14" s="663"/>
      <c r="P14" s="671"/>
      <c r="Q14" s="671"/>
      <c r="R14" s="671"/>
      <c r="S14" s="671"/>
      <c r="T14" s="671"/>
      <c r="U14" s="671"/>
      <c r="V14" s="671"/>
      <c r="W14" s="671"/>
      <c r="X14" s="664"/>
      <c r="Y14" s="663"/>
      <c r="Z14" s="664"/>
    </row>
    <row r="15" spans="2:28" ht="27.75" customHeight="1" x14ac:dyDescent="0.2">
      <c r="B15" s="694"/>
      <c r="C15" s="663"/>
      <c r="D15" s="664"/>
      <c r="E15" s="20"/>
      <c r="F15" s="677"/>
      <c r="G15" s="677"/>
      <c r="H15" s="673"/>
      <c r="I15" s="674"/>
      <c r="J15" s="674"/>
      <c r="K15" s="674"/>
      <c r="L15" s="675"/>
      <c r="M15" s="675"/>
      <c r="N15" s="676"/>
      <c r="O15" s="663"/>
      <c r="P15" s="671"/>
      <c r="Q15" s="671"/>
      <c r="R15" s="671"/>
      <c r="S15" s="671"/>
      <c r="T15" s="671"/>
      <c r="U15" s="671"/>
      <c r="V15" s="671"/>
      <c r="W15" s="671"/>
      <c r="X15" s="664"/>
      <c r="Y15" s="663"/>
      <c r="Z15" s="664"/>
    </row>
    <row r="16" spans="2:28" ht="27.75" customHeight="1" x14ac:dyDescent="0.2">
      <c r="B16" s="694"/>
      <c r="C16" s="663"/>
      <c r="D16" s="664"/>
      <c r="E16" s="20"/>
      <c r="F16" s="677"/>
      <c r="G16" s="677"/>
      <c r="H16" s="673"/>
      <c r="I16" s="674"/>
      <c r="J16" s="674"/>
      <c r="K16" s="674"/>
      <c r="L16" s="675"/>
      <c r="M16" s="675"/>
      <c r="N16" s="676"/>
      <c r="O16" s="663"/>
      <c r="P16" s="671"/>
      <c r="Q16" s="671"/>
      <c r="R16" s="671"/>
      <c r="S16" s="671"/>
      <c r="T16" s="671"/>
      <c r="U16" s="671"/>
      <c r="V16" s="671"/>
      <c r="W16" s="671"/>
      <c r="X16" s="664"/>
      <c r="Y16" s="663"/>
      <c r="Z16" s="664"/>
    </row>
    <row r="17" spans="2:26" ht="27.75" customHeight="1" x14ac:dyDescent="0.2">
      <c r="B17" s="694"/>
      <c r="C17" s="663"/>
      <c r="D17" s="664"/>
      <c r="E17" s="20"/>
      <c r="F17" s="677"/>
      <c r="G17" s="677"/>
      <c r="H17" s="673"/>
      <c r="I17" s="674"/>
      <c r="J17" s="674"/>
      <c r="K17" s="674"/>
      <c r="L17" s="675"/>
      <c r="M17" s="675"/>
      <c r="N17" s="676"/>
      <c r="O17" s="663"/>
      <c r="P17" s="671"/>
      <c r="Q17" s="671"/>
      <c r="R17" s="671"/>
      <c r="S17" s="671"/>
      <c r="T17" s="671"/>
      <c r="U17" s="671"/>
      <c r="V17" s="671"/>
      <c r="W17" s="671"/>
      <c r="X17" s="664"/>
      <c r="Y17" s="663"/>
      <c r="Z17" s="664"/>
    </row>
    <row r="18" spans="2:26" ht="27.75" customHeight="1" x14ac:dyDescent="0.2">
      <c r="B18" s="694"/>
      <c r="C18" s="663"/>
      <c r="D18" s="664"/>
      <c r="E18" s="20"/>
      <c r="F18" s="677"/>
      <c r="G18" s="677"/>
      <c r="H18" s="673"/>
      <c r="I18" s="674"/>
      <c r="J18" s="674"/>
      <c r="K18" s="674"/>
      <c r="L18" s="675"/>
      <c r="M18" s="675"/>
      <c r="N18" s="676"/>
      <c r="O18" s="663"/>
      <c r="P18" s="671"/>
      <c r="Q18" s="671"/>
      <c r="R18" s="671"/>
      <c r="S18" s="671"/>
      <c r="T18" s="671"/>
      <c r="U18" s="671"/>
      <c r="V18" s="671"/>
      <c r="W18" s="671"/>
      <c r="X18" s="664"/>
      <c r="Y18" s="663"/>
      <c r="Z18" s="664"/>
    </row>
    <row r="19" spans="2:26" ht="27.75" customHeight="1" x14ac:dyDescent="0.2">
      <c r="B19" s="694"/>
      <c r="C19" s="663"/>
      <c r="D19" s="664"/>
      <c r="E19" s="20"/>
      <c r="F19" s="677"/>
      <c r="G19" s="677"/>
      <c r="H19" s="673"/>
      <c r="I19" s="674"/>
      <c r="J19" s="674"/>
      <c r="K19" s="674"/>
      <c r="L19" s="675"/>
      <c r="M19" s="675"/>
      <c r="N19" s="676"/>
      <c r="O19" s="663"/>
      <c r="P19" s="671"/>
      <c r="Q19" s="671"/>
      <c r="R19" s="671"/>
      <c r="S19" s="671"/>
      <c r="T19" s="671"/>
      <c r="U19" s="671"/>
      <c r="V19" s="671"/>
      <c r="W19" s="671"/>
      <c r="X19" s="664"/>
      <c r="Y19" s="663"/>
      <c r="Z19" s="664"/>
    </row>
    <row r="20" spans="2:26" ht="27.75" customHeight="1" x14ac:dyDescent="0.2">
      <c r="B20" s="694"/>
      <c r="C20" s="663"/>
      <c r="D20" s="664"/>
      <c r="E20" s="20"/>
      <c r="F20" s="677"/>
      <c r="G20" s="677"/>
      <c r="H20" s="673"/>
      <c r="I20" s="674"/>
      <c r="J20" s="674"/>
      <c r="K20" s="674"/>
      <c r="L20" s="675"/>
      <c r="M20" s="675"/>
      <c r="N20" s="676"/>
      <c r="O20" s="663"/>
      <c r="P20" s="671"/>
      <c r="Q20" s="671"/>
      <c r="R20" s="671"/>
      <c r="S20" s="671"/>
      <c r="T20" s="671"/>
      <c r="U20" s="671"/>
      <c r="V20" s="671"/>
      <c r="W20" s="671"/>
      <c r="X20" s="664"/>
      <c r="Y20" s="663"/>
      <c r="Z20" s="664"/>
    </row>
    <row r="21" spans="2:26" ht="27.75" customHeight="1" x14ac:dyDescent="0.2">
      <c r="B21" s="695"/>
      <c r="C21" s="663"/>
      <c r="D21" s="664"/>
      <c r="E21" s="20"/>
      <c r="F21" s="677"/>
      <c r="G21" s="677"/>
      <c r="H21" s="673"/>
      <c r="I21" s="674"/>
      <c r="J21" s="674"/>
      <c r="K21" s="674"/>
      <c r="L21" s="675"/>
      <c r="M21" s="675"/>
      <c r="N21" s="676"/>
      <c r="O21" s="663"/>
      <c r="P21" s="671"/>
      <c r="Q21" s="671"/>
      <c r="R21" s="671"/>
      <c r="S21" s="671"/>
      <c r="T21" s="671"/>
      <c r="U21" s="671"/>
      <c r="V21" s="671"/>
      <c r="W21" s="671"/>
      <c r="X21" s="664"/>
      <c r="Y21" s="663"/>
      <c r="Z21" s="664"/>
    </row>
    <row r="22" spans="2:26" ht="16.2" customHeight="1" x14ac:dyDescent="0.2">
      <c r="B22" s="1" t="s">
        <v>229</v>
      </c>
    </row>
    <row r="23" spans="2:26" ht="16.2" customHeight="1" x14ac:dyDescent="0.2">
      <c r="B23" s="4" t="s">
        <v>371</v>
      </c>
    </row>
  </sheetData>
  <mergeCells count="97">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 ref="B2:Z2"/>
    <mergeCell ref="B3:D3"/>
    <mergeCell ref="E3:G3"/>
    <mergeCell ref="H3:I3"/>
    <mergeCell ref="J3:L3"/>
    <mergeCell ref="U3:W4"/>
    <mergeCell ref="X3:Z4"/>
    <mergeCell ref="B4:D4"/>
    <mergeCell ref="E4:G4"/>
    <mergeCell ref="H4:I4"/>
    <mergeCell ref="J4:L4"/>
    <mergeCell ref="M3:P4"/>
    <mergeCell ref="Q3:T3"/>
    <mergeCell ref="Q4:T4"/>
    <mergeCell ref="H9:N9"/>
    <mergeCell ref="H8:N8"/>
    <mergeCell ref="Y6:Z6"/>
    <mergeCell ref="Y11:Z11"/>
    <mergeCell ref="F10:G10"/>
    <mergeCell ref="Y10:Z10"/>
    <mergeCell ref="F11:G11"/>
    <mergeCell ref="H11:N11"/>
    <mergeCell ref="H10:N10"/>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C17:D17"/>
    <mergeCell ref="F17:G17"/>
    <mergeCell ref="H20:N20"/>
    <mergeCell ref="H21:N21"/>
    <mergeCell ref="C18:D18"/>
    <mergeCell ref="F18:G18"/>
    <mergeCell ref="C19:D19"/>
    <mergeCell ref="F19:G19"/>
    <mergeCell ref="H17:N17"/>
    <mergeCell ref="H18:N18"/>
    <mergeCell ref="H19:N19"/>
    <mergeCell ref="O21:X21"/>
    <mergeCell ref="C21:D21"/>
    <mergeCell ref="F21:G21"/>
    <mergeCell ref="C20:D20"/>
    <mergeCell ref="F20:G20"/>
    <mergeCell ref="O17:X17"/>
    <mergeCell ref="O18:X18"/>
    <mergeCell ref="H16:N16"/>
    <mergeCell ref="O19:X19"/>
    <mergeCell ref="O20:X20"/>
    <mergeCell ref="Y18:Z18"/>
    <mergeCell ref="Y19:Z19"/>
    <mergeCell ref="Y20:Z20"/>
    <mergeCell ref="Y21:Z21"/>
    <mergeCell ref="Y17:Z1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s>
  <phoneticPr fontId="9"/>
  <printOptions horizontalCentered="1" verticalCentered="1"/>
  <pageMargins left="0.23622047244094488" right="0.23622047244094488" top="0.74803149606299213" bottom="0.74803149606299213" header="0.31496062992125984" footer="0.31496062992125984"/>
  <pageSetup paperSize="9" scale="93" fitToWidth="0" orientation="landscape" copies="2"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sheetPr codeName="Sheet12"/>
  <dimension ref="B1:X31"/>
  <sheetViews>
    <sheetView showGridLines="0" showZeros="0" view="pageBreakPreview" zoomScale="90" zoomScaleNormal="70" zoomScaleSheetLayoutView="90" workbookViewId="0">
      <selection activeCell="AA24" sqref="AA24"/>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3" t="s">
        <v>508</v>
      </c>
      <c r="C2" s="234"/>
      <c r="D2" s="234"/>
      <c r="E2" s="234"/>
      <c r="F2" s="234"/>
      <c r="G2" s="234"/>
      <c r="H2" s="234"/>
      <c r="I2" s="234"/>
      <c r="J2" s="234"/>
      <c r="K2" s="234"/>
      <c r="L2" s="234"/>
      <c r="M2" s="234"/>
      <c r="N2" s="234"/>
      <c r="O2" s="234"/>
      <c r="P2" s="234"/>
      <c r="Q2" s="234"/>
      <c r="R2" s="384" t="s">
        <v>412</v>
      </c>
      <c r="S2" s="384"/>
      <c r="T2" s="583" t="s">
        <v>935</v>
      </c>
      <c r="U2" s="583"/>
      <c r="V2" s="583"/>
      <c r="W2" s="583"/>
    </row>
    <row r="3" spans="2:23" ht="25.2" customHeight="1" x14ac:dyDescent="0.15">
      <c r="B3" s="760" t="s">
        <v>34</v>
      </c>
      <c r="C3" s="761"/>
      <c r="D3" s="761"/>
      <c r="E3" s="762" t="s">
        <v>561</v>
      </c>
      <c r="F3" s="763"/>
      <c r="G3" s="764"/>
      <c r="H3" s="754" t="s">
        <v>27</v>
      </c>
      <c r="I3" s="755"/>
      <c r="J3" s="765" t="s">
        <v>573</v>
      </c>
      <c r="K3" s="766"/>
      <c r="L3" s="767"/>
      <c r="M3" s="769" t="s">
        <v>448</v>
      </c>
      <c r="N3" s="777"/>
      <c r="O3" s="770"/>
      <c r="P3" s="768" t="s">
        <v>531</v>
      </c>
      <c r="Q3" s="768"/>
      <c r="R3" s="768"/>
      <c r="S3" s="769" t="s">
        <v>185</v>
      </c>
      <c r="T3" s="770"/>
      <c r="U3" s="773">
        <v>45586</v>
      </c>
      <c r="V3" s="774"/>
      <c r="W3" s="775"/>
    </row>
    <row r="4" spans="2:23" ht="25.2" customHeight="1" x14ac:dyDescent="0.2">
      <c r="B4" s="749" t="s">
        <v>28</v>
      </c>
      <c r="C4" s="750"/>
      <c r="D4" s="750"/>
      <c r="E4" s="751" t="s">
        <v>562</v>
      </c>
      <c r="F4" s="752"/>
      <c r="G4" s="753"/>
      <c r="H4" s="754" t="s">
        <v>33</v>
      </c>
      <c r="I4" s="755"/>
      <c r="J4" s="756" t="s">
        <v>936</v>
      </c>
      <c r="K4" s="757"/>
      <c r="L4" s="758"/>
      <c r="M4" s="778"/>
      <c r="N4" s="779"/>
      <c r="O4" s="780"/>
      <c r="P4" s="759" t="s">
        <v>532</v>
      </c>
      <c r="Q4" s="759"/>
      <c r="R4" s="759"/>
      <c r="S4" s="771"/>
      <c r="T4" s="772"/>
      <c r="U4" s="771"/>
      <c r="V4" s="776"/>
      <c r="W4" s="772"/>
    </row>
    <row r="5" spans="2:23" s="31" customFormat="1" ht="25.5" customHeight="1" x14ac:dyDescent="0.2">
      <c r="B5" s="740" t="s">
        <v>32</v>
      </c>
      <c r="C5" s="744" t="s">
        <v>190</v>
      </c>
      <c r="D5" s="745"/>
      <c r="E5" s="235" t="s">
        <v>540</v>
      </c>
      <c r="F5" s="713"/>
      <c r="G5" s="714"/>
      <c r="H5" s="714"/>
      <c r="I5" s="714"/>
      <c r="J5" s="714"/>
      <c r="K5" s="714"/>
      <c r="L5" s="715"/>
      <c r="M5" s="740" t="s">
        <v>32</v>
      </c>
      <c r="N5" s="744" t="s">
        <v>190</v>
      </c>
      <c r="O5" s="745"/>
      <c r="P5" s="235" t="s">
        <v>540</v>
      </c>
      <c r="Q5" s="716"/>
      <c r="R5" s="717"/>
      <c r="S5" s="717"/>
      <c r="T5" s="717"/>
      <c r="U5" s="717"/>
      <c r="V5" s="717"/>
      <c r="W5" s="718"/>
    </row>
    <row r="6" spans="2:23" s="31" customFormat="1" ht="25.5" customHeight="1" x14ac:dyDescent="0.2">
      <c r="B6" s="742"/>
      <c r="C6" s="744" t="s">
        <v>322</v>
      </c>
      <c r="D6" s="745"/>
      <c r="E6" s="236">
        <v>1</v>
      </c>
      <c r="F6" s="716"/>
      <c r="G6" s="717"/>
      <c r="H6" s="717"/>
      <c r="I6" s="717"/>
      <c r="J6" s="717"/>
      <c r="K6" s="717"/>
      <c r="L6" s="718"/>
      <c r="M6" s="742"/>
      <c r="N6" s="744" t="s">
        <v>322</v>
      </c>
      <c r="O6" s="745"/>
      <c r="P6" s="236">
        <v>2</v>
      </c>
      <c r="Q6" s="716"/>
      <c r="R6" s="717"/>
      <c r="S6" s="717"/>
      <c r="T6" s="717"/>
      <c r="U6" s="717"/>
      <c r="V6" s="717"/>
      <c r="W6" s="718"/>
    </row>
    <row r="7" spans="2:23" s="31" customFormat="1" ht="25.5" customHeight="1" x14ac:dyDescent="0.2">
      <c r="B7" s="740" t="s">
        <v>30</v>
      </c>
      <c r="C7" s="744" t="s">
        <v>167</v>
      </c>
      <c r="D7" s="745"/>
      <c r="E7" s="237" t="s">
        <v>463</v>
      </c>
      <c r="F7" s="716"/>
      <c r="G7" s="717"/>
      <c r="H7" s="717"/>
      <c r="I7" s="717"/>
      <c r="J7" s="717"/>
      <c r="K7" s="717"/>
      <c r="L7" s="718"/>
      <c r="M7" s="740" t="s">
        <v>30</v>
      </c>
      <c r="N7" s="744" t="s">
        <v>167</v>
      </c>
      <c r="O7" s="745"/>
      <c r="P7" s="237" t="s">
        <v>464</v>
      </c>
      <c r="Q7" s="716"/>
      <c r="R7" s="717"/>
      <c r="S7" s="717"/>
      <c r="T7" s="717"/>
      <c r="U7" s="717"/>
      <c r="V7" s="717"/>
      <c r="W7" s="718"/>
    </row>
    <row r="8" spans="2:23" s="31" customFormat="1" ht="25.5" customHeight="1" x14ac:dyDescent="0.2">
      <c r="B8" s="741"/>
      <c r="C8" s="744" t="s">
        <v>166</v>
      </c>
      <c r="D8" s="745"/>
      <c r="E8" s="235" t="s">
        <v>348</v>
      </c>
      <c r="F8" s="716"/>
      <c r="G8" s="717"/>
      <c r="H8" s="717"/>
      <c r="I8" s="717"/>
      <c r="J8" s="717"/>
      <c r="K8" s="717"/>
      <c r="L8" s="718"/>
      <c r="M8" s="741"/>
      <c r="N8" s="744" t="s">
        <v>166</v>
      </c>
      <c r="O8" s="745"/>
      <c r="P8" s="235" t="s">
        <v>339</v>
      </c>
      <c r="Q8" s="716"/>
      <c r="R8" s="717"/>
      <c r="S8" s="717"/>
      <c r="T8" s="717"/>
      <c r="U8" s="717"/>
      <c r="V8" s="717"/>
      <c r="W8" s="718"/>
    </row>
    <row r="9" spans="2:23" s="31" customFormat="1" ht="25.5" customHeight="1" x14ac:dyDescent="0.2">
      <c r="B9" s="746" t="s">
        <v>31</v>
      </c>
      <c r="C9" s="748"/>
      <c r="D9" s="747"/>
      <c r="E9" s="238" t="s">
        <v>473</v>
      </c>
      <c r="F9" s="716"/>
      <c r="G9" s="717"/>
      <c r="H9" s="717"/>
      <c r="I9" s="717"/>
      <c r="J9" s="717"/>
      <c r="K9" s="717"/>
      <c r="L9" s="718"/>
      <c r="M9" s="746" t="s">
        <v>31</v>
      </c>
      <c r="N9" s="748"/>
      <c r="O9" s="747"/>
      <c r="P9" s="238" t="s">
        <v>465</v>
      </c>
      <c r="Q9" s="716"/>
      <c r="R9" s="717"/>
      <c r="S9" s="717"/>
      <c r="T9" s="717"/>
      <c r="U9" s="717"/>
      <c r="V9" s="717"/>
      <c r="W9" s="718"/>
    </row>
    <row r="10" spans="2:23" s="31" customFormat="1" ht="25.5" customHeight="1" x14ac:dyDescent="0.2">
      <c r="B10" s="740" t="s">
        <v>219</v>
      </c>
      <c r="C10" s="746" t="s">
        <v>397</v>
      </c>
      <c r="D10" s="747"/>
      <c r="E10" s="236" t="s">
        <v>252</v>
      </c>
      <c r="F10" s="716"/>
      <c r="G10" s="717"/>
      <c r="H10" s="717"/>
      <c r="I10" s="717"/>
      <c r="J10" s="717"/>
      <c r="K10" s="717"/>
      <c r="L10" s="718"/>
      <c r="M10" s="740" t="s">
        <v>219</v>
      </c>
      <c r="N10" s="746" t="s">
        <v>397</v>
      </c>
      <c r="O10" s="747"/>
      <c r="P10" s="236" t="s">
        <v>251</v>
      </c>
      <c r="Q10" s="716"/>
      <c r="R10" s="717"/>
      <c r="S10" s="717"/>
      <c r="T10" s="717"/>
      <c r="U10" s="717"/>
      <c r="V10" s="717"/>
      <c r="W10" s="718"/>
    </row>
    <row r="11" spans="2:23" s="31" customFormat="1" ht="25.5" customHeight="1" x14ac:dyDescent="0.2">
      <c r="B11" s="741"/>
      <c r="C11" s="746" t="s">
        <v>218</v>
      </c>
      <c r="D11" s="747"/>
      <c r="E11" s="177" t="s">
        <v>559</v>
      </c>
      <c r="F11" s="716"/>
      <c r="G11" s="717"/>
      <c r="H11" s="717"/>
      <c r="I11" s="717"/>
      <c r="J11" s="717"/>
      <c r="K11" s="717"/>
      <c r="L11" s="718"/>
      <c r="M11" s="741"/>
      <c r="N11" s="746" t="s">
        <v>218</v>
      </c>
      <c r="O11" s="747"/>
      <c r="P11" s="177" t="s">
        <v>559</v>
      </c>
      <c r="Q11" s="716"/>
      <c r="R11" s="717"/>
      <c r="S11" s="717"/>
      <c r="T11" s="717"/>
      <c r="U11" s="717"/>
      <c r="V11" s="717"/>
      <c r="W11" s="718"/>
    </row>
    <row r="12" spans="2:23" s="31" customFormat="1" ht="25.5" customHeight="1" x14ac:dyDescent="0.2">
      <c r="B12" s="742"/>
      <c r="C12" s="705" t="s">
        <v>220</v>
      </c>
      <c r="D12" s="705"/>
      <c r="E12" s="177" t="s">
        <v>533</v>
      </c>
      <c r="F12" s="719"/>
      <c r="G12" s="720"/>
      <c r="H12" s="720"/>
      <c r="I12" s="720"/>
      <c r="J12" s="720"/>
      <c r="K12" s="720"/>
      <c r="L12" s="721"/>
      <c r="M12" s="742"/>
      <c r="N12" s="705" t="s">
        <v>220</v>
      </c>
      <c r="O12" s="705"/>
      <c r="P12" s="177" t="s">
        <v>534</v>
      </c>
      <c r="Q12" s="716"/>
      <c r="R12" s="717"/>
      <c r="S12" s="717"/>
      <c r="T12" s="717"/>
      <c r="U12" s="717"/>
      <c r="V12" s="717"/>
      <c r="W12" s="718"/>
    </row>
    <row r="13" spans="2:23" s="31" customFormat="1" ht="25.5" customHeight="1" x14ac:dyDescent="0.2">
      <c r="B13" s="722" t="s">
        <v>398</v>
      </c>
      <c r="C13" s="722"/>
      <c r="D13" s="722"/>
      <c r="E13" s="737" t="s">
        <v>675</v>
      </c>
      <c r="F13" s="738"/>
      <c r="G13" s="739"/>
      <c r="H13" s="722" t="s">
        <v>434</v>
      </c>
      <c r="I13" s="722"/>
      <c r="J13" s="723"/>
      <c r="K13" s="723"/>
      <c r="L13" s="723"/>
      <c r="M13" s="722" t="s">
        <v>398</v>
      </c>
      <c r="N13" s="722"/>
      <c r="O13" s="722"/>
      <c r="P13" s="734" t="s">
        <v>677</v>
      </c>
      <c r="Q13" s="735"/>
      <c r="R13" s="736"/>
      <c r="S13" s="722" t="s">
        <v>434</v>
      </c>
      <c r="T13" s="722"/>
      <c r="U13" s="743" t="s">
        <v>678</v>
      </c>
      <c r="V13" s="723"/>
      <c r="W13" s="723"/>
    </row>
    <row r="14" spans="2:23" s="31" customFormat="1" ht="25.5" customHeight="1" x14ac:dyDescent="0.2">
      <c r="B14" s="724" t="s">
        <v>234</v>
      </c>
      <c r="C14" s="724"/>
      <c r="D14" s="724"/>
      <c r="E14" s="725" t="s">
        <v>539</v>
      </c>
      <c r="F14" s="725"/>
      <c r="G14" s="725"/>
      <c r="H14" s="726" t="s">
        <v>4</v>
      </c>
      <c r="I14" s="727"/>
      <c r="J14" s="728" t="s">
        <v>539</v>
      </c>
      <c r="K14" s="729"/>
      <c r="L14" s="730"/>
      <c r="M14" s="726" t="s">
        <v>234</v>
      </c>
      <c r="N14" s="727"/>
      <c r="O14" s="731"/>
      <c r="P14" s="725" t="s">
        <v>539</v>
      </c>
      <c r="Q14" s="725"/>
      <c r="R14" s="725"/>
      <c r="S14" s="732" t="s">
        <v>4</v>
      </c>
      <c r="T14" s="733"/>
      <c r="U14" s="728"/>
      <c r="V14" s="729"/>
      <c r="W14" s="730"/>
    </row>
    <row r="15" spans="2:23" s="31" customFormat="1" ht="39.75" customHeight="1" x14ac:dyDescent="0.2">
      <c r="B15" s="705" t="s">
        <v>399</v>
      </c>
      <c r="C15" s="705"/>
      <c r="D15" s="705"/>
      <c r="E15" s="706" t="s">
        <v>676</v>
      </c>
      <c r="F15" s="707"/>
      <c r="G15" s="707"/>
      <c r="H15" s="707"/>
      <c r="I15" s="707"/>
      <c r="J15" s="707"/>
      <c r="K15" s="707"/>
      <c r="L15" s="708"/>
      <c r="M15" s="705" t="s">
        <v>399</v>
      </c>
      <c r="N15" s="705"/>
      <c r="O15" s="705"/>
      <c r="P15" s="706" t="s">
        <v>679</v>
      </c>
      <c r="Q15" s="707"/>
      <c r="R15" s="707"/>
      <c r="S15" s="707"/>
      <c r="T15" s="707"/>
      <c r="U15" s="707"/>
      <c r="V15" s="707"/>
      <c r="W15" s="708"/>
    </row>
    <row r="16" spans="2:23" s="31" customFormat="1" ht="25.5" customHeight="1" x14ac:dyDescent="0.2">
      <c r="B16" s="712" t="s">
        <v>32</v>
      </c>
      <c r="C16" s="712" t="s">
        <v>190</v>
      </c>
      <c r="D16" s="712"/>
      <c r="E16" s="235" t="s">
        <v>540</v>
      </c>
      <c r="F16" s="713"/>
      <c r="G16" s="714"/>
      <c r="H16" s="714"/>
      <c r="I16" s="714"/>
      <c r="J16" s="714"/>
      <c r="K16" s="714"/>
      <c r="L16" s="715"/>
      <c r="M16" s="712" t="s">
        <v>32</v>
      </c>
      <c r="N16" s="712" t="s">
        <v>190</v>
      </c>
      <c r="O16" s="712"/>
      <c r="P16" s="235" t="s">
        <v>540</v>
      </c>
      <c r="Q16" s="716"/>
      <c r="R16" s="717"/>
      <c r="S16" s="717"/>
      <c r="T16" s="717"/>
      <c r="U16" s="717"/>
      <c r="V16" s="717"/>
      <c r="W16" s="718"/>
    </row>
    <row r="17" spans="2:24" s="31" customFormat="1" ht="25.5" customHeight="1" x14ac:dyDescent="0.2">
      <c r="B17" s="712"/>
      <c r="C17" s="712" t="s">
        <v>322</v>
      </c>
      <c r="D17" s="712"/>
      <c r="E17" s="236">
        <v>3</v>
      </c>
      <c r="F17" s="716"/>
      <c r="G17" s="717"/>
      <c r="H17" s="717"/>
      <c r="I17" s="717"/>
      <c r="J17" s="717"/>
      <c r="K17" s="717"/>
      <c r="L17" s="718"/>
      <c r="M17" s="712"/>
      <c r="N17" s="712" t="s">
        <v>322</v>
      </c>
      <c r="O17" s="712"/>
      <c r="P17" s="236">
        <v>4</v>
      </c>
      <c r="Q17" s="716"/>
      <c r="R17" s="717"/>
      <c r="S17" s="717"/>
      <c r="T17" s="717"/>
      <c r="U17" s="717"/>
      <c r="V17" s="717"/>
      <c r="W17" s="718"/>
    </row>
    <row r="18" spans="2:24" s="31" customFormat="1" ht="25.5" customHeight="1" x14ac:dyDescent="0.2">
      <c r="B18" s="712" t="s">
        <v>30</v>
      </c>
      <c r="C18" s="712" t="s">
        <v>167</v>
      </c>
      <c r="D18" s="712"/>
      <c r="E18" s="237" t="s">
        <v>464</v>
      </c>
      <c r="F18" s="716"/>
      <c r="G18" s="717"/>
      <c r="H18" s="717"/>
      <c r="I18" s="717"/>
      <c r="J18" s="717"/>
      <c r="K18" s="717"/>
      <c r="L18" s="718"/>
      <c r="M18" s="712" t="s">
        <v>30</v>
      </c>
      <c r="N18" s="712" t="s">
        <v>167</v>
      </c>
      <c r="O18" s="712"/>
      <c r="P18" s="237" t="s">
        <v>464</v>
      </c>
      <c r="Q18" s="716"/>
      <c r="R18" s="717"/>
      <c r="S18" s="717"/>
      <c r="T18" s="717"/>
      <c r="U18" s="717"/>
      <c r="V18" s="717"/>
      <c r="W18" s="718"/>
    </row>
    <row r="19" spans="2:24" s="31" customFormat="1" ht="25.5" customHeight="1" x14ac:dyDescent="0.2">
      <c r="B19" s="712"/>
      <c r="C19" s="712" t="s">
        <v>166</v>
      </c>
      <c r="D19" s="712"/>
      <c r="E19" s="235" t="s">
        <v>339</v>
      </c>
      <c r="F19" s="716"/>
      <c r="G19" s="717"/>
      <c r="H19" s="717"/>
      <c r="I19" s="717"/>
      <c r="J19" s="717"/>
      <c r="K19" s="717"/>
      <c r="L19" s="718"/>
      <c r="M19" s="712"/>
      <c r="N19" s="712" t="s">
        <v>166</v>
      </c>
      <c r="O19" s="712"/>
      <c r="P19" s="235" t="s">
        <v>336</v>
      </c>
      <c r="Q19" s="716"/>
      <c r="R19" s="717"/>
      <c r="S19" s="717"/>
      <c r="T19" s="717"/>
      <c r="U19" s="717"/>
      <c r="V19" s="717"/>
      <c r="W19" s="718"/>
    </row>
    <row r="20" spans="2:24" s="31" customFormat="1" ht="25.5" customHeight="1" x14ac:dyDescent="0.2">
      <c r="B20" s="705" t="s">
        <v>31</v>
      </c>
      <c r="C20" s="705"/>
      <c r="D20" s="705"/>
      <c r="E20" s="238" t="s">
        <v>466</v>
      </c>
      <c r="F20" s="716"/>
      <c r="G20" s="717"/>
      <c r="H20" s="717"/>
      <c r="I20" s="717"/>
      <c r="J20" s="717"/>
      <c r="K20" s="717"/>
      <c r="L20" s="718"/>
      <c r="M20" s="705" t="s">
        <v>31</v>
      </c>
      <c r="N20" s="705"/>
      <c r="O20" s="705"/>
      <c r="P20" s="238" t="s">
        <v>473</v>
      </c>
      <c r="Q20" s="716"/>
      <c r="R20" s="717"/>
      <c r="S20" s="717"/>
      <c r="T20" s="717"/>
      <c r="U20" s="717"/>
      <c r="V20" s="717"/>
      <c r="W20" s="718"/>
    </row>
    <row r="21" spans="2:24" s="31" customFormat="1" ht="25.5" customHeight="1" x14ac:dyDescent="0.2">
      <c r="B21" s="740" t="s">
        <v>219</v>
      </c>
      <c r="C21" s="705" t="s">
        <v>397</v>
      </c>
      <c r="D21" s="705"/>
      <c r="E21" s="236" t="s">
        <v>251</v>
      </c>
      <c r="F21" s="716"/>
      <c r="G21" s="717"/>
      <c r="H21" s="717"/>
      <c r="I21" s="717"/>
      <c r="J21" s="717"/>
      <c r="K21" s="717"/>
      <c r="L21" s="718"/>
      <c r="M21" s="740" t="s">
        <v>219</v>
      </c>
      <c r="N21" s="705" t="s">
        <v>397</v>
      </c>
      <c r="O21" s="705"/>
      <c r="P21" s="236" t="s">
        <v>252</v>
      </c>
      <c r="Q21" s="716"/>
      <c r="R21" s="717"/>
      <c r="S21" s="717"/>
      <c r="T21" s="717"/>
      <c r="U21" s="717"/>
      <c r="V21" s="717"/>
      <c r="W21" s="718"/>
    </row>
    <row r="22" spans="2:24" s="31" customFormat="1" ht="25.5" customHeight="1" x14ac:dyDescent="0.2">
      <c r="B22" s="741"/>
      <c r="C22" s="705" t="s">
        <v>218</v>
      </c>
      <c r="D22" s="705"/>
      <c r="E22" s="177" t="s">
        <v>559</v>
      </c>
      <c r="F22" s="716"/>
      <c r="G22" s="717"/>
      <c r="H22" s="717"/>
      <c r="I22" s="717"/>
      <c r="J22" s="717"/>
      <c r="K22" s="717"/>
      <c r="L22" s="718"/>
      <c r="M22" s="741"/>
      <c r="N22" s="705" t="s">
        <v>218</v>
      </c>
      <c r="O22" s="705"/>
      <c r="P22" s="177" t="s">
        <v>559</v>
      </c>
      <c r="Q22" s="716"/>
      <c r="R22" s="717"/>
      <c r="S22" s="717"/>
      <c r="T22" s="717"/>
      <c r="U22" s="717"/>
      <c r="V22" s="717"/>
      <c r="W22" s="718"/>
    </row>
    <row r="23" spans="2:24" s="31" customFormat="1" ht="25.5" customHeight="1" x14ac:dyDescent="0.2">
      <c r="B23" s="742"/>
      <c r="C23" s="705" t="s">
        <v>220</v>
      </c>
      <c r="D23" s="705"/>
      <c r="E23" s="177" t="s">
        <v>549</v>
      </c>
      <c r="F23" s="719"/>
      <c r="G23" s="720"/>
      <c r="H23" s="720"/>
      <c r="I23" s="720"/>
      <c r="J23" s="720"/>
      <c r="K23" s="720"/>
      <c r="L23" s="721"/>
      <c r="M23" s="742"/>
      <c r="N23" s="705" t="s">
        <v>220</v>
      </c>
      <c r="O23" s="705"/>
      <c r="P23" s="177" t="s">
        <v>534</v>
      </c>
      <c r="Q23" s="716"/>
      <c r="R23" s="717"/>
      <c r="S23" s="717"/>
      <c r="T23" s="717"/>
      <c r="U23" s="717"/>
      <c r="V23" s="717"/>
      <c r="W23" s="718"/>
    </row>
    <row r="24" spans="2:24" s="31" customFormat="1" ht="25.5" customHeight="1" x14ac:dyDescent="0.2">
      <c r="B24" s="722" t="s">
        <v>398</v>
      </c>
      <c r="C24" s="722"/>
      <c r="D24" s="722"/>
      <c r="E24" s="734" t="s">
        <v>680</v>
      </c>
      <c r="F24" s="735"/>
      <c r="G24" s="736"/>
      <c r="H24" s="722" t="s">
        <v>434</v>
      </c>
      <c r="I24" s="722"/>
      <c r="J24" s="737" t="s">
        <v>681</v>
      </c>
      <c r="K24" s="738"/>
      <c r="L24" s="739"/>
      <c r="M24" s="722" t="s">
        <v>398</v>
      </c>
      <c r="N24" s="722"/>
      <c r="O24" s="722"/>
      <c r="P24" s="734" t="s">
        <v>684</v>
      </c>
      <c r="Q24" s="735"/>
      <c r="R24" s="736"/>
      <c r="S24" s="722" t="s">
        <v>434</v>
      </c>
      <c r="T24" s="722"/>
      <c r="U24" s="723"/>
      <c r="V24" s="723"/>
      <c r="W24" s="723"/>
    </row>
    <row r="25" spans="2:24" s="31" customFormat="1" ht="25.5" customHeight="1" x14ac:dyDescent="0.2">
      <c r="B25" s="724" t="s">
        <v>234</v>
      </c>
      <c r="C25" s="724"/>
      <c r="D25" s="724"/>
      <c r="E25" s="725" t="s">
        <v>539</v>
      </c>
      <c r="F25" s="725"/>
      <c r="G25" s="725"/>
      <c r="H25" s="726" t="s">
        <v>4</v>
      </c>
      <c r="I25" s="727"/>
      <c r="J25" s="728" t="s">
        <v>539</v>
      </c>
      <c r="K25" s="729"/>
      <c r="L25" s="730"/>
      <c r="M25" s="726" t="s">
        <v>234</v>
      </c>
      <c r="N25" s="727"/>
      <c r="O25" s="731"/>
      <c r="P25" s="725" t="s">
        <v>539</v>
      </c>
      <c r="Q25" s="725"/>
      <c r="R25" s="725"/>
      <c r="S25" s="732" t="s">
        <v>4</v>
      </c>
      <c r="T25" s="733"/>
      <c r="U25" s="728" t="s">
        <v>539</v>
      </c>
      <c r="V25" s="729"/>
      <c r="W25" s="730"/>
    </row>
    <row r="26" spans="2:24" s="31" customFormat="1" ht="39.75" customHeight="1" x14ac:dyDescent="0.2">
      <c r="B26" s="705" t="s">
        <v>399</v>
      </c>
      <c r="C26" s="705"/>
      <c r="D26" s="705"/>
      <c r="E26" s="706" t="s">
        <v>682</v>
      </c>
      <c r="F26" s="707"/>
      <c r="G26" s="707"/>
      <c r="H26" s="707"/>
      <c r="I26" s="707"/>
      <c r="J26" s="707"/>
      <c r="K26" s="707"/>
      <c r="L26" s="708"/>
      <c r="M26" s="705" t="s">
        <v>399</v>
      </c>
      <c r="N26" s="705"/>
      <c r="O26" s="705"/>
      <c r="P26" s="706" t="s">
        <v>683</v>
      </c>
      <c r="Q26" s="707"/>
      <c r="R26" s="707"/>
      <c r="S26" s="707"/>
      <c r="T26" s="707"/>
      <c r="U26" s="707"/>
      <c r="V26" s="707"/>
      <c r="W26" s="708"/>
    </row>
    <row r="27" spans="2:24" s="31" customFormat="1" ht="15" customHeight="1" x14ac:dyDescent="0.2">
      <c r="B27" s="239"/>
      <c r="C27" s="709" t="s">
        <v>521</v>
      </c>
      <c r="D27" s="710"/>
      <c r="E27" s="710"/>
      <c r="F27" s="710"/>
      <c r="G27" s="710"/>
      <c r="H27" s="710"/>
      <c r="I27" s="710"/>
      <c r="J27" s="710"/>
      <c r="K27" s="710"/>
      <c r="L27" s="710"/>
      <c r="M27" s="240"/>
      <c r="N27" s="240" t="s">
        <v>429</v>
      </c>
      <c r="O27" s="240"/>
      <c r="P27" s="240"/>
      <c r="Q27" s="240"/>
      <c r="R27" s="240"/>
      <c r="S27" s="240"/>
      <c r="T27" s="240"/>
      <c r="U27" s="240"/>
      <c r="V27" s="240"/>
      <c r="W27" s="240"/>
    </row>
    <row r="28" spans="2:24" s="31" customFormat="1" ht="15" customHeight="1" x14ac:dyDescent="0.2">
      <c r="B28" s="239"/>
      <c r="C28" s="711"/>
      <c r="D28" s="711"/>
      <c r="E28" s="711"/>
      <c r="F28" s="711"/>
      <c r="G28" s="711"/>
      <c r="H28" s="711"/>
      <c r="I28" s="711"/>
      <c r="J28" s="711"/>
      <c r="K28" s="711"/>
      <c r="L28" s="711"/>
      <c r="M28" s="240"/>
      <c r="N28" s="240" t="s">
        <v>522</v>
      </c>
      <c r="O28" s="240"/>
      <c r="P28" s="240"/>
      <c r="Q28" s="240"/>
      <c r="R28" s="240"/>
      <c r="S28" s="240"/>
      <c r="T28" s="240"/>
      <c r="U28" s="240"/>
      <c r="V28" s="240"/>
      <c r="W28" s="240"/>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B4:D4"/>
    <mergeCell ref="E4:G4"/>
    <mergeCell ref="H4:I4"/>
    <mergeCell ref="J4:L4"/>
    <mergeCell ref="P4:R4"/>
    <mergeCell ref="R2:S2"/>
    <mergeCell ref="T2:W2"/>
    <mergeCell ref="B3:D3"/>
    <mergeCell ref="E3:G3"/>
    <mergeCell ref="H3:I3"/>
    <mergeCell ref="J3:L3"/>
    <mergeCell ref="P3:R3"/>
    <mergeCell ref="S3:T4"/>
    <mergeCell ref="U3:W4"/>
    <mergeCell ref="M3:O4"/>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N18:O18"/>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S25:T25"/>
    <mergeCell ref="U25:W25"/>
    <mergeCell ref="B24:D24"/>
    <mergeCell ref="E24:G24"/>
    <mergeCell ref="H24:I24"/>
    <mergeCell ref="J24:L24"/>
    <mergeCell ref="M24:O24"/>
    <mergeCell ref="P24:R24"/>
    <mergeCell ref="M16:M17"/>
    <mergeCell ref="N16:O16"/>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B26:D26"/>
    <mergeCell ref="E26:L26"/>
    <mergeCell ref="M26:O26"/>
    <mergeCell ref="P26:W2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s>
  <phoneticPr fontId="9"/>
  <dataValidations count="1">
    <dataValidation type="list" allowBlank="1" showInputMessage="1" showErrorMessage="1" sqref="E8 E19 P8 P19" xr:uid="{1E652353-E9C9-4160-A807-B00C339765B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7E1F2-291E-4226-B955-E70EDDF7CAFC}">
  <dimension ref="B1:X31"/>
  <sheetViews>
    <sheetView showGridLines="0" showZeros="0" view="pageBreakPreview" zoomScale="90" zoomScaleNormal="70" zoomScaleSheetLayoutView="90" workbookViewId="0">
      <selection activeCell="C6" sqref="B5:AI23"/>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3" t="s">
        <v>508</v>
      </c>
      <c r="C2" s="234"/>
      <c r="D2" s="234"/>
      <c r="E2" s="234"/>
      <c r="F2" s="234"/>
      <c r="G2" s="234"/>
      <c r="H2" s="234"/>
      <c r="I2" s="234"/>
      <c r="J2" s="234"/>
      <c r="K2" s="234"/>
      <c r="L2" s="234"/>
      <c r="M2" s="234"/>
      <c r="N2" s="234"/>
      <c r="O2" s="234"/>
      <c r="P2" s="234"/>
      <c r="Q2" s="234"/>
      <c r="R2" s="384" t="s">
        <v>412</v>
      </c>
      <c r="S2" s="384"/>
      <c r="T2" s="583" t="s">
        <v>935</v>
      </c>
      <c r="U2" s="583"/>
      <c r="V2" s="583"/>
      <c r="W2" s="583"/>
    </row>
    <row r="3" spans="2:23" ht="25.2" customHeight="1" x14ac:dyDescent="0.15">
      <c r="B3" s="760" t="s">
        <v>34</v>
      </c>
      <c r="C3" s="761"/>
      <c r="D3" s="761"/>
      <c r="E3" s="762" t="s">
        <v>561</v>
      </c>
      <c r="F3" s="763"/>
      <c r="G3" s="764"/>
      <c r="H3" s="754" t="s">
        <v>27</v>
      </c>
      <c r="I3" s="755"/>
      <c r="J3" s="765" t="s">
        <v>573</v>
      </c>
      <c r="K3" s="766"/>
      <c r="L3" s="767"/>
      <c r="M3" s="769" t="s">
        <v>448</v>
      </c>
      <c r="N3" s="777"/>
      <c r="O3" s="770"/>
      <c r="P3" s="768" t="s">
        <v>531</v>
      </c>
      <c r="Q3" s="768"/>
      <c r="R3" s="768"/>
      <c r="S3" s="769" t="s">
        <v>185</v>
      </c>
      <c r="T3" s="770"/>
      <c r="U3" s="773">
        <v>45586</v>
      </c>
      <c r="V3" s="774"/>
      <c r="W3" s="775"/>
    </row>
    <row r="4" spans="2:23" ht="25.2" customHeight="1" x14ac:dyDescent="0.2">
      <c r="B4" s="749" t="s">
        <v>28</v>
      </c>
      <c r="C4" s="750"/>
      <c r="D4" s="750"/>
      <c r="E4" s="751" t="s">
        <v>562</v>
      </c>
      <c r="F4" s="752"/>
      <c r="G4" s="753"/>
      <c r="H4" s="754" t="s">
        <v>33</v>
      </c>
      <c r="I4" s="755"/>
      <c r="J4" s="756" t="s">
        <v>936</v>
      </c>
      <c r="K4" s="757"/>
      <c r="L4" s="758"/>
      <c r="M4" s="778"/>
      <c r="N4" s="779"/>
      <c r="O4" s="780"/>
      <c r="P4" s="759" t="s">
        <v>532</v>
      </c>
      <c r="Q4" s="759"/>
      <c r="R4" s="759"/>
      <c r="S4" s="771"/>
      <c r="T4" s="772"/>
      <c r="U4" s="771"/>
      <c r="V4" s="776"/>
      <c r="W4" s="772"/>
    </row>
    <row r="5" spans="2:23" s="31" customFormat="1" ht="25.5" customHeight="1" x14ac:dyDescent="0.2">
      <c r="B5" s="740" t="s">
        <v>32</v>
      </c>
      <c r="C5" s="744" t="s">
        <v>190</v>
      </c>
      <c r="D5" s="745"/>
      <c r="E5" s="235" t="s">
        <v>540</v>
      </c>
      <c r="F5" s="713"/>
      <c r="G5" s="714"/>
      <c r="H5" s="714"/>
      <c r="I5" s="714"/>
      <c r="J5" s="714"/>
      <c r="K5" s="714"/>
      <c r="L5" s="715"/>
      <c r="M5" s="740" t="s">
        <v>32</v>
      </c>
      <c r="N5" s="744" t="s">
        <v>190</v>
      </c>
      <c r="O5" s="745"/>
      <c r="P5" s="235" t="s">
        <v>540</v>
      </c>
      <c r="Q5" s="716"/>
      <c r="R5" s="717"/>
      <c r="S5" s="717"/>
      <c r="T5" s="717"/>
      <c r="U5" s="717"/>
      <c r="V5" s="717"/>
      <c r="W5" s="718"/>
    </row>
    <row r="6" spans="2:23" s="31" customFormat="1" ht="25.5" customHeight="1" x14ac:dyDescent="0.2">
      <c r="B6" s="742"/>
      <c r="C6" s="744" t="s">
        <v>322</v>
      </c>
      <c r="D6" s="745"/>
      <c r="E6" s="236">
        <v>5</v>
      </c>
      <c r="F6" s="716"/>
      <c r="G6" s="717"/>
      <c r="H6" s="717"/>
      <c r="I6" s="717"/>
      <c r="J6" s="717"/>
      <c r="K6" s="717"/>
      <c r="L6" s="718"/>
      <c r="M6" s="742"/>
      <c r="N6" s="744" t="s">
        <v>322</v>
      </c>
      <c r="O6" s="745"/>
      <c r="P6" s="236">
        <v>6</v>
      </c>
      <c r="Q6" s="716"/>
      <c r="R6" s="717"/>
      <c r="S6" s="717"/>
      <c r="T6" s="717"/>
      <c r="U6" s="717"/>
      <c r="V6" s="717"/>
      <c r="W6" s="718"/>
    </row>
    <row r="7" spans="2:23" s="31" customFormat="1" ht="25.5" customHeight="1" x14ac:dyDescent="0.2">
      <c r="B7" s="740" t="s">
        <v>30</v>
      </c>
      <c r="C7" s="744" t="s">
        <v>167</v>
      </c>
      <c r="D7" s="745"/>
      <c r="E7" s="237" t="s">
        <v>250</v>
      </c>
      <c r="F7" s="716"/>
      <c r="G7" s="717"/>
      <c r="H7" s="717"/>
      <c r="I7" s="717"/>
      <c r="J7" s="717"/>
      <c r="K7" s="717"/>
      <c r="L7" s="718"/>
      <c r="M7" s="740" t="s">
        <v>30</v>
      </c>
      <c r="N7" s="744" t="s">
        <v>167</v>
      </c>
      <c r="O7" s="745"/>
      <c r="P7" s="237" t="s">
        <v>250</v>
      </c>
      <c r="Q7" s="716"/>
      <c r="R7" s="717"/>
      <c r="S7" s="717"/>
      <c r="T7" s="717"/>
      <c r="U7" s="717"/>
      <c r="V7" s="717"/>
      <c r="W7" s="718"/>
    </row>
    <row r="8" spans="2:23" s="31" customFormat="1" ht="25.5" customHeight="1" x14ac:dyDescent="0.2">
      <c r="B8" s="741"/>
      <c r="C8" s="744" t="s">
        <v>166</v>
      </c>
      <c r="D8" s="745"/>
      <c r="E8" s="235" t="s">
        <v>265</v>
      </c>
      <c r="F8" s="716"/>
      <c r="G8" s="717"/>
      <c r="H8" s="717"/>
      <c r="I8" s="717"/>
      <c r="J8" s="717"/>
      <c r="K8" s="717"/>
      <c r="L8" s="718"/>
      <c r="M8" s="741"/>
      <c r="N8" s="744" t="s">
        <v>166</v>
      </c>
      <c r="O8" s="745"/>
      <c r="P8" s="235" t="s">
        <v>265</v>
      </c>
      <c r="Q8" s="716"/>
      <c r="R8" s="717"/>
      <c r="S8" s="717"/>
      <c r="T8" s="717"/>
      <c r="U8" s="717"/>
      <c r="V8" s="717"/>
      <c r="W8" s="718"/>
    </row>
    <row r="9" spans="2:23" s="31" customFormat="1" ht="25.5" customHeight="1" x14ac:dyDescent="0.2">
      <c r="B9" s="746" t="s">
        <v>31</v>
      </c>
      <c r="C9" s="748"/>
      <c r="D9" s="747"/>
      <c r="E9" s="238" t="s">
        <v>476</v>
      </c>
      <c r="F9" s="716"/>
      <c r="G9" s="717"/>
      <c r="H9" s="717"/>
      <c r="I9" s="717"/>
      <c r="J9" s="717"/>
      <c r="K9" s="717"/>
      <c r="L9" s="718"/>
      <c r="M9" s="746" t="s">
        <v>31</v>
      </c>
      <c r="N9" s="748"/>
      <c r="O9" s="747"/>
      <c r="P9" s="238" t="s">
        <v>476</v>
      </c>
      <c r="Q9" s="716"/>
      <c r="R9" s="717"/>
      <c r="S9" s="717"/>
      <c r="T9" s="717"/>
      <c r="U9" s="717"/>
      <c r="V9" s="717"/>
      <c r="W9" s="718"/>
    </row>
    <row r="10" spans="2:23" s="31" customFormat="1" ht="25.5" customHeight="1" x14ac:dyDescent="0.2">
      <c r="B10" s="740" t="s">
        <v>219</v>
      </c>
      <c r="C10" s="746" t="s">
        <v>397</v>
      </c>
      <c r="D10" s="747"/>
      <c r="E10" s="236" t="s">
        <v>252</v>
      </c>
      <c r="F10" s="716"/>
      <c r="G10" s="717"/>
      <c r="H10" s="717"/>
      <c r="I10" s="717"/>
      <c r="J10" s="717"/>
      <c r="K10" s="717"/>
      <c r="L10" s="718"/>
      <c r="M10" s="740" t="s">
        <v>219</v>
      </c>
      <c r="N10" s="746" t="s">
        <v>397</v>
      </c>
      <c r="O10" s="747"/>
      <c r="P10" s="236"/>
      <c r="Q10" s="716"/>
      <c r="R10" s="717"/>
      <c r="S10" s="717"/>
      <c r="T10" s="717"/>
      <c r="U10" s="717"/>
      <c r="V10" s="717"/>
      <c r="W10" s="718"/>
    </row>
    <row r="11" spans="2:23" s="31" customFormat="1" ht="25.5" customHeight="1" x14ac:dyDescent="0.2">
      <c r="B11" s="741"/>
      <c r="C11" s="746" t="s">
        <v>218</v>
      </c>
      <c r="D11" s="747"/>
      <c r="E11" s="177" t="s">
        <v>559</v>
      </c>
      <c r="F11" s="716"/>
      <c r="G11" s="717"/>
      <c r="H11" s="717"/>
      <c r="I11" s="717"/>
      <c r="J11" s="717"/>
      <c r="K11" s="717"/>
      <c r="L11" s="718"/>
      <c r="M11" s="741"/>
      <c r="N11" s="746" t="s">
        <v>218</v>
      </c>
      <c r="O11" s="747"/>
      <c r="P11" s="177"/>
      <c r="Q11" s="716"/>
      <c r="R11" s="717"/>
      <c r="S11" s="717"/>
      <c r="T11" s="717"/>
      <c r="U11" s="717"/>
      <c r="V11" s="717"/>
      <c r="W11" s="718"/>
    </row>
    <row r="12" spans="2:23" s="31" customFormat="1" ht="25.5" customHeight="1" x14ac:dyDescent="0.2">
      <c r="B12" s="742"/>
      <c r="C12" s="705" t="s">
        <v>220</v>
      </c>
      <c r="D12" s="705"/>
      <c r="E12" s="177" t="s">
        <v>534</v>
      </c>
      <c r="F12" s="719"/>
      <c r="G12" s="720"/>
      <c r="H12" s="720"/>
      <c r="I12" s="720"/>
      <c r="J12" s="720"/>
      <c r="K12" s="720"/>
      <c r="L12" s="721"/>
      <c r="M12" s="742"/>
      <c r="N12" s="705" t="s">
        <v>220</v>
      </c>
      <c r="O12" s="705"/>
      <c r="P12" s="177"/>
      <c r="Q12" s="716"/>
      <c r="R12" s="717"/>
      <c r="S12" s="717"/>
      <c r="T12" s="717"/>
      <c r="U12" s="717"/>
      <c r="V12" s="717"/>
      <c r="W12" s="718"/>
    </row>
    <row r="13" spans="2:23" s="31" customFormat="1" ht="25.5" customHeight="1" x14ac:dyDescent="0.2">
      <c r="B13" s="722" t="s">
        <v>398</v>
      </c>
      <c r="C13" s="722"/>
      <c r="D13" s="722"/>
      <c r="E13" s="737" t="s">
        <v>685</v>
      </c>
      <c r="F13" s="738"/>
      <c r="G13" s="739"/>
      <c r="H13" s="722" t="s">
        <v>434</v>
      </c>
      <c r="I13" s="722"/>
      <c r="J13" s="723"/>
      <c r="K13" s="723"/>
      <c r="L13" s="723"/>
      <c r="M13" s="722" t="s">
        <v>398</v>
      </c>
      <c r="N13" s="722"/>
      <c r="O13" s="722"/>
      <c r="P13" s="734" t="s">
        <v>687</v>
      </c>
      <c r="Q13" s="735"/>
      <c r="R13" s="736"/>
      <c r="S13" s="722" t="s">
        <v>434</v>
      </c>
      <c r="T13" s="722"/>
      <c r="U13" s="743" t="s">
        <v>688</v>
      </c>
      <c r="V13" s="723"/>
      <c r="W13" s="723"/>
    </row>
    <row r="14" spans="2:23" s="31" customFormat="1" ht="25.5" customHeight="1" x14ac:dyDescent="0.2">
      <c r="B14" s="724" t="s">
        <v>234</v>
      </c>
      <c r="C14" s="724"/>
      <c r="D14" s="724"/>
      <c r="E14" s="725" t="s">
        <v>539</v>
      </c>
      <c r="F14" s="725"/>
      <c r="G14" s="725"/>
      <c r="H14" s="726" t="s">
        <v>4</v>
      </c>
      <c r="I14" s="727"/>
      <c r="J14" s="728" t="s">
        <v>539</v>
      </c>
      <c r="K14" s="729"/>
      <c r="L14" s="730"/>
      <c r="M14" s="726" t="s">
        <v>234</v>
      </c>
      <c r="N14" s="727"/>
      <c r="O14" s="731"/>
      <c r="P14" s="725" t="s">
        <v>539</v>
      </c>
      <c r="Q14" s="725"/>
      <c r="R14" s="725"/>
      <c r="S14" s="732" t="s">
        <v>4</v>
      </c>
      <c r="T14" s="733"/>
      <c r="U14" s="728"/>
      <c r="V14" s="729"/>
      <c r="W14" s="730"/>
    </row>
    <row r="15" spans="2:23" s="31" customFormat="1" ht="39.75" customHeight="1" x14ac:dyDescent="0.2">
      <c r="B15" s="705" t="s">
        <v>399</v>
      </c>
      <c r="C15" s="705"/>
      <c r="D15" s="705"/>
      <c r="E15" s="706" t="s">
        <v>686</v>
      </c>
      <c r="F15" s="707"/>
      <c r="G15" s="707"/>
      <c r="H15" s="707"/>
      <c r="I15" s="707"/>
      <c r="J15" s="707"/>
      <c r="K15" s="707"/>
      <c r="L15" s="708"/>
      <c r="M15" s="705" t="s">
        <v>399</v>
      </c>
      <c r="N15" s="705"/>
      <c r="O15" s="705"/>
      <c r="P15" s="706" t="s">
        <v>689</v>
      </c>
      <c r="Q15" s="707"/>
      <c r="R15" s="707"/>
      <c r="S15" s="707"/>
      <c r="T15" s="707"/>
      <c r="U15" s="707"/>
      <c r="V15" s="707"/>
      <c r="W15" s="708"/>
    </row>
    <row r="16" spans="2:23" s="31" customFormat="1" ht="25.5" customHeight="1" x14ac:dyDescent="0.2">
      <c r="B16" s="712" t="s">
        <v>32</v>
      </c>
      <c r="C16" s="712" t="s">
        <v>190</v>
      </c>
      <c r="D16" s="712"/>
      <c r="E16" s="235" t="s">
        <v>540</v>
      </c>
      <c r="F16" s="713"/>
      <c r="G16" s="714"/>
      <c r="H16" s="714"/>
      <c r="I16" s="714"/>
      <c r="J16" s="714"/>
      <c r="K16" s="714"/>
      <c r="L16" s="715"/>
      <c r="M16" s="712" t="s">
        <v>32</v>
      </c>
      <c r="N16" s="712" t="s">
        <v>190</v>
      </c>
      <c r="O16" s="712"/>
      <c r="P16" s="235">
        <v>1</v>
      </c>
      <c r="Q16" s="716"/>
      <c r="R16" s="717"/>
      <c r="S16" s="717"/>
      <c r="T16" s="717"/>
      <c r="U16" s="717"/>
      <c r="V16" s="717"/>
      <c r="W16" s="718"/>
    </row>
    <row r="17" spans="2:24" s="31" customFormat="1" ht="25.5" customHeight="1" x14ac:dyDescent="0.2">
      <c r="B17" s="712"/>
      <c r="C17" s="712" t="s">
        <v>322</v>
      </c>
      <c r="D17" s="712"/>
      <c r="E17" s="236">
        <v>7</v>
      </c>
      <c r="F17" s="716"/>
      <c r="G17" s="717"/>
      <c r="H17" s="717"/>
      <c r="I17" s="717"/>
      <c r="J17" s="717"/>
      <c r="K17" s="717"/>
      <c r="L17" s="718"/>
      <c r="M17" s="712"/>
      <c r="N17" s="712" t="s">
        <v>322</v>
      </c>
      <c r="O17" s="712"/>
      <c r="P17" s="236">
        <v>1</v>
      </c>
      <c r="Q17" s="716"/>
      <c r="R17" s="717"/>
      <c r="S17" s="717"/>
      <c r="T17" s="717"/>
      <c r="U17" s="717"/>
      <c r="V17" s="717"/>
      <c r="W17" s="718"/>
    </row>
    <row r="18" spans="2:24" s="31" customFormat="1" ht="25.5" customHeight="1" x14ac:dyDescent="0.2">
      <c r="B18" s="712" t="s">
        <v>30</v>
      </c>
      <c r="C18" s="712" t="s">
        <v>167</v>
      </c>
      <c r="D18" s="712"/>
      <c r="E18" s="237" t="s">
        <v>250</v>
      </c>
      <c r="F18" s="716"/>
      <c r="G18" s="717"/>
      <c r="H18" s="717"/>
      <c r="I18" s="717"/>
      <c r="J18" s="717"/>
      <c r="K18" s="717"/>
      <c r="L18" s="718"/>
      <c r="M18" s="712" t="s">
        <v>30</v>
      </c>
      <c r="N18" s="712" t="s">
        <v>167</v>
      </c>
      <c r="O18" s="712"/>
      <c r="P18" s="237" t="s">
        <v>464</v>
      </c>
      <c r="Q18" s="716"/>
      <c r="R18" s="717"/>
      <c r="S18" s="717"/>
      <c r="T18" s="717"/>
      <c r="U18" s="717"/>
      <c r="V18" s="717"/>
      <c r="W18" s="718"/>
    </row>
    <row r="19" spans="2:24" s="31" customFormat="1" ht="25.5" customHeight="1" x14ac:dyDescent="0.2">
      <c r="B19" s="712"/>
      <c r="C19" s="712" t="s">
        <v>166</v>
      </c>
      <c r="D19" s="712"/>
      <c r="E19" s="235" t="s">
        <v>265</v>
      </c>
      <c r="F19" s="716"/>
      <c r="G19" s="717"/>
      <c r="H19" s="717"/>
      <c r="I19" s="717"/>
      <c r="J19" s="717"/>
      <c r="K19" s="717"/>
      <c r="L19" s="718"/>
      <c r="M19" s="712"/>
      <c r="N19" s="712" t="s">
        <v>166</v>
      </c>
      <c r="O19" s="712"/>
      <c r="P19" s="235" t="s">
        <v>339</v>
      </c>
      <c r="Q19" s="716"/>
      <c r="R19" s="717"/>
      <c r="S19" s="717"/>
      <c r="T19" s="717"/>
      <c r="U19" s="717"/>
      <c r="V19" s="717"/>
      <c r="W19" s="718"/>
    </row>
    <row r="20" spans="2:24" s="31" customFormat="1" ht="25.5" customHeight="1" x14ac:dyDescent="0.2">
      <c r="B20" s="705" t="s">
        <v>31</v>
      </c>
      <c r="C20" s="705"/>
      <c r="D20" s="705"/>
      <c r="E20" s="238" t="s">
        <v>476</v>
      </c>
      <c r="F20" s="716"/>
      <c r="G20" s="717"/>
      <c r="H20" s="717"/>
      <c r="I20" s="717"/>
      <c r="J20" s="717"/>
      <c r="K20" s="717"/>
      <c r="L20" s="718"/>
      <c r="M20" s="705" t="s">
        <v>31</v>
      </c>
      <c r="N20" s="705"/>
      <c r="O20" s="705"/>
      <c r="P20" s="238" t="s">
        <v>465</v>
      </c>
      <c r="Q20" s="716"/>
      <c r="R20" s="717"/>
      <c r="S20" s="717"/>
      <c r="T20" s="717"/>
      <c r="U20" s="717"/>
      <c r="V20" s="717"/>
      <c r="W20" s="718"/>
    </row>
    <row r="21" spans="2:24" s="31" customFormat="1" ht="25.5" customHeight="1" x14ac:dyDescent="0.2">
      <c r="B21" s="740" t="s">
        <v>219</v>
      </c>
      <c r="C21" s="705" t="s">
        <v>397</v>
      </c>
      <c r="D21" s="705"/>
      <c r="E21" s="236"/>
      <c r="F21" s="716"/>
      <c r="G21" s="717"/>
      <c r="H21" s="717"/>
      <c r="I21" s="717"/>
      <c r="J21" s="717"/>
      <c r="K21" s="717"/>
      <c r="L21" s="718"/>
      <c r="M21" s="740" t="s">
        <v>219</v>
      </c>
      <c r="N21" s="705" t="s">
        <v>397</v>
      </c>
      <c r="O21" s="705"/>
      <c r="P21" s="236" t="s">
        <v>251</v>
      </c>
      <c r="Q21" s="716"/>
      <c r="R21" s="717"/>
      <c r="S21" s="717"/>
      <c r="T21" s="717"/>
      <c r="U21" s="717"/>
      <c r="V21" s="717"/>
      <c r="W21" s="718"/>
    </row>
    <row r="22" spans="2:24" s="31" customFormat="1" ht="25.5" customHeight="1" x14ac:dyDescent="0.2">
      <c r="B22" s="741"/>
      <c r="C22" s="705" t="s">
        <v>218</v>
      </c>
      <c r="D22" s="705"/>
      <c r="E22" s="177"/>
      <c r="F22" s="716"/>
      <c r="G22" s="717"/>
      <c r="H22" s="717"/>
      <c r="I22" s="717"/>
      <c r="J22" s="717"/>
      <c r="K22" s="717"/>
      <c r="L22" s="718"/>
      <c r="M22" s="741"/>
      <c r="N22" s="705" t="s">
        <v>218</v>
      </c>
      <c r="O22" s="705"/>
      <c r="P22" s="177" t="s">
        <v>559</v>
      </c>
      <c r="Q22" s="716"/>
      <c r="R22" s="717"/>
      <c r="S22" s="717"/>
      <c r="T22" s="717"/>
      <c r="U22" s="717"/>
      <c r="V22" s="717"/>
      <c r="W22" s="718"/>
    </row>
    <row r="23" spans="2:24" s="31" customFormat="1" ht="25.5" customHeight="1" x14ac:dyDescent="0.2">
      <c r="B23" s="742"/>
      <c r="C23" s="705" t="s">
        <v>220</v>
      </c>
      <c r="D23" s="705"/>
      <c r="E23" s="177"/>
      <c r="F23" s="719"/>
      <c r="G23" s="720"/>
      <c r="H23" s="720"/>
      <c r="I23" s="720"/>
      <c r="J23" s="720"/>
      <c r="K23" s="720"/>
      <c r="L23" s="721"/>
      <c r="M23" s="742"/>
      <c r="N23" s="705" t="s">
        <v>220</v>
      </c>
      <c r="O23" s="705"/>
      <c r="P23" s="177" t="s">
        <v>534</v>
      </c>
      <c r="Q23" s="716"/>
      <c r="R23" s="717"/>
      <c r="S23" s="717"/>
      <c r="T23" s="717"/>
      <c r="U23" s="717"/>
      <c r="V23" s="717"/>
      <c r="W23" s="718"/>
    </row>
    <row r="24" spans="2:24" s="31" customFormat="1" ht="25.5" customHeight="1" x14ac:dyDescent="0.2">
      <c r="B24" s="722" t="s">
        <v>398</v>
      </c>
      <c r="C24" s="722"/>
      <c r="D24" s="722"/>
      <c r="E24" s="734" t="s">
        <v>690</v>
      </c>
      <c r="F24" s="735"/>
      <c r="G24" s="736"/>
      <c r="H24" s="722" t="s">
        <v>434</v>
      </c>
      <c r="I24" s="722"/>
      <c r="J24" s="737" t="s">
        <v>691</v>
      </c>
      <c r="K24" s="738"/>
      <c r="L24" s="739"/>
      <c r="M24" s="722" t="s">
        <v>398</v>
      </c>
      <c r="N24" s="722"/>
      <c r="O24" s="722"/>
      <c r="P24" s="734" t="s">
        <v>693</v>
      </c>
      <c r="Q24" s="735"/>
      <c r="R24" s="736"/>
      <c r="S24" s="722" t="s">
        <v>434</v>
      </c>
      <c r="T24" s="722"/>
      <c r="U24" s="723" t="s">
        <v>694</v>
      </c>
      <c r="V24" s="723"/>
      <c r="W24" s="723"/>
    </row>
    <row r="25" spans="2:24" s="31" customFormat="1" ht="25.5" customHeight="1" x14ac:dyDescent="0.2">
      <c r="B25" s="724" t="s">
        <v>234</v>
      </c>
      <c r="C25" s="724"/>
      <c r="D25" s="724"/>
      <c r="E25" s="725" t="s">
        <v>539</v>
      </c>
      <c r="F25" s="725"/>
      <c r="G25" s="725"/>
      <c r="H25" s="726" t="s">
        <v>4</v>
      </c>
      <c r="I25" s="727"/>
      <c r="J25" s="728" t="s">
        <v>539</v>
      </c>
      <c r="K25" s="729"/>
      <c r="L25" s="730"/>
      <c r="M25" s="726" t="s">
        <v>234</v>
      </c>
      <c r="N25" s="727"/>
      <c r="O25" s="731"/>
      <c r="P25" s="725" t="s">
        <v>539</v>
      </c>
      <c r="Q25" s="725"/>
      <c r="R25" s="725"/>
      <c r="S25" s="732" t="s">
        <v>4</v>
      </c>
      <c r="T25" s="733"/>
      <c r="U25" s="728" t="s">
        <v>539</v>
      </c>
      <c r="V25" s="729"/>
      <c r="W25" s="730"/>
    </row>
    <row r="26" spans="2:24" s="31" customFormat="1" ht="39.75" customHeight="1" x14ac:dyDescent="0.2">
      <c r="B26" s="705" t="s">
        <v>399</v>
      </c>
      <c r="C26" s="705"/>
      <c r="D26" s="705"/>
      <c r="E26" s="706" t="s">
        <v>692</v>
      </c>
      <c r="F26" s="707"/>
      <c r="G26" s="707"/>
      <c r="H26" s="707"/>
      <c r="I26" s="707"/>
      <c r="J26" s="707"/>
      <c r="K26" s="707"/>
      <c r="L26" s="708"/>
      <c r="M26" s="705" t="s">
        <v>399</v>
      </c>
      <c r="N26" s="705"/>
      <c r="O26" s="705"/>
      <c r="P26" s="706" t="s">
        <v>695</v>
      </c>
      <c r="Q26" s="707"/>
      <c r="R26" s="707"/>
      <c r="S26" s="707"/>
      <c r="T26" s="707"/>
      <c r="U26" s="707"/>
      <c r="V26" s="707"/>
      <c r="W26" s="708"/>
    </row>
    <row r="27" spans="2:24" s="31" customFormat="1" ht="15" customHeight="1" x14ac:dyDescent="0.2">
      <c r="B27" s="239"/>
      <c r="C27" s="709" t="s">
        <v>521</v>
      </c>
      <c r="D27" s="710"/>
      <c r="E27" s="710"/>
      <c r="F27" s="710"/>
      <c r="G27" s="710"/>
      <c r="H27" s="710"/>
      <c r="I27" s="710"/>
      <c r="J27" s="710"/>
      <c r="K27" s="710"/>
      <c r="L27" s="710"/>
      <c r="M27" s="240"/>
      <c r="N27" s="240" t="s">
        <v>429</v>
      </c>
      <c r="O27" s="240"/>
      <c r="P27" s="240"/>
      <c r="Q27" s="240"/>
      <c r="R27" s="240"/>
      <c r="S27" s="240"/>
      <c r="T27" s="240"/>
      <c r="U27" s="240"/>
      <c r="V27" s="240"/>
      <c r="W27" s="240"/>
    </row>
    <row r="28" spans="2:24" s="31" customFormat="1" ht="15" customHeight="1" x14ac:dyDescent="0.2">
      <c r="B28" s="239"/>
      <c r="C28" s="711"/>
      <c r="D28" s="711"/>
      <c r="E28" s="711"/>
      <c r="F28" s="711"/>
      <c r="G28" s="711"/>
      <c r="H28" s="711"/>
      <c r="I28" s="711"/>
      <c r="J28" s="711"/>
      <c r="K28" s="711"/>
      <c r="L28" s="711"/>
      <c r="M28" s="240"/>
      <c r="N28" s="240" t="s">
        <v>522</v>
      </c>
      <c r="O28" s="240"/>
      <c r="P28" s="240"/>
      <c r="Q28" s="240"/>
      <c r="R28" s="240"/>
      <c r="S28" s="240"/>
      <c r="T28" s="240"/>
      <c r="U28" s="240"/>
      <c r="V28" s="240"/>
      <c r="W28" s="240"/>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3D947845-7846-4966-8BEC-3C8F19CA58B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8B1A13B-8ED5-4FB9-9341-B9A2F5FF4E26}">
          <x14:formula1>
            <xm:f>'(参考)リスト'!$F$16:$F$21</xm:f>
          </x14:formula1>
          <xm:sqref>E11:E12 E22:E23 P11:P12 P22:P23</xm:sqref>
        </x14:dataValidation>
        <x14:dataValidation type="list" allowBlank="1" showInputMessage="1" showErrorMessage="1" xr:uid="{802C045A-C4B9-4D93-8080-498F999CE459}">
          <x14:formula1>
            <xm:f>'(参考)リスト'!$D$16:$D$18</xm:f>
          </x14:formula1>
          <xm:sqref>E10 E21 P10 P21</xm:sqref>
        </x14:dataValidation>
        <x14:dataValidation type="list" allowBlank="1" showInputMessage="1" showErrorMessage="1" xr:uid="{C9851E9C-49B3-4899-959A-4E205C868E59}">
          <x14:formula1>
            <xm:f>'(参考)リスト'!$E$16:$E$27</xm:f>
          </x14:formula1>
          <xm:sqref>E9 E20 P9 P20</xm:sqref>
        </x14:dataValidation>
        <x14:dataValidation type="list" allowBlank="1" showInputMessage="1" showErrorMessage="1" xr:uid="{C80C0CB3-C1DC-462C-8F0C-DF46CC5A1B19}">
          <x14:formula1>
            <xm:f>'(参考)リスト'!$B$16:$B$21</xm:f>
          </x14:formula1>
          <xm:sqref>E7 E18 P7 P18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89B50-05AC-477B-B4ED-1304E40D8403}">
  <dimension ref="B1:X31"/>
  <sheetViews>
    <sheetView showGridLines="0" showZeros="0" view="pageBreakPreview" topLeftCell="A4" zoomScale="90" zoomScaleNormal="70" zoomScaleSheetLayoutView="90" workbookViewId="0">
      <selection activeCell="C7" sqref="B5:AI23"/>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3" t="s">
        <v>508</v>
      </c>
      <c r="C2" s="234"/>
      <c r="D2" s="234"/>
      <c r="E2" s="234"/>
      <c r="F2" s="234"/>
      <c r="G2" s="234"/>
      <c r="H2" s="234"/>
      <c r="I2" s="234"/>
      <c r="J2" s="234"/>
      <c r="K2" s="234"/>
      <c r="L2" s="234"/>
      <c r="M2" s="234"/>
      <c r="N2" s="234"/>
      <c r="O2" s="234"/>
      <c r="P2" s="234"/>
      <c r="Q2" s="234"/>
      <c r="R2" s="384" t="s">
        <v>412</v>
      </c>
      <c r="S2" s="384"/>
      <c r="T2" s="583" t="s">
        <v>935</v>
      </c>
      <c r="U2" s="583"/>
      <c r="V2" s="583"/>
      <c r="W2" s="583"/>
    </row>
    <row r="3" spans="2:23" ht="25.2" customHeight="1" x14ac:dyDescent="0.15">
      <c r="B3" s="760" t="s">
        <v>34</v>
      </c>
      <c r="C3" s="761"/>
      <c r="D3" s="761"/>
      <c r="E3" s="762" t="s">
        <v>561</v>
      </c>
      <c r="F3" s="763"/>
      <c r="G3" s="764"/>
      <c r="H3" s="754" t="s">
        <v>27</v>
      </c>
      <c r="I3" s="755"/>
      <c r="J3" s="765" t="s">
        <v>573</v>
      </c>
      <c r="K3" s="766"/>
      <c r="L3" s="767"/>
      <c r="M3" s="769" t="s">
        <v>448</v>
      </c>
      <c r="N3" s="777"/>
      <c r="O3" s="770"/>
      <c r="P3" s="768" t="s">
        <v>531</v>
      </c>
      <c r="Q3" s="768"/>
      <c r="R3" s="768"/>
      <c r="S3" s="769" t="s">
        <v>185</v>
      </c>
      <c r="T3" s="770"/>
      <c r="U3" s="773">
        <v>45586</v>
      </c>
      <c r="V3" s="774"/>
      <c r="W3" s="775"/>
    </row>
    <row r="4" spans="2:23" ht="25.2" customHeight="1" x14ac:dyDescent="0.2">
      <c r="B4" s="749" t="s">
        <v>28</v>
      </c>
      <c r="C4" s="750"/>
      <c r="D4" s="750"/>
      <c r="E4" s="751" t="s">
        <v>562</v>
      </c>
      <c r="F4" s="752"/>
      <c r="G4" s="753"/>
      <c r="H4" s="754" t="s">
        <v>33</v>
      </c>
      <c r="I4" s="755"/>
      <c r="J4" s="756" t="s">
        <v>936</v>
      </c>
      <c r="K4" s="757"/>
      <c r="L4" s="758"/>
      <c r="M4" s="778"/>
      <c r="N4" s="779"/>
      <c r="O4" s="780"/>
      <c r="P4" s="759" t="s">
        <v>532</v>
      </c>
      <c r="Q4" s="759"/>
      <c r="R4" s="759"/>
      <c r="S4" s="771"/>
      <c r="T4" s="772"/>
      <c r="U4" s="771"/>
      <c r="V4" s="776"/>
      <c r="W4" s="772"/>
    </row>
    <row r="5" spans="2:23" s="31" customFormat="1" ht="25.5" customHeight="1" x14ac:dyDescent="0.2">
      <c r="B5" s="740" t="s">
        <v>32</v>
      </c>
      <c r="C5" s="744" t="s">
        <v>190</v>
      </c>
      <c r="D5" s="745"/>
      <c r="E5" s="235">
        <v>1</v>
      </c>
      <c r="F5" s="713"/>
      <c r="G5" s="714"/>
      <c r="H5" s="714"/>
      <c r="I5" s="714"/>
      <c r="J5" s="714"/>
      <c r="K5" s="714"/>
      <c r="L5" s="715"/>
      <c r="M5" s="740" t="s">
        <v>32</v>
      </c>
      <c r="N5" s="744" t="s">
        <v>190</v>
      </c>
      <c r="O5" s="745"/>
      <c r="P5" s="235">
        <v>1</v>
      </c>
      <c r="Q5" s="716"/>
      <c r="R5" s="717"/>
      <c r="S5" s="717"/>
      <c r="T5" s="717"/>
      <c r="U5" s="717"/>
      <c r="V5" s="717"/>
      <c r="W5" s="718"/>
    </row>
    <row r="6" spans="2:23" s="31" customFormat="1" ht="25.5" customHeight="1" x14ac:dyDescent="0.2">
      <c r="B6" s="742"/>
      <c r="C6" s="744" t="s">
        <v>322</v>
      </c>
      <c r="D6" s="745"/>
      <c r="E6" s="236">
        <v>2</v>
      </c>
      <c r="F6" s="716"/>
      <c r="G6" s="717"/>
      <c r="H6" s="717"/>
      <c r="I6" s="717"/>
      <c r="J6" s="717"/>
      <c r="K6" s="717"/>
      <c r="L6" s="718"/>
      <c r="M6" s="742"/>
      <c r="N6" s="744" t="s">
        <v>322</v>
      </c>
      <c r="O6" s="745"/>
      <c r="P6" s="236">
        <v>3</v>
      </c>
      <c r="Q6" s="716"/>
      <c r="R6" s="717"/>
      <c r="S6" s="717"/>
      <c r="T6" s="717"/>
      <c r="U6" s="717"/>
      <c r="V6" s="717"/>
      <c r="W6" s="718"/>
    </row>
    <row r="7" spans="2:23" s="31" customFormat="1" ht="25.5" customHeight="1" x14ac:dyDescent="0.2">
      <c r="B7" s="740" t="s">
        <v>30</v>
      </c>
      <c r="C7" s="744" t="s">
        <v>167</v>
      </c>
      <c r="D7" s="745"/>
      <c r="E7" s="237" t="s">
        <v>464</v>
      </c>
      <c r="F7" s="716"/>
      <c r="G7" s="717"/>
      <c r="H7" s="717"/>
      <c r="I7" s="717"/>
      <c r="J7" s="717"/>
      <c r="K7" s="717"/>
      <c r="L7" s="718"/>
      <c r="M7" s="740" t="s">
        <v>30</v>
      </c>
      <c r="N7" s="744" t="s">
        <v>167</v>
      </c>
      <c r="O7" s="745"/>
      <c r="P7" s="237" t="s">
        <v>464</v>
      </c>
      <c r="Q7" s="716"/>
      <c r="R7" s="717"/>
      <c r="S7" s="717"/>
      <c r="T7" s="717"/>
      <c r="U7" s="717"/>
      <c r="V7" s="717"/>
      <c r="W7" s="718"/>
    </row>
    <row r="8" spans="2:23" s="31" customFormat="1" ht="25.5" customHeight="1" x14ac:dyDescent="0.2">
      <c r="B8" s="741"/>
      <c r="C8" s="744" t="s">
        <v>166</v>
      </c>
      <c r="D8" s="745"/>
      <c r="E8" s="235" t="s">
        <v>345</v>
      </c>
      <c r="F8" s="716"/>
      <c r="G8" s="717"/>
      <c r="H8" s="717"/>
      <c r="I8" s="717"/>
      <c r="J8" s="717"/>
      <c r="K8" s="717"/>
      <c r="L8" s="718"/>
      <c r="M8" s="741"/>
      <c r="N8" s="744" t="s">
        <v>166</v>
      </c>
      <c r="O8" s="745"/>
      <c r="P8" s="235" t="s">
        <v>336</v>
      </c>
      <c r="Q8" s="716"/>
      <c r="R8" s="717"/>
      <c r="S8" s="717"/>
      <c r="T8" s="717"/>
      <c r="U8" s="717"/>
      <c r="V8" s="717"/>
      <c r="W8" s="718"/>
    </row>
    <row r="9" spans="2:23" s="31" customFormat="1" ht="25.5" customHeight="1" x14ac:dyDescent="0.2">
      <c r="B9" s="746" t="s">
        <v>31</v>
      </c>
      <c r="C9" s="748"/>
      <c r="D9" s="747"/>
      <c r="E9" s="238" t="s">
        <v>472</v>
      </c>
      <c r="F9" s="716"/>
      <c r="G9" s="717"/>
      <c r="H9" s="717"/>
      <c r="I9" s="717"/>
      <c r="J9" s="717"/>
      <c r="K9" s="717"/>
      <c r="L9" s="718"/>
      <c r="M9" s="746" t="s">
        <v>31</v>
      </c>
      <c r="N9" s="748"/>
      <c r="O9" s="747"/>
      <c r="P9" s="238" t="s">
        <v>466</v>
      </c>
      <c r="Q9" s="716"/>
      <c r="R9" s="717"/>
      <c r="S9" s="717"/>
      <c r="T9" s="717"/>
      <c r="U9" s="717"/>
      <c r="V9" s="717"/>
      <c r="W9" s="718"/>
    </row>
    <row r="10" spans="2:23" s="31" customFormat="1" ht="25.5" customHeight="1" x14ac:dyDescent="0.2">
      <c r="B10" s="740" t="s">
        <v>219</v>
      </c>
      <c r="C10" s="746" t="s">
        <v>397</v>
      </c>
      <c r="D10" s="747"/>
      <c r="E10" s="236" t="s">
        <v>251</v>
      </c>
      <c r="F10" s="716"/>
      <c r="G10" s="717"/>
      <c r="H10" s="717"/>
      <c r="I10" s="717"/>
      <c r="J10" s="717"/>
      <c r="K10" s="717"/>
      <c r="L10" s="718"/>
      <c r="M10" s="740" t="s">
        <v>219</v>
      </c>
      <c r="N10" s="746" t="s">
        <v>397</v>
      </c>
      <c r="O10" s="747"/>
      <c r="P10" s="236" t="s">
        <v>251</v>
      </c>
      <c r="Q10" s="716"/>
      <c r="R10" s="717"/>
      <c r="S10" s="717"/>
      <c r="T10" s="717"/>
      <c r="U10" s="717"/>
      <c r="V10" s="717"/>
      <c r="W10" s="718"/>
    </row>
    <row r="11" spans="2:23" s="31" customFormat="1" ht="25.5" customHeight="1" x14ac:dyDescent="0.2">
      <c r="B11" s="741"/>
      <c r="C11" s="746" t="s">
        <v>218</v>
      </c>
      <c r="D11" s="747"/>
      <c r="E11" s="177" t="s">
        <v>559</v>
      </c>
      <c r="F11" s="716"/>
      <c r="G11" s="717"/>
      <c r="H11" s="717"/>
      <c r="I11" s="717"/>
      <c r="J11" s="717"/>
      <c r="K11" s="717"/>
      <c r="L11" s="718"/>
      <c r="M11" s="741"/>
      <c r="N11" s="746" t="s">
        <v>218</v>
      </c>
      <c r="O11" s="747"/>
      <c r="P11" s="177" t="s">
        <v>559</v>
      </c>
      <c r="Q11" s="716"/>
      <c r="R11" s="717"/>
      <c r="S11" s="717"/>
      <c r="T11" s="717"/>
      <c r="U11" s="717"/>
      <c r="V11" s="717"/>
      <c r="W11" s="718"/>
    </row>
    <row r="12" spans="2:23" s="31" customFormat="1" ht="25.5" customHeight="1" x14ac:dyDescent="0.2">
      <c r="B12" s="742"/>
      <c r="C12" s="705" t="s">
        <v>220</v>
      </c>
      <c r="D12" s="705"/>
      <c r="E12" s="177" t="s">
        <v>534</v>
      </c>
      <c r="F12" s="719"/>
      <c r="G12" s="720"/>
      <c r="H12" s="720"/>
      <c r="I12" s="720"/>
      <c r="J12" s="720"/>
      <c r="K12" s="720"/>
      <c r="L12" s="721"/>
      <c r="M12" s="742"/>
      <c r="N12" s="705" t="s">
        <v>220</v>
      </c>
      <c r="O12" s="705"/>
      <c r="P12" s="177" t="s">
        <v>533</v>
      </c>
      <c r="Q12" s="716"/>
      <c r="R12" s="717"/>
      <c r="S12" s="717"/>
      <c r="T12" s="717"/>
      <c r="U12" s="717"/>
      <c r="V12" s="717"/>
      <c r="W12" s="718"/>
    </row>
    <row r="13" spans="2:23" s="31" customFormat="1" ht="25.5" customHeight="1" x14ac:dyDescent="0.2">
      <c r="B13" s="722" t="s">
        <v>398</v>
      </c>
      <c r="C13" s="722"/>
      <c r="D13" s="722"/>
      <c r="E13" s="737" t="s">
        <v>696</v>
      </c>
      <c r="F13" s="738"/>
      <c r="G13" s="739"/>
      <c r="H13" s="722" t="s">
        <v>434</v>
      </c>
      <c r="I13" s="722"/>
      <c r="J13" s="723" t="s">
        <v>697</v>
      </c>
      <c r="K13" s="723"/>
      <c r="L13" s="723"/>
      <c r="M13" s="722" t="s">
        <v>398</v>
      </c>
      <c r="N13" s="722"/>
      <c r="O13" s="722"/>
      <c r="P13" s="734" t="s">
        <v>699</v>
      </c>
      <c r="Q13" s="735"/>
      <c r="R13" s="736"/>
      <c r="S13" s="722" t="s">
        <v>434</v>
      </c>
      <c r="T13" s="722"/>
      <c r="U13" s="743" t="s">
        <v>700</v>
      </c>
      <c r="V13" s="723"/>
      <c r="W13" s="723"/>
    </row>
    <row r="14" spans="2:23" s="31" customFormat="1" ht="25.5" customHeight="1" x14ac:dyDescent="0.2">
      <c r="B14" s="724" t="s">
        <v>234</v>
      </c>
      <c r="C14" s="724"/>
      <c r="D14" s="724"/>
      <c r="E14" s="725" t="s">
        <v>539</v>
      </c>
      <c r="F14" s="725"/>
      <c r="G14" s="725"/>
      <c r="H14" s="726" t="s">
        <v>4</v>
      </c>
      <c r="I14" s="727"/>
      <c r="J14" s="728" t="s">
        <v>539</v>
      </c>
      <c r="K14" s="729"/>
      <c r="L14" s="730"/>
      <c r="M14" s="726" t="s">
        <v>234</v>
      </c>
      <c r="N14" s="727"/>
      <c r="O14" s="731"/>
      <c r="P14" s="725" t="s">
        <v>539</v>
      </c>
      <c r="Q14" s="725"/>
      <c r="R14" s="725"/>
      <c r="S14" s="732" t="s">
        <v>4</v>
      </c>
      <c r="T14" s="733"/>
      <c r="U14" s="728"/>
      <c r="V14" s="729"/>
      <c r="W14" s="730"/>
    </row>
    <row r="15" spans="2:23" s="31" customFormat="1" ht="39.75" customHeight="1" x14ac:dyDescent="0.2">
      <c r="B15" s="705" t="s">
        <v>399</v>
      </c>
      <c r="C15" s="705"/>
      <c r="D15" s="705"/>
      <c r="E15" s="706" t="s">
        <v>698</v>
      </c>
      <c r="F15" s="707"/>
      <c r="G15" s="707"/>
      <c r="H15" s="707"/>
      <c r="I15" s="707"/>
      <c r="J15" s="707"/>
      <c r="K15" s="707"/>
      <c r="L15" s="708"/>
      <c r="M15" s="705" t="s">
        <v>399</v>
      </c>
      <c r="N15" s="705"/>
      <c r="O15" s="705"/>
      <c r="P15" s="706" t="s">
        <v>701</v>
      </c>
      <c r="Q15" s="707"/>
      <c r="R15" s="707"/>
      <c r="S15" s="707"/>
      <c r="T15" s="707"/>
      <c r="U15" s="707"/>
      <c r="V15" s="707"/>
      <c r="W15" s="708"/>
    </row>
    <row r="16" spans="2:23" s="31" customFormat="1" ht="25.5" customHeight="1" x14ac:dyDescent="0.2">
      <c r="B16" s="712" t="s">
        <v>32</v>
      </c>
      <c r="C16" s="712" t="s">
        <v>190</v>
      </c>
      <c r="D16" s="712"/>
      <c r="E16" s="235">
        <v>1</v>
      </c>
      <c r="F16" s="713"/>
      <c r="G16" s="714"/>
      <c r="H16" s="714"/>
      <c r="I16" s="714"/>
      <c r="J16" s="714"/>
      <c r="K16" s="714"/>
      <c r="L16" s="715"/>
      <c r="M16" s="712" t="s">
        <v>32</v>
      </c>
      <c r="N16" s="712" t="s">
        <v>190</v>
      </c>
      <c r="O16" s="712"/>
      <c r="P16" s="235">
        <v>2</v>
      </c>
      <c r="Q16" s="716"/>
      <c r="R16" s="717"/>
      <c r="S16" s="717"/>
      <c r="T16" s="717"/>
      <c r="U16" s="717"/>
      <c r="V16" s="717"/>
      <c r="W16" s="718"/>
    </row>
    <row r="17" spans="2:24" s="31" customFormat="1" ht="25.5" customHeight="1" x14ac:dyDescent="0.2">
      <c r="B17" s="712"/>
      <c r="C17" s="712" t="s">
        <v>322</v>
      </c>
      <c r="D17" s="712"/>
      <c r="E17" s="236">
        <v>4</v>
      </c>
      <c r="F17" s="716"/>
      <c r="G17" s="717"/>
      <c r="H17" s="717"/>
      <c r="I17" s="717"/>
      <c r="J17" s="717"/>
      <c r="K17" s="717"/>
      <c r="L17" s="718"/>
      <c r="M17" s="712"/>
      <c r="N17" s="712" t="s">
        <v>322</v>
      </c>
      <c r="O17" s="712"/>
      <c r="P17" s="236">
        <v>1</v>
      </c>
      <c r="Q17" s="716"/>
      <c r="R17" s="717"/>
      <c r="S17" s="717"/>
      <c r="T17" s="717"/>
      <c r="U17" s="717"/>
      <c r="V17" s="717"/>
      <c r="W17" s="718"/>
    </row>
    <row r="18" spans="2:24" s="31" customFormat="1" ht="25.5" customHeight="1" x14ac:dyDescent="0.2">
      <c r="B18" s="712" t="s">
        <v>30</v>
      </c>
      <c r="C18" s="712" t="s">
        <v>167</v>
      </c>
      <c r="D18" s="712"/>
      <c r="E18" s="237" t="s">
        <v>250</v>
      </c>
      <c r="F18" s="716"/>
      <c r="G18" s="717"/>
      <c r="H18" s="717"/>
      <c r="I18" s="717"/>
      <c r="J18" s="717"/>
      <c r="K18" s="717"/>
      <c r="L18" s="718"/>
      <c r="M18" s="712" t="s">
        <v>30</v>
      </c>
      <c r="N18" s="712" t="s">
        <v>167</v>
      </c>
      <c r="O18" s="712"/>
      <c r="P18" s="237" t="s">
        <v>464</v>
      </c>
      <c r="Q18" s="716"/>
      <c r="R18" s="717"/>
      <c r="S18" s="717"/>
      <c r="T18" s="717"/>
      <c r="U18" s="717"/>
      <c r="V18" s="717"/>
      <c r="W18" s="718"/>
    </row>
    <row r="19" spans="2:24" s="31" customFormat="1" ht="25.5" customHeight="1" x14ac:dyDescent="0.2">
      <c r="B19" s="712"/>
      <c r="C19" s="712" t="s">
        <v>166</v>
      </c>
      <c r="D19" s="712"/>
      <c r="E19" s="235" t="s">
        <v>265</v>
      </c>
      <c r="F19" s="716"/>
      <c r="G19" s="717"/>
      <c r="H19" s="717"/>
      <c r="I19" s="717"/>
      <c r="J19" s="717"/>
      <c r="K19" s="717"/>
      <c r="L19" s="718"/>
      <c r="M19" s="712"/>
      <c r="N19" s="712" t="s">
        <v>166</v>
      </c>
      <c r="O19" s="712"/>
      <c r="P19" s="235" t="s">
        <v>347</v>
      </c>
      <c r="Q19" s="716"/>
      <c r="R19" s="717"/>
      <c r="S19" s="717"/>
      <c r="T19" s="717"/>
      <c r="U19" s="717"/>
      <c r="V19" s="717"/>
      <c r="W19" s="718"/>
    </row>
    <row r="20" spans="2:24" s="31" customFormat="1" ht="25.5" customHeight="1" x14ac:dyDescent="0.2">
      <c r="B20" s="705" t="s">
        <v>31</v>
      </c>
      <c r="C20" s="705"/>
      <c r="D20" s="705"/>
      <c r="E20" s="238" t="s">
        <v>476</v>
      </c>
      <c r="F20" s="716"/>
      <c r="G20" s="717"/>
      <c r="H20" s="717"/>
      <c r="I20" s="717"/>
      <c r="J20" s="717"/>
      <c r="K20" s="717"/>
      <c r="L20" s="718"/>
      <c r="M20" s="705" t="s">
        <v>31</v>
      </c>
      <c r="N20" s="705"/>
      <c r="O20" s="705"/>
      <c r="P20" s="238" t="s">
        <v>473</v>
      </c>
      <c r="Q20" s="716"/>
      <c r="R20" s="717"/>
      <c r="S20" s="717"/>
      <c r="T20" s="717"/>
      <c r="U20" s="717"/>
      <c r="V20" s="717"/>
      <c r="W20" s="718"/>
    </row>
    <row r="21" spans="2:24" s="31" customFormat="1" ht="25.5" customHeight="1" x14ac:dyDescent="0.2">
      <c r="B21" s="740" t="s">
        <v>219</v>
      </c>
      <c r="C21" s="705" t="s">
        <v>397</v>
      </c>
      <c r="D21" s="705"/>
      <c r="E21" s="236" t="s">
        <v>252</v>
      </c>
      <c r="F21" s="716"/>
      <c r="G21" s="717"/>
      <c r="H21" s="717"/>
      <c r="I21" s="717"/>
      <c r="J21" s="717"/>
      <c r="K21" s="717"/>
      <c r="L21" s="718"/>
      <c r="M21" s="740" t="s">
        <v>219</v>
      </c>
      <c r="N21" s="705" t="s">
        <v>397</v>
      </c>
      <c r="O21" s="705"/>
      <c r="P21" s="236" t="s">
        <v>252</v>
      </c>
      <c r="Q21" s="716"/>
      <c r="R21" s="717"/>
      <c r="S21" s="717"/>
      <c r="T21" s="717"/>
      <c r="U21" s="717"/>
      <c r="V21" s="717"/>
      <c r="W21" s="718"/>
    </row>
    <row r="22" spans="2:24" s="31" customFormat="1" ht="25.5" customHeight="1" x14ac:dyDescent="0.2">
      <c r="B22" s="741"/>
      <c r="C22" s="705" t="s">
        <v>218</v>
      </c>
      <c r="D22" s="705"/>
      <c r="E22" s="177" t="s">
        <v>559</v>
      </c>
      <c r="F22" s="716"/>
      <c r="G22" s="717"/>
      <c r="H22" s="717"/>
      <c r="I22" s="717"/>
      <c r="J22" s="717"/>
      <c r="K22" s="717"/>
      <c r="L22" s="718"/>
      <c r="M22" s="741"/>
      <c r="N22" s="705" t="s">
        <v>218</v>
      </c>
      <c r="O22" s="705"/>
      <c r="P22" s="177" t="s">
        <v>559</v>
      </c>
      <c r="Q22" s="716"/>
      <c r="R22" s="717"/>
      <c r="S22" s="717"/>
      <c r="T22" s="717"/>
      <c r="U22" s="717"/>
      <c r="V22" s="717"/>
      <c r="W22" s="718"/>
    </row>
    <row r="23" spans="2:24" s="31" customFormat="1" ht="25.5" customHeight="1" x14ac:dyDescent="0.2">
      <c r="B23" s="742"/>
      <c r="C23" s="705" t="s">
        <v>220</v>
      </c>
      <c r="D23" s="705"/>
      <c r="E23" s="177" t="s">
        <v>534</v>
      </c>
      <c r="F23" s="719"/>
      <c r="G23" s="720"/>
      <c r="H23" s="720"/>
      <c r="I23" s="720"/>
      <c r="J23" s="720"/>
      <c r="K23" s="720"/>
      <c r="L23" s="721"/>
      <c r="M23" s="742"/>
      <c r="N23" s="705" t="s">
        <v>220</v>
      </c>
      <c r="O23" s="705"/>
      <c r="P23" s="177" t="s">
        <v>549</v>
      </c>
      <c r="Q23" s="716"/>
      <c r="R23" s="717"/>
      <c r="S23" s="717"/>
      <c r="T23" s="717"/>
      <c r="U23" s="717"/>
      <c r="V23" s="717"/>
      <c r="W23" s="718"/>
    </row>
    <row r="24" spans="2:24" s="31" customFormat="1" ht="25.5" customHeight="1" x14ac:dyDescent="0.2">
      <c r="B24" s="722" t="s">
        <v>398</v>
      </c>
      <c r="C24" s="722"/>
      <c r="D24" s="722"/>
      <c r="E24" s="734" t="s">
        <v>702</v>
      </c>
      <c r="F24" s="735"/>
      <c r="G24" s="736"/>
      <c r="H24" s="722" t="s">
        <v>434</v>
      </c>
      <c r="I24" s="722"/>
      <c r="J24" s="737"/>
      <c r="K24" s="738"/>
      <c r="L24" s="739"/>
      <c r="M24" s="722" t="s">
        <v>398</v>
      </c>
      <c r="N24" s="722"/>
      <c r="O24" s="722"/>
      <c r="P24" s="734" t="s">
        <v>704</v>
      </c>
      <c r="Q24" s="735"/>
      <c r="R24" s="736"/>
      <c r="S24" s="722" t="s">
        <v>434</v>
      </c>
      <c r="T24" s="722"/>
      <c r="U24" s="723"/>
      <c r="V24" s="723"/>
      <c r="W24" s="723"/>
    </row>
    <row r="25" spans="2:24" s="31" customFormat="1" ht="25.5" customHeight="1" x14ac:dyDescent="0.2">
      <c r="B25" s="724" t="s">
        <v>234</v>
      </c>
      <c r="C25" s="724"/>
      <c r="D25" s="724"/>
      <c r="E25" s="725" t="s">
        <v>539</v>
      </c>
      <c r="F25" s="725"/>
      <c r="G25" s="725"/>
      <c r="H25" s="726" t="s">
        <v>4</v>
      </c>
      <c r="I25" s="727"/>
      <c r="J25" s="728" t="s">
        <v>539</v>
      </c>
      <c r="K25" s="729"/>
      <c r="L25" s="730"/>
      <c r="M25" s="726" t="s">
        <v>234</v>
      </c>
      <c r="N25" s="727"/>
      <c r="O25" s="731"/>
      <c r="P25" s="725" t="s">
        <v>539</v>
      </c>
      <c r="Q25" s="725"/>
      <c r="R25" s="725"/>
      <c r="S25" s="732" t="s">
        <v>4</v>
      </c>
      <c r="T25" s="733"/>
      <c r="U25" s="728" t="s">
        <v>539</v>
      </c>
      <c r="V25" s="729"/>
      <c r="W25" s="730"/>
    </row>
    <row r="26" spans="2:24" s="31" customFormat="1" ht="39.75" customHeight="1" x14ac:dyDescent="0.2">
      <c r="B26" s="705" t="s">
        <v>399</v>
      </c>
      <c r="C26" s="705"/>
      <c r="D26" s="705"/>
      <c r="E26" s="706" t="s">
        <v>703</v>
      </c>
      <c r="F26" s="707"/>
      <c r="G26" s="707"/>
      <c r="H26" s="707"/>
      <c r="I26" s="707"/>
      <c r="J26" s="707"/>
      <c r="K26" s="707"/>
      <c r="L26" s="708"/>
      <c r="M26" s="705" t="s">
        <v>399</v>
      </c>
      <c r="N26" s="705"/>
      <c r="O26" s="705"/>
      <c r="P26" s="706" t="s">
        <v>705</v>
      </c>
      <c r="Q26" s="707"/>
      <c r="R26" s="707"/>
      <c r="S26" s="707"/>
      <c r="T26" s="707"/>
      <c r="U26" s="707"/>
      <c r="V26" s="707"/>
      <c r="W26" s="708"/>
    </row>
    <row r="27" spans="2:24" s="31" customFormat="1" ht="15" customHeight="1" x14ac:dyDescent="0.2">
      <c r="B27" s="239"/>
      <c r="C27" s="709" t="s">
        <v>521</v>
      </c>
      <c r="D27" s="710"/>
      <c r="E27" s="710"/>
      <c r="F27" s="710"/>
      <c r="G27" s="710"/>
      <c r="H27" s="710"/>
      <c r="I27" s="710"/>
      <c r="J27" s="710"/>
      <c r="K27" s="710"/>
      <c r="L27" s="710"/>
      <c r="M27" s="240"/>
      <c r="N27" s="240" t="s">
        <v>429</v>
      </c>
      <c r="O27" s="240"/>
      <c r="P27" s="240"/>
      <c r="Q27" s="240"/>
      <c r="R27" s="240"/>
      <c r="S27" s="240"/>
      <c r="T27" s="240"/>
      <c r="U27" s="240"/>
      <c r="V27" s="240"/>
      <c r="W27" s="240"/>
    </row>
    <row r="28" spans="2:24" s="31" customFormat="1" ht="15" customHeight="1" x14ac:dyDescent="0.2">
      <c r="B28" s="239"/>
      <c r="C28" s="711"/>
      <c r="D28" s="711"/>
      <c r="E28" s="711"/>
      <c r="F28" s="711"/>
      <c r="G28" s="711"/>
      <c r="H28" s="711"/>
      <c r="I28" s="711"/>
      <c r="J28" s="711"/>
      <c r="K28" s="711"/>
      <c r="L28" s="711"/>
      <c r="M28" s="240"/>
      <c r="N28" s="240" t="s">
        <v>522</v>
      </c>
      <c r="O28" s="240"/>
      <c r="P28" s="240"/>
      <c r="Q28" s="240"/>
      <c r="R28" s="240"/>
      <c r="S28" s="240"/>
      <c r="T28" s="240"/>
      <c r="U28" s="240"/>
      <c r="V28" s="240"/>
      <c r="W28" s="240"/>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7699DAD1-D853-4406-B2B1-8C75D620BA35}">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5DD9A75-73B3-49F1-983F-01FDA30ADEE2}">
          <x14:formula1>
            <xm:f>'(参考)リスト'!$B$16:$B$21</xm:f>
          </x14:formula1>
          <xm:sqref>E7 E18 P7 P18</xm:sqref>
        </x14:dataValidation>
        <x14:dataValidation type="list" allowBlank="1" showInputMessage="1" showErrorMessage="1" xr:uid="{FFB238C9-93D6-4CE1-AD17-FF92D78C9856}">
          <x14:formula1>
            <xm:f>'(参考)リスト'!$E$16:$E$27</xm:f>
          </x14:formula1>
          <xm:sqref>E9 E20 P9 P20</xm:sqref>
        </x14:dataValidation>
        <x14:dataValidation type="list" allowBlank="1" showInputMessage="1" showErrorMessage="1" xr:uid="{67E99F7A-E296-4505-87DF-FB2B4CC9B4FA}">
          <x14:formula1>
            <xm:f>'(参考)リスト'!$D$16:$D$18</xm:f>
          </x14:formula1>
          <xm:sqref>E10 E21 P10 P21</xm:sqref>
        </x14:dataValidation>
        <x14:dataValidation type="list" allowBlank="1" showInputMessage="1" showErrorMessage="1" xr:uid="{7E82A23C-D92E-4855-8543-CB410D3C4E5F}">
          <x14:formula1>
            <xm:f>'(参考)リスト'!$F$16:$F$21</xm:f>
          </x14:formula1>
          <xm:sqref>E11:E12 E22:E23 P11:P12 P22:P23</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91091-99B2-4382-8695-315C359D6F0E}">
  <dimension ref="B1:X31"/>
  <sheetViews>
    <sheetView showGridLines="0" showZeros="0" view="pageBreakPreview" topLeftCell="A11" zoomScale="90" zoomScaleNormal="70" zoomScaleSheetLayoutView="90" workbookViewId="0">
      <selection activeCell="C6" sqref="B5:AI23"/>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3" t="s">
        <v>508</v>
      </c>
      <c r="C2" s="234"/>
      <c r="D2" s="234"/>
      <c r="E2" s="234"/>
      <c r="F2" s="234"/>
      <c r="G2" s="234"/>
      <c r="H2" s="234"/>
      <c r="I2" s="234"/>
      <c r="J2" s="234"/>
      <c r="K2" s="234"/>
      <c r="L2" s="234"/>
      <c r="M2" s="234"/>
      <c r="N2" s="234"/>
      <c r="O2" s="234"/>
      <c r="P2" s="234"/>
      <c r="Q2" s="234"/>
      <c r="R2" s="384" t="s">
        <v>412</v>
      </c>
      <c r="S2" s="384"/>
      <c r="T2" s="583" t="s">
        <v>935</v>
      </c>
      <c r="U2" s="583"/>
      <c r="V2" s="583"/>
      <c r="W2" s="583"/>
    </row>
    <row r="3" spans="2:23" ht="25.2" customHeight="1" x14ac:dyDescent="0.15">
      <c r="B3" s="760" t="s">
        <v>34</v>
      </c>
      <c r="C3" s="761"/>
      <c r="D3" s="761"/>
      <c r="E3" s="762" t="s">
        <v>561</v>
      </c>
      <c r="F3" s="763"/>
      <c r="G3" s="764"/>
      <c r="H3" s="754" t="s">
        <v>27</v>
      </c>
      <c r="I3" s="755"/>
      <c r="J3" s="765" t="s">
        <v>573</v>
      </c>
      <c r="K3" s="766"/>
      <c r="L3" s="767"/>
      <c r="M3" s="769" t="s">
        <v>448</v>
      </c>
      <c r="N3" s="777"/>
      <c r="O3" s="770"/>
      <c r="P3" s="768" t="s">
        <v>531</v>
      </c>
      <c r="Q3" s="768"/>
      <c r="R3" s="768"/>
      <c r="S3" s="769" t="s">
        <v>185</v>
      </c>
      <c r="T3" s="770"/>
      <c r="U3" s="773">
        <v>45586</v>
      </c>
      <c r="V3" s="774"/>
      <c r="W3" s="775"/>
    </row>
    <row r="4" spans="2:23" ht="25.2" customHeight="1" x14ac:dyDescent="0.2">
      <c r="B4" s="749" t="s">
        <v>28</v>
      </c>
      <c r="C4" s="750"/>
      <c r="D4" s="750"/>
      <c r="E4" s="751" t="s">
        <v>562</v>
      </c>
      <c r="F4" s="752"/>
      <c r="G4" s="753"/>
      <c r="H4" s="754" t="s">
        <v>33</v>
      </c>
      <c r="I4" s="755"/>
      <c r="J4" s="756" t="s">
        <v>936</v>
      </c>
      <c r="K4" s="757"/>
      <c r="L4" s="758"/>
      <c r="M4" s="778"/>
      <c r="N4" s="779"/>
      <c r="O4" s="780"/>
      <c r="P4" s="759" t="s">
        <v>532</v>
      </c>
      <c r="Q4" s="759"/>
      <c r="R4" s="759"/>
      <c r="S4" s="771"/>
      <c r="T4" s="772"/>
      <c r="U4" s="771"/>
      <c r="V4" s="776"/>
      <c r="W4" s="772"/>
    </row>
    <row r="5" spans="2:23" s="31" customFormat="1" ht="25.5" customHeight="1" x14ac:dyDescent="0.2">
      <c r="B5" s="740" t="s">
        <v>32</v>
      </c>
      <c r="C5" s="744" t="s">
        <v>190</v>
      </c>
      <c r="D5" s="745"/>
      <c r="E5" s="235">
        <v>2</v>
      </c>
      <c r="F5" s="713"/>
      <c r="G5" s="714"/>
      <c r="H5" s="714"/>
      <c r="I5" s="714"/>
      <c r="J5" s="714"/>
      <c r="K5" s="714"/>
      <c r="L5" s="715"/>
      <c r="M5" s="740" t="s">
        <v>32</v>
      </c>
      <c r="N5" s="744" t="s">
        <v>190</v>
      </c>
      <c r="O5" s="745"/>
      <c r="P5" s="235">
        <v>2</v>
      </c>
      <c r="Q5" s="716"/>
      <c r="R5" s="717"/>
      <c r="S5" s="717"/>
      <c r="T5" s="717"/>
      <c r="U5" s="717"/>
      <c r="V5" s="717"/>
      <c r="W5" s="718"/>
    </row>
    <row r="6" spans="2:23" s="31" customFormat="1" ht="25.5" customHeight="1" x14ac:dyDescent="0.2">
      <c r="B6" s="742"/>
      <c r="C6" s="744" t="s">
        <v>322</v>
      </c>
      <c r="D6" s="745"/>
      <c r="E6" s="236">
        <v>1</v>
      </c>
      <c r="F6" s="716"/>
      <c r="G6" s="717"/>
      <c r="H6" s="717"/>
      <c r="I6" s="717"/>
      <c r="J6" s="717"/>
      <c r="K6" s="717"/>
      <c r="L6" s="718"/>
      <c r="M6" s="742"/>
      <c r="N6" s="744" t="s">
        <v>322</v>
      </c>
      <c r="O6" s="745"/>
      <c r="P6" s="236">
        <v>2</v>
      </c>
      <c r="Q6" s="716"/>
      <c r="R6" s="717"/>
      <c r="S6" s="717"/>
      <c r="T6" s="717"/>
      <c r="U6" s="717"/>
      <c r="V6" s="717"/>
      <c r="W6" s="718"/>
    </row>
    <row r="7" spans="2:23" s="31" customFormat="1" ht="25.5" customHeight="1" x14ac:dyDescent="0.2">
      <c r="B7" s="740" t="s">
        <v>30</v>
      </c>
      <c r="C7" s="744" t="s">
        <v>167</v>
      </c>
      <c r="D7" s="745"/>
      <c r="E7" s="237" t="s">
        <v>250</v>
      </c>
      <c r="F7" s="716"/>
      <c r="G7" s="717"/>
      <c r="H7" s="717"/>
      <c r="I7" s="717"/>
      <c r="J7" s="717"/>
      <c r="K7" s="717"/>
      <c r="L7" s="718"/>
      <c r="M7" s="740" t="s">
        <v>30</v>
      </c>
      <c r="N7" s="744" t="s">
        <v>167</v>
      </c>
      <c r="O7" s="745"/>
      <c r="P7" s="237" t="s">
        <v>464</v>
      </c>
      <c r="Q7" s="716"/>
      <c r="R7" s="717"/>
      <c r="S7" s="717"/>
      <c r="T7" s="717"/>
      <c r="U7" s="717"/>
      <c r="V7" s="717"/>
      <c r="W7" s="718"/>
    </row>
    <row r="8" spans="2:23" s="31" customFormat="1" ht="25.5" customHeight="1" x14ac:dyDescent="0.2">
      <c r="B8" s="741"/>
      <c r="C8" s="744" t="s">
        <v>166</v>
      </c>
      <c r="D8" s="745"/>
      <c r="E8" s="235" t="s">
        <v>265</v>
      </c>
      <c r="F8" s="716"/>
      <c r="G8" s="717"/>
      <c r="H8" s="717"/>
      <c r="I8" s="717"/>
      <c r="J8" s="717"/>
      <c r="K8" s="717"/>
      <c r="L8" s="718"/>
      <c r="M8" s="741"/>
      <c r="N8" s="744" t="s">
        <v>166</v>
      </c>
      <c r="O8" s="745"/>
      <c r="P8" s="235" t="s">
        <v>337</v>
      </c>
      <c r="Q8" s="716"/>
      <c r="R8" s="717"/>
      <c r="S8" s="717"/>
      <c r="T8" s="717"/>
      <c r="U8" s="717"/>
      <c r="V8" s="717"/>
      <c r="W8" s="718"/>
    </row>
    <row r="9" spans="2:23" s="31" customFormat="1" ht="25.5" customHeight="1" x14ac:dyDescent="0.2">
      <c r="B9" s="746" t="s">
        <v>31</v>
      </c>
      <c r="C9" s="748"/>
      <c r="D9" s="747"/>
      <c r="E9" s="238" t="s">
        <v>474</v>
      </c>
      <c r="F9" s="716"/>
      <c r="G9" s="717"/>
      <c r="H9" s="717"/>
      <c r="I9" s="717"/>
      <c r="J9" s="717"/>
      <c r="K9" s="717"/>
      <c r="L9" s="718"/>
      <c r="M9" s="746" t="s">
        <v>31</v>
      </c>
      <c r="N9" s="748"/>
      <c r="O9" s="747"/>
      <c r="P9" s="238" t="s">
        <v>466</v>
      </c>
      <c r="Q9" s="716"/>
      <c r="R9" s="717"/>
      <c r="S9" s="717"/>
      <c r="T9" s="717"/>
      <c r="U9" s="717"/>
      <c r="V9" s="717"/>
      <c r="W9" s="718"/>
    </row>
    <row r="10" spans="2:23" s="31" customFormat="1" ht="25.5" customHeight="1" x14ac:dyDescent="0.2">
      <c r="B10" s="740" t="s">
        <v>219</v>
      </c>
      <c r="C10" s="746" t="s">
        <v>397</v>
      </c>
      <c r="D10" s="747"/>
      <c r="E10" s="236" t="s">
        <v>252</v>
      </c>
      <c r="F10" s="716"/>
      <c r="G10" s="717"/>
      <c r="H10" s="717"/>
      <c r="I10" s="717"/>
      <c r="J10" s="717"/>
      <c r="K10" s="717"/>
      <c r="L10" s="718"/>
      <c r="M10" s="740" t="s">
        <v>219</v>
      </c>
      <c r="N10" s="746" t="s">
        <v>397</v>
      </c>
      <c r="O10" s="747"/>
      <c r="P10" s="236" t="s">
        <v>251</v>
      </c>
      <c r="Q10" s="716"/>
      <c r="R10" s="717"/>
      <c r="S10" s="717"/>
      <c r="T10" s="717"/>
      <c r="U10" s="717"/>
      <c r="V10" s="717"/>
      <c r="W10" s="718"/>
    </row>
    <row r="11" spans="2:23" s="31" customFormat="1" ht="25.5" customHeight="1" x14ac:dyDescent="0.2">
      <c r="B11" s="741"/>
      <c r="C11" s="746" t="s">
        <v>218</v>
      </c>
      <c r="D11" s="747"/>
      <c r="E11" s="177" t="s">
        <v>559</v>
      </c>
      <c r="F11" s="716"/>
      <c r="G11" s="717"/>
      <c r="H11" s="717"/>
      <c r="I11" s="717"/>
      <c r="J11" s="717"/>
      <c r="K11" s="717"/>
      <c r="L11" s="718"/>
      <c r="M11" s="741"/>
      <c r="N11" s="746" t="s">
        <v>218</v>
      </c>
      <c r="O11" s="747"/>
      <c r="P11" s="177" t="s">
        <v>559</v>
      </c>
      <c r="Q11" s="716"/>
      <c r="R11" s="717"/>
      <c r="S11" s="717"/>
      <c r="T11" s="717"/>
      <c r="U11" s="717"/>
      <c r="V11" s="717"/>
      <c r="W11" s="718"/>
    </row>
    <row r="12" spans="2:23" s="31" customFormat="1" ht="25.5" customHeight="1" x14ac:dyDescent="0.2">
      <c r="B12" s="742"/>
      <c r="C12" s="705" t="s">
        <v>220</v>
      </c>
      <c r="D12" s="705"/>
      <c r="E12" s="177" t="s">
        <v>549</v>
      </c>
      <c r="F12" s="719"/>
      <c r="G12" s="720"/>
      <c r="H12" s="720"/>
      <c r="I12" s="720"/>
      <c r="J12" s="720"/>
      <c r="K12" s="720"/>
      <c r="L12" s="721"/>
      <c r="M12" s="742"/>
      <c r="N12" s="705" t="s">
        <v>220</v>
      </c>
      <c r="O12" s="705"/>
      <c r="P12" s="177" t="s">
        <v>534</v>
      </c>
      <c r="Q12" s="716"/>
      <c r="R12" s="717"/>
      <c r="S12" s="717"/>
      <c r="T12" s="717"/>
      <c r="U12" s="717"/>
      <c r="V12" s="717"/>
      <c r="W12" s="718"/>
    </row>
    <row r="13" spans="2:23" s="31" customFormat="1" ht="25.5" customHeight="1" x14ac:dyDescent="0.2">
      <c r="B13" s="722" t="s">
        <v>398</v>
      </c>
      <c r="C13" s="722"/>
      <c r="D13" s="722"/>
      <c r="E13" s="737" t="s">
        <v>706</v>
      </c>
      <c r="F13" s="738"/>
      <c r="G13" s="739"/>
      <c r="H13" s="722" t="s">
        <v>434</v>
      </c>
      <c r="I13" s="722"/>
      <c r="J13" s="723"/>
      <c r="K13" s="723"/>
      <c r="L13" s="723"/>
      <c r="M13" s="722" t="s">
        <v>398</v>
      </c>
      <c r="N13" s="722"/>
      <c r="O13" s="722"/>
      <c r="P13" s="734" t="s">
        <v>708</v>
      </c>
      <c r="Q13" s="735"/>
      <c r="R13" s="736"/>
      <c r="S13" s="722" t="s">
        <v>434</v>
      </c>
      <c r="T13" s="722"/>
      <c r="U13" s="743" t="s">
        <v>709</v>
      </c>
      <c r="V13" s="723"/>
      <c r="W13" s="723"/>
    </row>
    <row r="14" spans="2:23" s="31" customFormat="1" ht="25.5" customHeight="1" x14ac:dyDescent="0.2">
      <c r="B14" s="724" t="s">
        <v>234</v>
      </c>
      <c r="C14" s="724"/>
      <c r="D14" s="724"/>
      <c r="E14" s="725" t="s">
        <v>539</v>
      </c>
      <c r="F14" s="725"/>
      <c r="G14" s="725"/>
      <c r="H14" s="726" t="s">
        <v>4</v>
      </c>
      <c r="I14" s="727"/>
      <c r="J14" s="728" t="s">
        <v>539</v>
      </c>
      <c r="K14" s="729"/>
      <c r="L14" s="730"/>
      <c r="M14" s="726" t="s">
        <v>234</v>
      </c>
      <c r="N14" s="727"/>
      <c r="O14" s="731"/>
      <c r="P14" s="725" t="s">
        <v>539</v>
      </c>
      <c r="Q14" s="725"/>
      <c r="R14" s="725"/>
      <c r="S14" s="732" t="s">
        <v>4</v>
      </c>
      <c r="T14" s="733"/>
      <c r="U14" s="728"/>
      <c r="V14" s="729"/>
      <c r="W14" s="730"/>
    </row>
    <row r="15" spans="2:23" s="31" customFormat="1" ht="39.75" customHeight="1" x14ac:dyDescent="0.2">
      <c r="B15" s="705" t="s">
        <v>399</v>
      </c>
      <c r="C15" s="705"/>
      <c r="D15" s="705"/>
      <c r="E15" s="706" t="s">
        <v>707</v>
      </c>
      <c r="F15" s="707"/>
      <c r="G15" s="707"/>
      <c r="H15" s="707"/>
      <c r="I15" s="707"/>
      <c r="J15" s="707"/>
      <c r="K15" s="707"/>
      <c r="L15" s="708"/>
      <c r="M15" s="705" t="s">
        <v>399</v>
      </c>
      <c r="N15" s="705"/>
      <c r="O15" s="705"/>
      <c r="P15" s="706" t="s">
        <v>710</v>
      </c>
      <c r="Q15" s="707"/>
      <c r="R15" s="707"/>
      <c r="S15" s="707"/>
      <c r="T15" s="707"/>
      <c r="U15" s="707"/>
      <c r="V15" s="707"/>
      <c r="W15" s="708"/>
    </row>
    <row r="16" spans="2:23" s="31" customFormat="1" ht="25.5" customHeight="1" x14ac:dyDescent="0.2">
      <c r="B16" s="712" t="s">
        <v>32</v>
      </c>
      <c r="C16" s="712" t="s">
        <v>190</v>
      </c>
      <c r="D16" s="712"/>
      <c r="E16" s="235">
        <v>3</v>
      </c>
      <c r="F16" s="713"/>
      <c r="G16" s="714"/>
      <c r="H16" s="714"/>
      <c r="I16" s="714"/>
      <c r="J16" s="714"/>
      <c r="K16" s="714"/>
      <c r="L16" s="715"/>
      <c r="M16" s="712" t="s">
        <v>32</v>
      </c>
      <c r="N16" s="712" t="s">
        <v>190</v>
      </c>
      <c r="O16" s="712"/>
      <c r="P16" s="235">
        <v>3</v>
      </c>
      <c r="Q16" s="716"/>
      <c r="R16" s="717"/>
      <c r="S16" s="717"/>
      <c r="T16" s="717"/>
      <c r="U16" s="717"/>
      <c r="V16" s="717"/>
      <c r="W16" s="718"/>
    </row>
    <row r="17" spans="2:24" s="31" customFormat="1" ht="25.5" customHeight="1" x14ac:dyDescent="0.2">
      <c r="B17" s="712"/>
      <c r="C17" s="712" t="s">
        <v>322</v>
      </c>
      <c r="D17" s="712"/>
      <c r="E17" s="236">
        <v>1</v>
      </c>
      <c r="F17" s="716"/>
      <c r="G17" s="717"/>
      <c r="H17" s="717"/>
      <c r="I17" s="717"/>
      <c r="J17" s="717"/>
      <c r="K17" s="717"/>
      <c r="L17" s="718"/>
      <c r="M17" s="712"/>
      <c r="N17" s="712" t="s">
        <v>322</v>
      </c>
      <c r="O17" s="712"/>
      <c r="P17" s="236">
        <v>2</v>
      </c>
      <c r="Q17" s="716"/>
      <c r="R17" s="717"/>
      <c r="S17" s="717"/>
      <c r="T17" s="717"/>
      <c r="U17" s="717"/>
      <c r="V17" s="717"/>
      <c r="W17" s="718"/>
    </row>
    <row r="18" spans="2:24" s="31" customFormat="1" ht="25.5" customHeight="1" x14ac:dyDescent="0.2">
      <c r="B18" s="712" t="s">
        <v>30</v>
      </c>
      <c r="C18" s="712" t="s">
        <v>167</v>
      </c>
      <c r="D18" s="712"/>
      <c r="E18" s="237" t="s">
        <v>464</v>
      </c>
      <c r="F18" s="716"/>
      <c r="G18" s="717"/>
      <c r="H18" s="717"/>
      <c r="I18" s="717"/>
      <c r="J18" s="717"/>
      <c r="K18" s="717"/>
      <c r="L18" s="718"/>
      <c r="M18" s="712" t="s">
        <v>30</v>
      </c>
      <c r="N18" s="712" t="s">
        <v>167</v>
      </c>
      <c r="O18" s="712"/>
      <c r="P18" s="237" t="s">
        <v>464</v>
      </c>
      <c r="Q18" s="716"/>
      <c r="R18" s="717"/>
      <c r="S18" s="717"/>
      <c r="T18" s="717"/>
      <c r="U18" s="717"/>
      <c r="V18" s="717"/>
      <c r="W18" s="718"/>
    </row>
    <row r="19" spans="2:24" s="31" customFormat="1" ht="25.5" customHeight="1" x14ac:dyDescent="0.2">
      <c r="B19" s="712"/>
      <c r="C19" s="712" t="s">
        <v>166</v>
      </c>
      <c r="D19" s="712"/>
      <c r="E19" s="235" t="s">
        <v>337</v>
      </c>
      <c r="F19" s="716"/>
      <c r="G19" s="717"/>
      <c r="H19" s="717"/>
      <c r="I19" s="717"/>
      <c r="J19" s="717"/>
      <c r="K19" s="717"/>
      <c r="L19" s="718"/>
      <c r="M19" s="712"/>
      <c r="N19" s="712" t="s">
        <v>166</v>
      </c>
      <c r="O19" s="712"/>
      <c r="P19" s="235" t="s">
        <v>347</v>
      </c>
      <c r="Q19" s="716"/>
      <c r="R19" s="717"/>
      <c r="S19" s="717"/>
      <c r="T19" s="717"/>
      <c r="U19" s="717"/>
      <c r="V19" s="717"/>
      <c r="W19" s="718"/>
    </row>
    <row r="20" spans="2:24" s="31" customFormat="1" ht="25.5" customHeight="1" x14ac:dyDescent="0.2">
      <c r="B20" s="705" t="s">
        <v>31</v>
      </c>
      <c r="C20" s="705"/>
      <c r="D20" s="705"/>
      <c r="E20" s="238" t="s">
        <v>473</v>
      </c>
      <c r="F20" s="716"/>
      <c r="G20" s="717"/>
      <c r="H20" s="717"/>
      <c r="I20" s="717"/>
      <c r="J20" s="717"/>
      <c r="K20" s="717"/>
      <c r="L20" s="718"/>
      <c r="M20" s="705" t="s">
        <v>31</v>
      </c>
      <c r="N20" s="705"/>
      <c r="O20" s="705"/>
      <c r="P20" s="238" t="s">
        <v>473</v>
      </c>
      <c r="Q20" s="716"/>
      <c r="R20" s="717"/>
      <c r="S20" s="717"/>
      <c r="T20" s="717"/>
      <c r="U20" s="717"/>
      <c r="V20" s="717"/>
      <c r="W20" s="718"/>
    </row>
    <row r="21" spans="2:24" s="31" customFormat="1" ht="25.5" customHeight="1" x14ac:dyDescent="0.2">
      <c r="B21" s="740" t="s">
        <v>219</v>
      </c>
      <c r="C21" s="705" t="s">
        <v>397</v>
      </c>
      <c r="D21" s="705"/>
      <c r="E21" s="236" t="s">
        <v>252</v>
      </c>
      <c r="F21" s="716"/>
      <c r="G21" s="717"/>
      <c r="H21" s="717"/>
      <c r="I21" s="717"/>
      <c r="J21" s="717"/>
      <c r="K21" s="717"/>
      <c r="L21" s="718"/>
      <c r="M21" s="740" t="s">
        <v>219</v>
      </c>
      <c r="N21" s="705" t="s">
        <v>397</v>
      </c>
      <c r="O21" s="705"/>
      <c r="P21" s="236" t="s">
        <v>252</v>
      </c>
      <c r="Q21" s="716"/>
      <c r="R21" s="717"/>
      <c r="S21" s="717"/>
      <c r="T21" s="717"/>
      <c r="U21" s="717"/>
      <c r="V21" s="717"/>
      <c r="W21" s="718"/>
    </row>
    <row r="22" spans="2:24" s="31" customFormat="1" ht="25.5" customHeight="1" x14ac:dyDescent="0.2">
      <c r="B22" s="741"/>
      <c r="C22" s="705" t="s">
        <v>218</v>
      </c>
      <c r="D22" s="705"/>
      <c r="E22" s="177" t="s">
        <v>559</v>
      </c>
      <c r="F22" s="716"/>
      <c r="G22" s="717"/>
      <c r="H22" s="717"/>
      <c r="I22" s="717"/>
      <c r="J22" s="717"/>
      <c r="K22" s="717"/>
      <c r="L22" s="718"/>
      <c r="M22" s="741"/>
      <c r="N22" s="705" t="s">
        <v>218</v>
      </c>
      <c r="O22" s="705"/>
      <c r="P22" s="177" t="s">
        <v>559</v>
      </c>
      <c r="Q22" s="716"/>
      <c r="R22" s="717"/>
      <c r="S22" s="717"/>
      <c r="T22" s="717"/>
      <c r="U22" s="717"/>
      <c r="V22" s="717"/>
      <c r="W22" s="718"/>
    </row>
    <row r="23" spans="2:24" s="31" customFormat="1" ht="25.5" customHeight="1" x14ac:dyDescent="0.2">
      <c r="B23" s="742"/>
      <c r="C23" s="705" t="s">
        <v>220</v>
      </c>
      <c r="D23" s="705"/>
      <c r="E23" s="177" t="s">
        <v>534</v>
      </c>
      <c r="F23" s="719"/>
      <c r="G23" s="720"/>
      <c r="H23" s="720"/>
      <c r="I23" s="720"/>
      <c r="J23" s="720"/>
      <c r="K23" s="720"/>
      <c r="L23" s="721"/>
      <c r="M23" s="742"/>
      <c r="N23" s="705" t="s">
        <v>220</v>
      </c>
      <c r="O23" s="705"/>
      <c r="P23" s="177" t="s">
        <v>549</v>
      </c>
      <c r="Q23" s="716"/>
      <c r="R23" s="717"/>
      <c r="S23" s="717"/>
      <c r="T23" s="717"/>
      <c r="U23" s="717"/>
      <c r="V23" s="717"/>
      <c r="W23" s="718"/>
    </row>
    <row r="24" spans="2:24" s="31" customFormat="1" ht="25.5" customHeight="1" x14ac:dyDescent="0.2">
      <c r="B24" s="722" t="s">
        <v>398</v>
      </c>
      <c r="C24" s="722"/>
      <c r="D24" s="722"/>
      <c r="E24" s="734" t="s">
        <v>711</v>
      </c>
      <c r="F24" s="735"/>
      <c r="G24" s="736"/>
      <c r="H24" s="722" t="s">
        <v>434</v>
      </c>
      <c r="I24" s="722"/>
      <c r="J24" s="737"/>
      <c r="K24" s="738"/>
      <c r="L24" s="739"/>
      <c r="M24" s="722" t="s">
        <v>398</v>
      </c>
      <c r="N24" s="722"/>
      <c r="O24" s="722"/>
      <c r="P24" s="734" t="s">
        <v>712</v>
      </c>
      <c r="Q24" s="735"/>
      <c r="R24" s="736"/>
      <c r="S24" s="722" t="s">
        <v>434</v>
      </c>
      <c r="T24" s="722"/>
      <c r="U24" s="723"/>
      <c r="V24" s="723"/>
      <c r="W24" s="723"/>
    </row>
    <row r="25" spans="2:24" s="31" customFormat="1" ht="25.5" customHeight="1" x14ac:dyDescent="0.2">
      <c r="B25" s="724" t="s">
        <v>234</v>
      </c>
      <c r="C25" s="724"/>
      <c r="D25" s="724"/>
      <c r="E25" s="725" t="s">
        <v>539</v>
      </c>
      <c r="F25" s="725"/>
      <c r="G25" s="725"/>
      <c r="H25" s="726" t="s">
        <v>4</v>
      </c>
      <c r="I25" s="727"/>
      <c r="J25" s="728" t="s">
        <v>539</v>
      </c>
      <c r="K25" s="729"/>
      <c r="L25" s="730"/>
      <c r="M25" s="726" t="s">
        <v>234</v>
      </c>
      <c r="N25" s="727"/>
      <c r="O25" s="731"/>
      <c r="P25" s="725" t="s">
        <v>539</v>
      </c>
      <c r="Q25" s="725"/>
      <c r="R25" s="725"/>
      <c r="S25" s="732" t="s">
        <v>4</v>
      </c>
      <c r="T25" s="733"/>
      <c r="U25" s="728" t="s">
        <v>539</v>
      </c>
      <c r="V25" s="729"/>
      <c r="W25" s="730"/>
    </row>
    <row r="26" spans="2:24" s="31" customFormat="1" ht="39.75" customHeight="1" x14ac:dyDescent="0.2">
      <c r="B26" s="705" t="s">
        <v>399</v>
      </c>
      <c r="C26" s="705"/>
      <c r="D26" s="705"/>
      <c r="E26" s="706" t="s">
        <v>683</v>
      </c>
      <c r="F26" s="707"/>
      <c r="G26" s="707"/>
      <c r="H26" s="707"/>
      <c r="I26" s="707"/>
      <c r="J26" s="707"/>
      <c r="K26" s="707"/>
      <c r="L26" s="708"/>
      <c r="M26" s="705" t="s">
        <v>399</v>
      </c>
      <c r="N26" s="705"/>
      <c r="O26" s="705"/>
      <c r="P26" s="706" t="s">
        <v>705</v>
      </c>
      <c r="Q26" s="707"/>
      <c r="R26" s="707"/>
      <c r="S26" s="707"/>
      <c r="T26" s="707"/>
      <c r="U26" s="707"/>
      <c r="V26" s="707"/>
      <c r="W26" s="708"/>
    </row>
    <row r="27" spans="2:24" s="31" customFormat="1" ht="15" customHeight="1" x14ac:dyDescent="0.2">
      <c r="B27" s="239"/>
      <c r="C27" s="709" t="s">
        <v>521</v>
      </c>
      <c r="D27" s="710"/>
      <c r="E27" s="710"/>
      <c r="F27" s="710"/>
      <c r="G27" s="710"/>
      <c r="H27" s="710"/>
      <c r="I27" s="710"/>
      <c r="J27" s="710"/>
      <c r="K27" s="710"/>
      <c r="L27" s="710"/>
      <c r="M27" s="240"/>
      <c r="N27" s="240" t="s">
        <v>429</v>
      </c>
      <c r="O27" s="240"/>
      <c r="P27" s="240"/>
      <c r="Q27" s="240"/>
      <c r="R27" s="240"/>
      <c r="S27" s="240"/>
      <c r="T27" s="240"/>
      <c r="U27" s="240"/>
      <c r="V27" s="240"/>
      <c r="W27" s="240"/>
    </row>
    <row r="28" spans="2:24" s="31" customFormat="1" ht="15" customHeight="1" x14ac:dyDescent="0.2">
      <c r="B28" s="239"/>
      <c r="C28" s="711"/>
      <c r="D28" s="711"/>
      <c r="E28" s="711"/>
      <c r="F28" s="711"/>
      <c r="G28" s="711"/>
      <c r="H28" s="711"/>
      <c r="I28" s="711"/>
      <c r="J28" s="711"/>
      <c r="K28" s="711"/>
      <c r="L28" s="711"/>
      <c r="M28" s="240"/>
      <c r="N28" s="240" t="s">
        <v>522</v>
      </c>
      <c r="O28" s="240"/>
      <c r="P28" s="240"/>
      <c r="Q28" s="240"/>
      <c r="R28" s="240"/>
      <c r="S28" s="240"/>
      <c r="T28" s="240"/>
      <c r="U28" s="240"/>
      <c r="V28" s="240"/>
      <c r="W28" s="240"/>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352A49D6-237C-4A4A-9991-72B5AEF60D66}">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85D44A0-67E5-472E-8DE6-BC068EBFBDBE}">
          <x14:formula1>
            <xm:f>'(参考)リスト'!$F$16:$F$21</xm:f>
          </x14:formula1>
          <xm:sqref>E11:E12 E22:E23 P11:P12 P22:P23</xm:sqref>
        </x14:dataValidation>
        <x14:dataValidation type="list" allowBlank="1" showInputMessage="1" showErrorMessage="1" xr:uid="{198DBD58-F4B9-41C7-BF54-233F32C2ED19}">
          <x14:formula1>
            <xm:f>'(参考)リスト'!$D$16:$D$18</xm:f>
          </x14:formula1>
          <xm:sqref>E10 E21 P10 P21</xm:sqref>
        </x14:dataValidation>
        <x14:dataValidation type="list" allowBlank="1" showInputMessage="1" showErrorMessage="1" xr:uid="{BBDEC46D-7519-4C23-A34B-506BC1FAF4B9}">
          <x14:formula1>
            <xm:f>'(参考)リスト'!$E$16:$E$27</xm:f>
          </x14:formula1>
          <xm:sqref>E9 E20 P9 P20</xm:sqref>
        </x14:dataValidation>
        <x14:dataValidation type="list" allowBlank="1" showInputMessage="1" showErrorMessage="1" xr:uid="{92B99C05-15F1-410C-9BED-C5393A7CAD3F}">
          <x14:formula1>
            <xm:f>'(参考)リスト'!$B$16:$B$21</xm:f>
          </x14:formula1>
          <xm:sqref>E7 E18 P7 P18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E1D35-2F89-40F5-A28C-605734FEE172}">
  <dimension ref="B1:X31"/>
  <sheetViews>
    <sheetView showGridLines="0" showZeros="0" view="pageBreakPreview" zoomScale="90" zoomScaleNormal="70" zoomScaleSheetLayoutView="90" workbookViewId="0">
      <selection activeCell="C6" sqref="B5:AI23"/>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3" t="s">
        <v>508</v>
      </c>
      <c r="C2" s="234"/>
      <c r="D2" s="234"/>
      <c r="E2" s="234"/>
      <c r="F2" s="234"/>
      <c r="G2" s="234"/>
      <c r="H2" s="234"/>
      <c r="I2" s="234"/>
      <c r="J2" s="234"/>
      <c r="K2" s="234"/>
      <c r="L2" s="234"/>
      <c r="M2" s="234"/>
      <c r="N2" s="234"/>
      <c r="O2" s="234"/>
      <c r="P2" s="234"/>
      <c r="Q2" s="234"/>
      <c r="R2" s="384" t="s">
        <v>412</v>
      </c>
      <c r="S2" s="384"/>
      <c r="T2" s="583" t="s">
        <v>935</v>
      </c>
      <c r="U2" s="583"/>
      <c r="V2" s="583"/>
      <c r="W2" s="583"/>
    </row>
    <row r="3" spans="2:23" ht="25.2" customHeight="1" x14ac:dyDescent="0.15">
      <c r="B3" s="760" t="s">
        <v>34</v>
      </c>
      <c r="C3" s="761"/>
      <c r="D3" s="761"/>
      <c r="E3" s="762" t="s">
        <v>561</v>
      </c>
      <c r="F3" s="763"/>
      <c r="G3" s="764"/>
      <c r="H3" s="754" t="s">
        <v>27</v>
      </c>
      <c r="I3" s="755"/>
      <c r="J3" s="765" t="s">
        <v>573</v>
      </c>
      <c r="K3" s="766"/>
      <c r="L3" s="767"/>
      <c r="M3" s="769" t="s">
        <v>448</v>
      </c>
      <c r="N3" s="777"/>
      <c r="O3" s="770"/>
      <c r="P3" s="768" t="s">
        <v>531</v>
      </c>
      <c r="Q3" s="768"/>
      <c r="R3" s="768"/>
      <c r="S3" s="769" t="s">
        <v>185</v>
      </c>
      <c r="T3" s="770"/>
      <c r="U3" s="773">
        <v>45586</v>
      </c>
      <c r="V3" s="774"/>
      <c r="W3" s="775"/>
    </row>
    <row r="4" spans="2:23" ht="25.2" customHeight="1" x14ac:dyDescent="0.2">
      <c r="B4" s="749" t="s">
        <v>28</v>
      </c>
      <c r="C4" s="750"/>
      <c r="D4" s="750"/>
      <c r="E4" s="751" t="s">
        <v>562</v>
      </c>
      <c r="F4" s="752"/>
      <c r="G4" s="753"/>
      <c r="H4" s="754" t="s">
        <v>33</v>
      </c>
      <c r="I4" s="755"/>
      <c r="J4" s="756" t="s">
        <v>936</v>
      </c>
      <c r="K4" s="757"/>
      <c r="L4" s="758"/>
      <c r="M4" s="778"/>
      <c r="N4" s="779"/>
      <c r="O4" s="780"/>
      <c r="P4" s="759" t="s">
        <v>532</v>
      </c>
      <c r="Q4" s="759"/>
      <c r="R4" s="759"/>
      <c r="S4" s="771"/>
      <c r="T4" s="772"/>
      <c r="U4" s="771"/>
      <c r="V4" s="776"/>
      <c r="W4" s="772"/>
    </row>
    <row r="5" spans="2:23" s="31" customFormat="1" ht="25.5" customHeight="1" x14ac:dyDescent="0.2">
      <c r="B5" s="740" t="s">
        <v>32</v>
      </c>
      <c r="C5" s="744" t="s">
        <v>190</v>
      </c>
      <c r="D5" s="745"/>
      <c r="E5" s="235">
        <v>3</v>
      </c>
      <c r="F5" s="713"/>
      <c r="G5" s="714"/>
      <c r="H5" s="714"/>
      <c r="I5" s="714"/>
      <c r="J5" s="714"/>
      <c r="K5" s="714"/>
      <c r="L5" s="715"/>
      <c r="M5" s="740" t="s">
        <v>32</v>
      </c>
      <c r="N5" s="744" t="s">
        <v>190</v>
      </c>
      <c r="O5" s="745"/>
      <c r="P5" s="235">
        <v>3</v>
      </c>
      <c r="Q5" s="716"/>
      <c r="R5" s="717"/>
      <c r="S5" s="717"/>
      <c r="T5" s="717"/>
      <c r="U5" s="717"/>
      <c r="V5" s="717"/>
      <c r="W5" s="718"/>
    </row>
    <row r="6" spans="2:23" s="31" customFormat="1" ht="25.5" customHeight="1" x14ac:dyDescent="0.2">
      <c r="B6" s="742"/>
      <c r="C6" s="744" t="s">
        <v>322</v>
      </c>
      <c r="D6" s="745"/>
      <c r="E6" s="236">
        <v>2</v>
      </c>
      <c r="F6" s="716"/>
      <c r="G6" s="717"/>
      <c r="H6" s="717"/>
      <c r="I6" s="717"/>
      <c r="J6" s="717"/>
      <c r="K6" s="717"/>
      <c r="L6" s="718"/>
      <c r="M6" s="742"/>
      <c r="N6" s="744" t="s">
        <v>322</v>
      </c>
      <c r="O6" s="745"/>
      <c r="P6" s="236">
        <v>3</v>
      </c>
      <c r="Q6" s="716"/>
      <c r="R6" s="717"/>
      <c r="S6" s="717"/>
      <c r="T6" s="717"/>
      <c r="U6" s="717"/>
      <c r="V6" s="717"/>
      <c r="W6" s="718"/>
    </row>
    <row r="7" spans="2:23" s="31" customFormat="1" ht="25.5" customHeight="1" x14ac:dyDescent="0.2">
      <c r="B7" s="740" t="s">
        <v>30</v>
      </c>
      <c r="C7" s="744" t="s">
        <v>167</v>
      </c>
      <c r="D7" s="745"/>
      <c r="E7" s="237" t="s">
        <v>250</v>
      </c>
      <c r="F7" s="716"/>
      <c r="G7" s="717"/>
      <c r="H7" s="717"/>
      <c r="I7" s="717"/>
      <c r="J7" s="717"/>
      <c r="K7" s="717"/>
      <c r="L7" s="718"/>
      <c r="M7" s="740" t="s">
        <v>30</v>
      </c>
      <c r="N7" s="744" t="s">
        <v>167</v>
      </c>
      <c r="O7" s="745"/>
      <c r="P7" s="237" t="s">
        <v>464</v>
      </c>
      <c r="Q7" s="716"/>
      <c r="R7" s="717"/>
      <c r="S7" s="717"/>
      <c r="T7" s="717"/>
      <c r="U7" s="717"/>
      <c r="V7" s="717"/>
      <c r="W7" s="718"/>
    </row>
    <row r="8" spans="2:23" s="31" customFormat="1" ht="25.5" customHeight="1" x14ac:dyDescent="0.2">
      <c r="B8" s="741"/>
      <c r="C8" s="744" t="s">
        <v>166</v>
      </c>
      <c r="D8" s="745"/>
      <c r="E8" s="235" t="s">
        <v>265</v>
      </c>
      <c r="F8" s="716"/>
      <c r="G8" s="717"/>
      <c r="H8" s="717"/>
      <c r="I8" s="717"/>
      <c r="J8" s="717"/>
      <c r="K8" s="717"/>
      <c r="L8" s="718"/>
      <c r="M8" s="741"/>
      <c r="N8" s="744" t="s">
        <v>166</v>
      </c>
      <c r="O8" s="745"/>
      <c r="P8" s="235" t="s">
        <v>343</v>
      </c>
      <c r="Q8" s="716"/>
      <c r="R8" s="717"/>
      <c r="S8" s="717"/>
      <c r="T8" s="717"/>
      <c r="U8" s="717"/>
      <c r="V8" s="717"/>
      <c r="W8" s="718"/>
    </row>
    <row r="9" spans="2:23" s="31" customFormat="1" ht="25.5" customHeight="1" x14ac:dyDescent="0.2">
      <c r="B9" s="746" t="s">
        <v>31</v>
      </c>
      <c r="C9" s="748"/>
      <c r="D9" s="747"/>
      <c r="E9" s="238" t="s">
        <v>474</v>
      </c>
      <c r="F9" s="716"/>
      <c r="G9" s="717"/>
      <c r="H9" s="717"/>
      <c r="I9" s="717"/>
      <c r="J9" s="717"/>
      <c r="K9" s="717"/>
      <c r="L9" s="718"/>
      <c r="M9" s="746" t="s">
        <v>31</v>
      </c>
      <c r="N9" s="748"/>
      <c r="O9" s="747"/>
      <c r="P9" s="238" t="s">
        <v>472</v>
      </c>
      <c r="Q9" s="716"/>
      <c r="R9" s="717"/>
      <c r="S9" s="717"/>
      <c r="T9" s="717"/>
      <c r="U9" s="717"/>
      <c r="V9" s="717"/>
      <c r="W9" s="718"/>
    </row>
    <row r="10" spans="2:23" s="31" customFormat="1" ht="25.5" customHeight="1" x14ac:dyDescent="0.2">
      <c r="B10" s="740" t="s">
        <v>219</v>
      </c>
      <c r="C10" s="746" t="s">
        <v>397</v>
      </c>
      <c r="D10" s="747"/>
      <c r="E10" s="236" t="s">
        <v>252</v>
      </c>
      <c r="F10" s="716"/>
      <c r="G10" s="717"/>
      <c r="H10" s="717"/>
      <c r="I10" s="717"/>
      <c r="J10" s="717"/>
      <c r="K10" s="717"/>
      <c r="L10" s="718"/>
      <c r="M10" s="740" t="s">
        <v>219</v>
      </c>
      <c r="N10" s="746" t="s">
        <v>397</v>
      </c>
      <c r="O10" s="747"/>
      <c r="P10" s="236" t="s">
        <v>251</v>
      </c>
      <c r="Q10" s="716"/>
      <c r="R10" s="717"/>
      <c r="S10" s="717"/>
      <c r="T10" s="717"/>
      <c r="U10" s="717"/>
      <c r="V10" s="717"/>
      <c r="W10" s="718"/>
    </row>
    <row r="11" spans="2:23" s="31" customFormat="1" ht="25.5" customHeight="1" x14ac:dyDescent="0.2">
      <c r="B11" s="741"/>
      <c r="C11" s="746" t="s">
        <v>218</v>
      </c>
      <c r="D11" s="747"/>
      <c r="E11" s="177" t="s">
        <v>559</v>
      </c>
      <c r="F11" s="716"/>
      <c r="G11" s="717"/>
      <c r="H11" s="717"/>
      <c r="I11" s="717"/>
      <c r="J11" s="717"/>
      <c r="K11" s="717"/>
      <c r="L11" s="718"/>
      <c r="M11" s="741"/>
      <c r="N11" s="746" t="s">
        <v>218</v>
      </c>
      <c r="O11" s="747"/>
      <c r="P11" s="177" t="s">
        <v>559</v>
      </c>
      <c r="Q11" s="716"/>
      <c r="R11" s="717"/>
      <c r="S11" s="717"/>
      <c r="T11" s="717"/>
      <c r="U11" s="717"/>
      <c r="V11" s="717"/>
      <c r="W11" s="718"/>
    </row>
    <row r="12" spans="2:23" s="31" customFormat="1" ht="25.5" customHeight="1" x14ac:dyDescent="0.2">
      <c r="B12" s="742"/>
      <c r="C12" s="705" t="s">
        <v>220</v>
      </c>
      <c r="D12" s="705"/>
      <c r="E12" s="177" t="s">
        <v>549</v>
      </c>
      <c r="F12" s="719"/>
      <c r="G12" s="720"/>
      <c r="H12" s="720"/>
      <c r="I12" s="720"/>
      <c r="J12" s="720"/>
      <c r="K12" s="720"/>
      <c r="L12" s="721"/>
      <c r="M12" s="742"/>
      <c r="N12" s="705" t="s">
        <v>220</v>
      </c>
      <c r="O12" s="705"/>
      <c r="P12" s="177" t="s">
        <v>534</v>
      </c>
      <c r="Q12" s="716"/>
      <c r="R12" s="717"/>
      <c r="S12" s="717"/>
      <c r="T12" s="717"/>
      <c r="U12" s="717"/>
      <c r="V12" s="717"/>
      <c r="W12" s="718"/>
    </row>
    <row r="13" spans="2:23" s="31" customFormat="1" ht="25.5" customHeight="1" x14ac:dyDescent="0.2">
      <c r="B13" s="722" t="s">
        <v>398</v>
      </c>
      <c r="C13" s="722"/>
      <c r="D13" s="722"/>
      <c r="E13" s="737" t="s">
        <v>713</v>
      </c>
      <c r="F13" s="738"/>
      <c r="G13" s="739"/>
      <c r="H13" s="722" t="s">
        <v>434</v>
      </c>
      <c r="I13" s="722"/>
      <c r="J13" s="723"/>
      <c r="K13" s="723"/>
      <c r="L13" s="723"/>
      <c r="M13" s="722" t="s">
        <v>398</v>
      </c>
      <c r="N13" s="722"/>
      <c r="O13" s="722"/>
      <c r="P13" s="734" t="s">
        <v>715</v>
      </c>
      <c r="Q13" s="735"/>
      <c r="R13" s="736"/>
      <c r="S13" s="722" t="s">
        <v>434</v>
      </c>
      <c r="T13" s="722"/>
      <c r="U13" s="743" t="s">
        <v>716</v>
      </c>
      <c r="V13" s="723"/>
      <c r="W13" s="723"/>
    </row>
    <row r="14" spans="2:23" s="31" customFormat="1" ht="25.5" customHeight="1" x14ac:dyDescent="0.2">
      <c r="B14" s="724" t="s">
        <v>234</v>
      </c>
      <c r="C14" s="724"/>
      <c r="D14" s="724"/>
      <c r="E14" s="725" t="s">
        <v>539</v>
      </c>
      <c r="F14" s="725"/>
      <c r="G14" s="725"/>
      <c r="H14" s="726" t="s">
        <v>4</v>
      </c>
      <c r="I14" s="727"/>
      <c r="J14" s="728" t="s">
        <v>539</v>
      </c>
      <c r="K14" s="729"/>
      <c r="L14" s="730"/>
      <c r="M14" s="726" t="s">
        <v>234</v>
      </c>
      <c r="N14" s="727"/>
      <c r="O14" s="731"/>
      <c r="P14" s="725" t="s">
        <v>539</v>
      </c>
      <c r="Q14" s="725"/>
      <c r="R14" s="725"/>
      <c r="S14" s="732" t="s">
        <v>4</v>
      </c>
      <c r="T14" s="733"/>
      <c r="U14" s="728"/>
      <c r="V14" s="729"/>
      <c r="W14" s="730"/>
    </row>
    <row r="15" spans="2:23" s="31" customFormat="1" ht="39.75" customHeight="1" x14ac:dyDescent="0.2">
      <c r="B15" s="705" t="s">
        <v>399</v>
      </c>
      <c r="C15" s="705"/>
      <c r="D15" s="705"/>
      <c r="E15" s="706" t="s">
        <v>714</v>
      </c>
      <c r="F15" s="707"/>
      <c r="G15" s="707"/>
      <c r="H15" s="707"/>
      <c r="I15" s="707"/>
      <c r="J15" s="707"/>
      <c r="K15" s="707"/>
      <c r="L15" s="708"/>
      <c r="M15" s="705" t="s">
        <v>399</v>
      </c>
      <c r="N15" s="705"/>
      <c r="O15" s="705"/>
      <c r="P15" s="706" t="s">
        <v>717</v>
      </c>
      <c r="Q15" s="707"/>
      <c r="R15" s="707"/>
      <c r="S15" s="707"/>
      <c r="T15" s="707"/>
      <c r="U15" s="707"/>
      <c r="V15" s="707"/>
      <c r="W15" s="708"/>
    </row>
    <row r="16" spans="2:23" s="31" customFormat="1" ht="25.5" customHeight="1" x14ac:dyDescent="0.2">
      <c r="B16" s="712" t="s">
        <v>32</v>
      </c>
      <c r="C16" s="712" t="s">
        <v>190</v>
      </c>
      <c r="D16" s="712"/>
      <c r="E16" s="235">
        <v>3</v>
      </c>
      <c r="F16" s="713"/>
      <c r="G16" s="714"/>
      <c r="H16" s="714"/>
      <c r="I16" s="714"/>
      <c r="J16" s="714"/>
      <c r="K16" s="714"/>
      <c r="L16" s="715"/>
      <c r="M16" s="712" t="s">
        <v>32</v>
      </c>
      <c r="N16" s="712" t="s">
        <v>190</v>
      </c>
      <c r="O16" s="712"/>
      <c r="P16" s="235">
        <v>3</v>
      </c>
      <c r="Q16" s="716"/>
      <c r="R16" s="717"/>
      <c r="S16" s="717"/>
      <c r="T16" s="717"/>
      <c r="U16" s="717"/>
      <c r="V16" s="717"/>
      <c r="W16" s="718"/>
    </row>
    <row r="17" spans="2:24" s="31" customFormat="1" ht="25.5" customHeight="1" x14ac:dyDescent="0.2">
      <c r="B17" s="712"/>
      <c r="C17" s="712" t="s">
        <v>322</v>
      </c>
      <c r="D17" s="712"/>
      <c r="E17" s="236">
        <v>4</v>
      </c>
      <c r="F17" s="716"/>
      <c r="G17" s="717"/>
      <c r="H17" s="717"/>
      <c r="I17" s="717"/>
      <c r="J17" s="717"/>
      <c r="K17" s="717"/>
      <c r="L17" s="718"/>
      <c r="M17" s="712"/>
      <c r="N17" s="712" t="s">
        <v>322</v>
      </c>
      <c r="O17" s="712"/>
      <c r="P17" s="236">
        <v>4</v>
      </c>
      <c r="Q17" s="716"/>
      <c r="R17" s="717"/>
      <c r="S17" s="717"/>
      <c r="T17" s="717"/>
      <c r="U17" s="717"/>
      <c r="V17" s="717"/>
      <c r="W17" s="718"/>
    </row>
    <row r="18" spans="2:24" s="31" customFormat="1" ht="25.5" customHeight="1" x14ac:dyDescent="0.2">
      <c r="B18" s="712" t="s">
        <v>30</v>
      </c>
      <c r="C18" s="712" t="s">
        <v>167</v>
      </c>
      <c r="D18" s="712"/>
      <c r="E18" s="237" t="s">
        <v>464</v>
      </c>
      <c r="F18" s="716"/>
      <c r="G18" s="717"/>
      <c r="H18" s="717"/>
      <c r="I18" s="717"/>
      <c r="J18" s="717"/>
      <c r="K18" s="717"/>
      <c r="L18" s="718"/>
      <c r="M18" s="712" t="s">
        <v>30</v>
      </c>
      <c r="N18" s="712" t="s">
        <v>167</v>
      </c>
      <c r="O18" s="712"/>
      <c r="P18" s="237" t="s">
        <v>250</v>
      </c>
      <c r="Q18" s="716"/>
      <c r="R18" s="717"/>
      <c r="S18" s="717"/>
      <c r="T18" s="717"/>
      <c r="U18" s="717"/>
      <c r="V18" s="717"/>
      <c r="W18" s="718"/>
    </row>
    <row r="19" spans="2:24" s="31" customFormat="1" ht="25.5" customHeight="1" x14ac:dyDescent="0.2">
      <c r="B19" s="712"/>
      <c r="C19" s="712" t="s">
        <v>166</v>
      </c>
      <c r="D19" s="712"/>
      <c r="E19" s="235" t="s">
        <v>342</v>
      </c>
      <c r="F19" s="716"/>
      <c r="G19" s="717"/>
      <c r="H19" s="717"/>
      <c r="I19" s="717"/>
      <c r="J19" s="717"/>
      <c r="K19" s="717"/>
      <c r="L19" s="718"/>
      <c r="M19" s="712"/>
      <c r="N19" s="712" t="s">
        <v>166</v>
      </c>
      <c r="O19" s="712"/>
      <c r="P19" s="235" t="s">
        <v>265</v>
      </c>
      <c r="Q19" s="716"/>
      <c r="R19" s="717"/>
      <c r="S19" s="717"/>
      <c r="T19" s="717"/>
      <c r="U19" s="717"/>
      <c r="V19" s="717"/>
      <c r="W19" s="718"/>
    </row>
    <row r="20" spans="2:24" s="31" customFormat="1" ht="25.5" customHeight="1" x14ac:dyDescent="0.2">
      <c r="B20" s="705" t="s">
        <v>31</v>
      </c>
      <c r="C20" s="705"/>
      <c r="D20" s="705"/>
      <c r="E20" s="238" t="s">
        <v>473</v>
      </c>
      <c r="F20" s="716"/>
      <c r="G20" s="717"/>
      <c r="H20" s="717"/>
      <c r="I20" s="717"/>
      <c r="J20" s="717"/>
      <c r="K20" s="717"/>
      <c r="L20" s="718"/>
      <c r="M20" s="705" t="s">
        <v>31</v>
      </c>
      <c r="N20" s="705"/>
      <c r="O20" s="705"/>
      <c r="P20" s="238" t="s">
        <v>474</v>
      </c>
      <c r="Q20" s="716"/>
      <c r="R20" s="717"/>
      <c r="S20" s="717"/>
      <c r="T20" s="717"/>
      <c r="U20" s="717"/>
      <c r="V20" s="717"/>
      <c r="W20" s="718"/>
    </row>
    <row r="21" spans="2:24" s="31" customFormat="1" ht="25.5" customHeight="1" x14ac:dyDescent="0.2">
      <c r="B21" s="740" t="s">
        <v>219</v>
      </c>
      <c r="C21" s="705" t="s">
        <v>397</v>
      </c>
      <c r="D21" s="705"/>
      <c r="E21" s="236" t="s">
        <v>252</v>
      </c>
      <c r="F21" s="716"/>
      <c r="G21" s="717"/>
      <c r="H21" s="717"/>
      <c r="I21" s="717"/>
      <c r="J21" s="717"/>
      <c r="K21" s="717"/>
      <c r="L21" s="718"/>
      <c r="M21" s="740" t="s">
        <v>219</v>
      </c>
      <c r="N21" s="705" t="s">
        <v>397</v>
      </c>
      <c r="O21" s="705"/>
      <c r="P21" s="236" t="s">
        <v>252</v>
      </c>
      <c r="Q21" s="716"/>
      <c r="R21" s="717"/>
      <c r="S21" s="717"/>
      <c r="T21" s="717"/>
      <c r="U21" s="717"/>
      <c r="V21" s="717"/>
      <c r="W21" s="718"/>
    </row>
    <row r="22" spans="2:24" s="31" customFormat="1" ht="25.5" customHeight="1" x14ac:dyDescent="0.2">
      <c r="B22" s="741"/>
      <c r="C22" s="705" t="s">
        <v>218</v>
      </c>
      <c r="D22" s="705"/>
      <c r="E22" s="177" t="s">
        <v>559</v>
      </c>
      <c r="F22" s="716"/>
      <c r="G22" s="717"/>
      <c r="H22" s="717"/>
      <c r="I22" s="717"/>
      <c r="J22" s="717"/>
      <c r="K22" s="717"/>
      <c r="L22" s="718"/>
      <c r="M22" s="741"/>
      <c r="N22" s="705" t="s">
        <v>218</v>
      </c>
      <c r="O22" s="705"/>
      <c r="P22" s="177" t="s">
        <v>559</v>
      </c>
      <c r="Q22" s="716"/>
      <c r="R22" s="717"/>
      <c r="S22" s="717"/>
      <c r="T22" s="717"/>
      <c r="U22" s="717"/>
      <c r="V22" s="717"/>
      <c r="W22" s="718"/>
    </row>
    <row r="23" spans="2:24" s="31" customFormat="1" ht="25.5" customHeight="1" x14ac:dyDescent="0.2">
      <c r="B23" s="742"/>
      <c r="C23" s="705" t="s">
        <v>220</v>
      </c>
      <c r="D23" s="705"/>
      <c r="E23" s="177" t="s">
        <v>549</v>
      </c>
      <c r="F23" s="719"/>
      <c r="G23" s="720"/>
      <c r="H23" s="720"/>
      <c r="I23" s="720"/>
      <c r="J23" s="720"/>
      <c r="K23" s="720"/>
      <c r="L23" s="721"/>
      <c r="M23" s="742"/>
      <c r="N23" s="705" t="s">
        <v>220</v>
      </c>
      <c r="O23" s="705"/>
      <c r="P23" s="177" t="s">
        <v>549</v>
      </c>
      <c r="Q23" s="716"/>
      <c r="R23" s="717"/>
      <c r="S23" s="717"/>
      <c r="T23" s="717"/>
      <c r="U23" s="717"/>
      <c r="V23" s="717"/>
      <c r="W23" s="718"/>
    </row>
    <row r="24" spans="2:24" s="31" customFormat="1" ht="25.5" customHeight="1" x14ac:dyDescent="0.2">
      <c r="B24" s="722" t="s">
        <v>398</v>
      </c>
      <c r="C24" s="722"/>
      <c r="D24" s="722"/>
      <c r="E24" s="734" t="s">
        <v>718</v>
      </c>
      <c r="F24" s="735"/>
      <c r="G24" s="736"/>
      <c r="H24" s="722" t="s">
        <v>434</v>
      </c>
      <c r="I24" s="722"/>
      <c r="J24" s="737"/>
      <c r="K24" s="738"/>
      <c r="L24" s="739"/>
      <c r="M24" s="722" t="s">
        <v>398</v>
      </c>
      <c r="N24" s="722"/>
      <c r="O24" s="722"/>
      <c r="P24" s="734" t="s">
        <v>719</v>
      </c>
      <c r="Q24" s="735"/>
      <c r="R24" s="736"/>
      <c r="S24" s="722" t="s">
        <v>434</v>
      </c>
      <c r="T24" s="722"/>
      <c r="U24" s="723"/>
      <c r="V24" s="723"/>
      <c r="W24" s="723"/>
    </row>
    <row r="25" spans="2:24" s="31" customFormat="1" ht="25.5" customHeight="1" x14ac:dyDescent="0.2">
      <c r="B25" s="724" t="s">
        <v>234</v>
      </c>
      <c r="C25" s="724"/>
      <c r="D25" s="724"/>
      <c r="E25" s="725" t="s">
        <v>539</v>
      </c>
      <c r="F25" s="725"/>
      <c r="G25" s="725"/>
      <c r="H25" s="726" t="s">
        <v>4</v>
      </c>
      <c r="I25" s="727"/>
      <c r="J25" s="728" t="s">
        <v>539</v>
      </c>
      <c r="K25" s="729"/>
      <c r="L25" s="730"/>
      <c r="M25" s="726" t="s">
        <v>234</v>
      </c>
      <c r="N25" s="727"/>
      <c r="O25" s="731"/>
      <c r="P25" s="725" t="s">
        <v>539</v>
      </c>
      <c r="Q25" s="725"/>
      <c r="R25" s="725"/>
      <c r="S25" s="732" t="s">
        <v>4</v>
      </c>
      <c r="T25" s="733"/>
      <c r="U25" s="728" t="s">
        <v>539</v>
      </c>
      <c r="V25" s="729"/>
      <c r="W25" s="730"/>
    </row>
    <row r="26" spans="2:24" s="31" customFormat="1" ht="39.75" customHeight="1" x14ac:dyDescent="0.2">
      <c r="B26" s="705" t="s">
        <v>399</v>
      </c>
      <c r="C26" s="705"/>
      <c r="D26" s="705"/>
      <c r="E26" s="706" t="s">
        <v>705</v>
      </c>
      <c r="F26" s="707"/>
      <c r="G26" s="707"/>
      <c r="H26" s="707"/>
      <c r="I26" s="707"/>
      <c r="J26" s="707"/>
      <c r="K26" s="707"/>
      <c r="L26" s="708"/>
      <c r="M26" s="705" t="s">
        <v>399</v>
      </c>
      <c r="N26" s="705"/>
      <c r="O26" s="705"/>
      <c r="P26" s="706" t="s">
        <v>720</v>
      </c>
      <c r="Q26" s="707"/>
      <c r="R26" s="707"/>
      <c r="S26" s="707"/>
      <c r="T26" s="707"/>
      <c r="U26" s="707"/>
      <c r="V26" s="707"/>
      <c r="W26" s="708"/>
    </row>
    <row r="27" spans="2:24" s="31" customFormat="1" ht="15" customHeight="1" x14ac:dyDescent="0.2">
      <c r="B27" s="239"/>
      <c r="C27" s="709" t="s">
        <v>521</v>
      </c>
      <c r="D27" s="710"/>
      <c r="E27" s="710"/>
      <c r="F27" s="710"/>
      <c r="G27" s="710"/>
      <c r="H27" s="710"/>
      <c r="I27" s="710"/>
      <c r="J27" s="710"/>
      <c r="K27" s="710"/>
      <c r="L27" s="710"/>
      <c r="M27" s="240"/>
      <c r="N27" s="240" t="s">
        <v>429</v>
      </c>
      <c r="O27" s="240"/>
      <c r="P27" s="240"/>
      <c r="Q27" s="240"/>
      <c r="R27" s="240"/>
      <c r="S27" s="240"/>
      <c r="T27" s="240"/>
      <c r="U27" s="240"/>
      <c r="V27" s="240"/>
      <c r="W27" s="240"/>
    </row>
    <row r="28" spans="2:24" s="31" customFormat="1" ht="15" customHeight="1" x14ac:dyDescent="0.2">
      <c r="B28" s="239"/>
      <c r="C28" s="711"/>
      <c r="D28" s="711"/>
      <c r="E28" s="711"/>
      <c r="F28" s="711"/>
      <c r="G28" s="711"/>
      <c r="H28" s="711"/>
      <c r="I28" s="711"/>
      <c r="J28" s="711"/>
      <c r="K28" s="711"/>
      <c r="L28" s="711"/>
      <c r="M28" s="240"/>
      <c r="N28" s="240" t="s">
        <v>522</v>
      </c>
      <c r="O28" s="240"/>
      <c r="P28" s="240"/>
      <c r="Q28" s="240"/>
      <c r="R28" s="240"/>
      <c r="S28" s="240"/>
      <c r="T28" s="240"/>
      <c r="U28" s="240"/>
      <c r="V28" s="240"/>
      <c r="W28" s="240"/>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0F5112D1-E209-4B20-9729-4F94B4272A46}">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0006D06-AE95-4381-B866-D0C6B45B0F6F}">
          <x14:formula1>
            <xm:f>'(参考)リスト'!$B$16:$B$21</xm:f>
          </x14:formula1>
          <xm:sqref>E7 E18 P7 P18</xm:sqref>
        </x14:dataValidation>
        <x14:dataValidation type="list" allowBlank="1" showInputMessage="1" showErrorMessage="1" xr:uid="{9A09B409-D0AC-4F02-BD82-66687CCE4BD2}">
          <x14:formula1>
            <xm:f>'(参考)リスト'!$E$16:$E$27</xm:f>
          </x14:formula1>
          <xm:sqref>E9 E20 P9 P20</xm:sqref>
        </x14:dataValidation>
        <x14:dataValidation type="list" allowBlank="1" showInputMessage="1" showErrorMessage="1" xr:uid="{20E9803E-8328-4B47-9C92-F5B37FC40D75}">
          <x14:formula1>
            <xm:f>'(参考)リスト'!$D$16:$D$18</xm:f>
          </x14:formula1>
          <xm:sqref>E10 E21 P10 P21</xm:sqref>
        </x14:dataValidation>
        <x14:dataValidation type="list" allowBlank="1" showInputMessage="1" showErrorMessage="1" xr:uid="{7EDF0E3A-D981-4910-B2D6-6D25209F3515}">
          <x14:formula1>
            <xm:f>'(参考)リスト'!$F$16:$F$21</xm:f>
          </x14:formula1>
          <xm:sqref>E11:E12 E22:E23 P11:P12 P22:P23</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CBB67-4CEF-44BB-9467-F61DF8E1EF95}">
  <dimension ref="B1:X31"/>
  <sheetViews>
    <sheetView showGridLines="0" showZeros="0" view="pageBreakPreview" zoomScale="90" zoomScaleNormal="70" zoomScaleSheetLayoutView="90" workbookViewId="0">
      <selection activeCell="C6" sqref="B5:AI23"/>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3" t="s">
        <v>508</v>
      </c>
      <c r="C2" s="234"/>
      <c r="D2" s="234"/>
      <c r="E2" s="234"/>
      <c r="F2" s="234"/>
      <c r="G2" s="234"/>
      <c r="H2" s="234"/>
      <c r="I2" s="234"/>
      <c r="J2" s="234"/>
      <c r="K2" s="234"/>
      <c r="L2" s="234"/>
      <c r="M2" s="234"/>
      <c r="N2" s="234"/>
      <c r="O2" s="234"/>
      <c r="P2" s="234"/>
      <c r="Q2" s="234"/>
      <c r="R2" s="384" t="s">
        <v>412</v>
      </c>
      <c r="S2" s="384"/>
      <c r="T2" s="583" t="s">
        <v>935</v>
      </c>
      <c r="U2" s="583"/>
      <c r="V2" s="583"/>
      <c r="W2" s="583"/>
    </row>
    <row r="3" spans="2:23" ht="25.2" customHeight="1" x14ac:dyDescent="0.15">
      <c r="B3" s="760" t="s">
        <v>34</v>
      </c>
      <c r="C3" s="761"/>
      <c r="D3" s="761"/>
      <c r="E3" s="762" t="s">
        <v>561</v>
      </c>
      <c r="F3" s="763"/>
      <c r="G3" s="764"/>
      <c r="H3" s="754" t="s">
        <v>27</v>
      </c>
      <c r="I3" s="755"/>
      <c r="J3" s="765" t="s">
        <v>573</v>
      </c>
      <c r="K3" s="766"/>
      <c r="L3" s="767"/>
      <c r="M3" s="769" t="s">
        <v>448</v>
      </c>
      <c r="N3" s="777"/>
      <c r="O3" s="770"/>
      <c r="P3" s="768" t="s">
        <v>531</v>
      </c>
      <c r="Q3" s="768"/>
      <c r="R3" s="768"/>
      <c r="S3" s="769" t="s">
        <v>185</v>
      </c>
      <c r="T3" s="770"/>
      <c r="U3" s="773">
        <v>45586</v>
      </c>
      <c r="V3" s="774"/>
      <c r="W3" s="775"/>
    </row>
    <row r="4" spans="2:23" ht="25.2" customHeight="1" x14ac:dyDescent="0.2">
      <c r="B4" s="749" t="s">
        <v>28</v>
      </c>
      <c r="C4" s="750"/>
      <c r="D4" s="750"/>
      <c r="E4" s="751" t="s">
        <v>562</v>
      </c>
      <c r="F4" s="752"/>
      <c r="G4" s="753"/>
      <c r="H4" s="754" t="s">
        <v>33</v>
      </c>
      <c r="I4" s="755"/>
      <c r="J4" s="756" t="s">
        <v>936</v>
      </c>
      <c r="K4" s="757"/>
      <c r="L4" s="758"/>
      <c r="M4" s="778"/>
      <c r="N4" s="779"/>
      <c r="O4" s="780"/>
      <c r="P4" s="759" t="s">
        <v>532</v>
      </c>
      <c r="Q4" s="759"/>
      <c r="R4" s="759"/>
      <c r="S4" s="771"/>
      <c r="T4" s="772"/>
      <c r="U4" s="771"/>
      <c r="V4" s="776"/>
      <c r="W4" s="772"/>
    </row>
    <row r="5" spans="2:23" s="31" customFormat="1" ht="25.5" customHeight="1" x14ac:dyDescent="0.2">
      <c r="B5" s="740" t="s">
        <v>32</v>
      </c>
      <c r="C5" s="744" t="s">
        <v>190</v>
      </c>
      <c r="D5" s="745"/>
      <c r="E5" s="235">
        <v>3</v>
      </c>
      <c r="F5" s="713"/>
      <c r="G5" s="714"/>
      <c r="H5" s="714"/>
      <c r="I5" s="714"/>
      <c r="J5" s="714"/>
      <c r="K5" s="714"/>
      <c r="L5" s="715"/>
      <c r="M5" s="740" t="s">
        <v>32</v>
      </c>
      <c r="N5" s="744" t="s">
        <v>190</v>
      </c>
      <c r="O5" s="745"/>
      <c r="P5" s="235">
        <v>3</v>
      </c>
      <c r="Q5" s="716"/>
      <c r="R5" s="717"/>
      <c r="S5" s="717"/>
      <c r="T5" s="717"/>
      <c r="U5" s="717"/>
      <c r="V5" s="717"/>
      <c r="W5" s="718"/>
    </row>
    <row r="6" spans="2:23" s="31" customFormat="1" ht="25.5" customHeight="1" x14ac:dyDescent="0.2">
      <c r="B6" s="742"/>
      <c r="C6" s="744" t="s">
        <v>322</v>
      </c>
      <c r="D6" s="745"/>
      <c r="E6" s="236">
        <v>5</v>
      </c>
      <c r="F6" s="716"/>
      <c r="G6" s="717"/>
      <c r="H6" s="717"/>
      <c r="I6" s="717"/>
      <c r="J6" s="717"/>
      <c r="K6" s="717"/>
      <c r="L6" s="718"/>
      <c r="M6" s="742"/>
      <c r="N6" s="744" t="s">
        <v>322</v>
      </c>
      <c r="O6" s="745"/>
      <c r="P6" s="236">
        <v>6</v>
      </c>
      <c r="Q6" s="716"/>
      <c r="R6" s="717"/>
      <c r="S6" s="717"/>
      <c r="T6" s="717"/>
      <c r="U6" s="717"/>
      <c r="V6" s="717"/>
      <c r="W6" s="718"/>
    </row>
    <row r="7" spans="2:23" s="31" customFormat="1" ht="25.5" customHeight="1" x14ac:dyDescent="0.2">
      <c r="B7" s="740" t="s">
        <v>30</v>
      </c>
      <c r="C7" s="744" t="s">
        <v>167</v>
      </c>
      <c r="D7" s="745"/>
      <c r="E7" s="237" t="s">
        <v>464</v>
      </c>
      <c r="F7" s="716"/>
      <c r="G7" s="717"/>
      <c r="H7" s="717"/>
      <c r="I7" s="717"/>
      <c r="J7" s="717"/>
      <c r="K7" s="717"/>
      <c r="L7" s="718"/>
      <c r="M7" s="740" t="s">
        <v>30</v>
      </c>
      <c r="N7" s="744" t="s">
        <v>167</v>
      </c>
      <c r="O7" s="745"/>
      <c r="P7" s="237" t="s">
        <v>250</v>
      </c>
      <c r="Q7" s="716"/>
      <c r="R7" s="717"/>
      <c r="S7" s="717"/>
      <c r="T7" s="717"/>
      <c r="U7" s="717"/>
      <c r="V7" s="717"/>
      <c r="W7" s="718"/>
    </row>
    <row r="8" spans="2:23" s="31" customFormat="1" ht="25.5" customHeight="1" x14ac:dyDescent="0.2">
      <c r="B8" s="741"/>
      <c r="C8" s="744" t="s">
        <v>166</v>
      </c>
      <c r="D8" s="745"/>
      <c r="E8" s="235" t="s">
        <v>336</v>
      </c>
      <c r="F8" s="716"/>
      <c r="G8" s="717"/>
      <c r="H8" s="717"/>
      <c r="I8" s="717"/>
      <c r="J8" s="717"/>
      <c r="K8" s="717"/>
      <c r="L8" s="718"/>
      <c r="M8" s="741"/>
      <c r="N8" s="744" t="s">
        <v>166</v>
      </c>
      <c r="O8" s="745"/>
      <c r="P8" s="235" t="s">
        <v>265</v>
      </c>
      <c r="Q8" s="716"/>
      <c r="R8" s="717"/>
      <c r="S8" s="717"/>
      <c r="T8" s="717"/>
      <c r="U8" s="717"/>
      <c r="V8" s="717"/>
      <c r="W8" s="718"/>
    </row>
    <row r="9" spans="2:23" s="31" customFormat="1" ht="25.5" customHeight="1" x14ac:dyDescent="0.2">
      <c r="B9" s="746" t="s">
        <v>31</v>
      </c>
      <c r="C9" s="748"/>
      <c r="D9" s="747"/>
      <c r="E9" s="238" t="s">
        <v>466</v>
      </c>
      <c r="F9" s="716"/>
      <c r="G9" s="717"/>
      <c r="H9" s="717"/>
      <c r="I9" s="717"/>
      <c r="J9" s="717"/>
      <c r="K9" s="717"/>
      <c r="L9" s="718"/>
      <c r="M9" s="746" t="s">
        <v>31</v>
      </c>
      <c r="N9" s="748"/>
      <c r="O9" s="747"/>
      <c r="P9" s="238" t="s">
        <v>476</v>
      </c>
      <c r="Q9" s="716"/>
      <c r="R9" s="717"/>
      <c r="S9" s="717"/>
      <c r="T9" s="717"/>
      <c r="U9" s="717"/>
      <c r="V9" s="717"/>
      <c r="W9" s="718"/>
    </row>
    <row r="10" spans="2:23" s="31" customFormat="1" ht="25.5" customHeight="1" x14ac:dyDescent="0.2">
      <c r="B10" s="740" t="s">
        <v>219</v>
      </c>
      <c r="C10" s="746" t="s">
        <v>397</v>
      </c>
      <c r="D10" s="747"/>
      <c r="E10" s="236" t="s">
        <v>251</v>
      </c>
      <c r="F10" s="716"/>
      <c r="G10" s="717"/>
      <c r="H10" s="717"/>
      <c r="I10" s="717"/>
      <c r="J10" s="717"/>
      <c r="K10" s="717"/>
      <c r="L10" s="718"/>
      <c r="M10" s="740" t="s">
        <v>219</v>
      </c>
      <c r="N10" s="746" t="s">
        <v>397</v>
      </c>
      <c r="O10" s="747"/>
      <c r="P10" s="236"/>
      <c r="Q10" s="716"/>
      <c r="R10" s="717"/>
      <c r="S10" s="717"/>
      <c r="T10" s="717"/>
      <c r="U10" s="717"/>
      <c r="V10" s="717"/>
      <c r="W10" s="718"/>
    </row>
    <row r="11" spans="2:23" s="31" customFormat="1" ht="25.5" customHeight="1" x14ac:dyDescent="0.2">
      <c r="B11" s="741"/>
      <c r="C11" s="746" t="s">
        <v>218</v>
      </c>
      <c r="D11" s="747"/>
      <c r="E11" s="177" t="s">
        <v>559</v>
      </c>
      <c r="F11" s="716"/>
      <c r="G11" s="717"/>
      <c r="H11" s="717"/>
      <c r="I11" s="717"/>
      <c r="J11" s="717"/>
      <c r="K11" s="717"/>
      <c r="L11" s="718"/>
      <c r="M11" s="741"/>
      <c r="N11" s="746" t="s">
        <v>218</v>
      </c>
      <c r="O11" s="747"/>
      <c r="P11" s="177"/>
      <c r="Q11" s="716"/>
      <c r="R11" s="717"/>
      <c r="S11" s="717"/>
      <c r="T11" s="717"/>
      <c r="U11" s="717"/>
      <c r="V11" s="717"/>
      <c r="W11" s="718"/>
    </row>
    <row r="12" spans="2:23" s="31" customFormat="1" ht="25.5" customHeight="1" x14ac:dyDescent="0.2">
      <c r="B12" s="742"/>
      <c r="C12" s="705" t="s">
        <v>220</v>
      </c>
      <c r="D12" s="705"/>
      <c r="E12" s="177" t="s">
        <v>533</v>
      </c>
      <c r="F12" s="719"/>
      <c r="G12" s="720"/>
      <c r="H12" s="720"/>
      <c r="I12" s="720"/>
      <c r="J12" s="720"/>
      <c r="K12" s="720"/>
      <c r="L12" s="721"/>
      <c r="M12" s="742"/>
      <c r="N12" s="705" t="s">
        <v>220</v>
      </c>
      <c r="O12" s="705"/>
      <c r="P12" s="177"/>
      <c r="Q12" s="716"/>
      <c r="R12" s="717"/>
      <c r="S12" s="717"/>
      <c r="T12" s="717"/>
      <c r="U12" s="717"/>
      <c r="V12" s="717"/>
      <c r="W12" s="718"/>
    </row>
    <row r="13" spans="2:23" s="31" customFormat="1" ht="25.5" customHeight="1" x14ac:dyDescent="0.2">
      <c r="B13" s="722" t="s">
        <v>398</v>
      </c>
      <c r="C13" s="722"/>
      <c r="D13" s="722"/>
      <c r="E13" s="737" t="s">
        <v>699</v>
      </c>
      <c r="F13" s="738"/>
      <c r="G13" s="739"/>
      <c r="H13" s="722" t="s">
        <v>434</v>
      </c>
      <c r="I13" s="722"/>
      <c r="J13" s="723" t="s">
        <v>721</v>
      </c>
      <c r="K13" s="723"/>
      <c r="L13" s="723"/>
      <c r="M13" s="722" t="s">
        <v>398</v>
      </c>
      <c r="N13" s="722"/>
      <c r="O13" s="722"/>
      <c r="P13" s="734" t="s">
        <v>723</v>
      </c>
      <c r="Q13" s="735"/>
      <c r="R13" s="736"/>
      <c r="S13" s="722" t="s">
        <v>434</v>
      </c>
      <c r="T13" s="722"/>
      <c r="U13" s="743" t="s">
        <v>560</v>
      </c>
      <c r="V13" s="723"/>
      <c r="W13" s="723"/>
    </row>
    <row r="14" spans="2:23" s="31" customFormat="1" ht="25.5" customHeight="1" x14ac:dyDescent="0.2">
      <c r="B14" s="724" t="s">
        <v>234</v>
      </c>
      <c r="C14" s="724"/>
      <c r="D14" s="724"/>
      <c r="E14" s="725" t="s">
        <v>539</v>
      </c>
      <c r="F14" s="725"/>
      <c r="G14" s="725"/>
      <c r="H14" s="726" t="s">
        <v>4</v>
      </c>
      <c r="I14" s="727"/>
      <c r="J14" s="728" t="s">
        <v>539</v>
      </c>
      <c r="K14" s="729"/>
      <c r="L14" s="730"/>
      <c r="M14" s="726" t="s">
        <v>234</v>
      </c>
      <c r="N14" s="727"/>
      <c r="O14" s="731"/>
      <c r="P14" s="725" t="s">
        <v>539</v>
      </c>
      <c r="Q14" s="725"/>
      <c r="R14" s="725"/>
      <c r="S14" s="732" t="s">
        <v>4</v>
      </c>
      <c r="T14" s="733"/>
      <c r="U14" s="728"/>
      <c r="V14" s="729"/>
      <c r="W14" s="730"/>
    </row>
    <row r="15" spans="2:23" s="31" customFormat="1" ht="39.75" customHeight="1" x14ac:dyDescent="0.2">
      <c r="B15" s="705" t="s">
        <v>399</v>
      </c>
      <c r="C15" s="705"/>
      <c r="D15" s="705"/>
      <c r="E15" s="706" t="s">
        <v>722</v>
      </c>
      <c r="F15" s="707"/>
      <c r="G15" s="707"/>
      <c r="H15" s="707"/>
      <c r="I15" s="707"/>
      <c r="J15" s="707"/>
      <c r="K15" s="707"/>
      <c r="L15" s="708"/>
      <c r="M15" s="705" t="s">
        <v>399</v>
      </c>
      <c r="N15" s="705"/>
      <c r="O15" s="705"/>
      <c r="P15" s="706" t="s">
        <v>724</v>
      </c>
      <c r="Q15" s="707"/>
      <c r="R15" s="707"/>
      <c r="S15" s="707"/>
      <c r="T15" s="707"/>
      <c r="U15" s="707"/>
      <c r="V15" s="707"/>
      <c r="W15" s="708"/>
    </row>
    <row r="16" spans="2:23" s="31" customFormat="1" ht="25.5" customHeight="1" x14ac:dyDescent="0.2">
      <c r="B16" s="712" t="s">
        <v>32</v>
      </c>
      <c r="C16" s="712" t="s">
        <v>190</v>
      </c>
      <c r="D16" s="712"/>
      <c r="E16" s="235">
        <v>4</v>
      </c>
      <c r="F16" s="713"/>
      <c r="G16" s="714"/>
      <c r="H16" s="714"/>
      <c r="I16" s="714"/>
      <c r="J16" s="714"/>
      <c r="K16" s="714"/>
      <c r="L16" s="715"/>
      <c r="M16" s="712" t="s">
        <v>32</v>
      </c>
      <c r="N16" s="712" t="s">
        <v>190</v>
      </c>
      <c r="O16" s="712"/>
      <c r="P16" s="235">
        <v>4</v>
      </c>
      <c r="Q16" s="716"/>
      <c r="R16" s="717"/>
      <c r="S16" s="717"/>
      <c r="T16" s="717"/>
      <c r="U16" s="717"/>
      <c r="V16" s="717"/>
      <c r="W16" s="718"/>
    </row>
    <row r="17" spans="2:24" s="31" customFormat="1" ht="25.5" customHeight="1" x14ac:dyDescent="0.2">
      <c r="B17" s="712"/>
      <c r="C17" s="712" t="s">
        <v>322</v>
      </c>
      <c r="D17" s="712"/>
      <c r="E17" s="236">
        <v>1</v>
      </c>
      <c r="F17" s="716"/>
      <c r="G17" s="717"/>
      <c r="H17" s="717"/>
      <c r="I17" s="717"/>
      <c r="J17" s="717"/>
      <c r="K17" s="717"/>
      <c r="L17" s="718"/>
      <c r="M17" s="712"/>
      <c r="N17" s="712" t="s">
        <v>322</v>
      </c>
      <c r="O17" s="712"/>
      <c r="P17" s="236">
        <v>2</v>
      </c>
      <c r="Q17" s="716"/>
      <c r="R17" s="717"/>
      <c r="S17" s="717"/>
      <c r="T17" s="717"/>
      <c r="U17" s="717"/>
      <c r="V17" s="717"/>
      <c r="W17" s="718"/>
    </row>
    <row r="18" spans="2:24" s="31" customFormat="1" ht="25.5" customHeight="1" x14ac:dyDescent="0.2">
      <c r="B18" s="712" t="s">
        <v>30</v>
      </c>
      <c r="C18" s="712" t="s">
        <v>167</v>
      </c>
      <c r="D18" s="712"/>
      <c r="E18" s="237" t="s">
        <v>464</v>
      </c>
      <c r="F18" s="716"/>
      <c r="G18" s="717"/>
      <c r="H18" s="717"/>
      <c r="I18" s="717"/>
      <c r="J18" s="717"/>
      <c r="K18" s="717"/>
      <c r="L18" s="718"/>
      <c r="M18" s="712" t="s">
        <v>30</v>
      </c>
      <c r="N18" s="712" t="s">
        <v>167</v>
      </c>
      <c r="O18" s="712"/>
      <c r="P18" s="237" t="s">
        <v>464</v>
      </c>
      <c r="Q18" s="716"/>
      <c r="R18" s="717"/>
      <c r="S18" s="717"/>
      <c r="T18" s="717"/>
      <c r="U18" s="717"/>
      <c r="V18" s="717"/>
      <c r="W18" s="718"/>
    </row>
    <row r="19" spans="2:24" s="31" customFormat="1" ht="25.5" customHeight="1" x14ac:dyDescent="0.2">
      <c r="B19" s="712"/>
      <c r="C19" s="712" t="s">
        <v>166</v>
      </c>
      <c r="D19" s="712"/>
      <c r="E19" s="235" t="s">
        <v>339</v>
      </c>
      <c r="F19" s="716"/>
      <c r="G19" s="717"/>
      <c r="H19" s="717"/>
      <c r="I19" s="717"/>
      <c r="J19" s="717"/>
      <c r="K19" s="717"/>
      <c r="L19" s="718"/>
      <c r="M19" s="712"/>
      <c r="N19" s="712" t="s">
        <v>166</v>
      </c>
      <c r="O19" s="712"/>
      <c r="P19" s="235" t="s">
        <v>343</v>
      </c>
      <c r="Q19" s="716"/>
      <c r="R19" s="717"/>
      <c r="S19" s="717"/>
      <c r="T19" s="717"/>
      <c r="U19" s="717"/>
      <c r="V19" s="717"/>
      <c r="W19" s="718"/>
    </row>
    <row r="20" spans="2:24" s="31" customFormat="1" ht="25.5" customHeight="1" x14ac:dyDescent="0.2">
      <c r="B20" s="705" t="s">
        <v>31</v>
      </c>
      <c r="C20" s="705"/>
      <c r="D20" s="705"/>
      <c r="E20" s="238" t="s">
        <v>466</v>
      </c>
      <c r="F20" s="716"/>
      <c r="G20" s="717"/>
      <c r="H20" s="717"/>
      <c r="I20" s="717"/>
      <c r="J20" s="717"/>
      <c r="K20" s="717"/>
      <c r="L20" s="718"/>
      <c r="M20" s="705" t="s">
        <v>31</v>
      </c>
      <c r="N20" s="705"/>
      <c r="O20" s="705"/>
      <c r="P20" s="238" t="s">
        <v>466</v>
      </c>
      <c r="Q20" s="716"/>
      <c r="R20" s="717"/>
      <c r="S20" s="717"/>
      <c r="T20" s="717"/>
      <c r="U20" s="717"/>
      <c r="V20" s="717"/>
      <c r="W20" s="718"/>
    </row>
    <row r="21" spans="2:24" s="31" customFormat="1" ht="25.5" customHeight="1" x14ac:dyDescent="0.2">
      <c r="B21" s="740" t="s">
        <v>219</v>
      </c>
      <c r="C21" s="705" t="s">
        <v>397</v>
      </c>
      <c r="D21" s="705"/>
      <c r="E21" s="236" t="s">
        <v>251</v>
      </c>
      <c r="F21" s="716"/>
      <c r="G21" s="717"/>
      <c r="H21" s="717"/>
      <c r="I21" s="717"/>
      <c r="J21" s="717"/>
      <c r="K21" s="717"/>
      <c r="L21" s="718"/>
      <c r="M21" s="740" t="s">
        <v>219</v>
      </c>
      <c r="N21" s="705" t="s">
        <v>397</v>
      </c>
      <c r="O21" s="705"/>
      <c r="P21" s="236" t="s">
        <v>251</v>
      </c>
      <c r="Q21" s="716"/>
      <c r="R21" s="717"/>
      <c r="S21" s="717"/>
      <c r="T21" s="717"/>
      <c r="U21" s="717"/>
      <c r="V21" s="717"/>
      <c r="W21" s="718"/>
    </row>
    <row r="22" spans="2:24" s="31" customFormat="1" ht="25.5" customHeight="1" x14ac:dyDescent="0.2">
      <c r="B22" s="741"/>
      <c r="C22" s="705" t="s">
        <v>218</v>
      </c>
      <c r="D22" s="705"/>
      <c r="E22" s="177" t="s">
        <v>559</v>
      </c>
      <c r="F22" s="716"/>
      <c r="G22" s="717"/>
      <c r="H22" s="717"/>
      <c r="I22" s="717"/>
      <c r="J22" s="717"/>
      <c r="K22" s="717"/>
      <c r="L22" s="718"/>
      <c r="M22" s="741"/>
      <c r="N22" s="705" t="s">
        <v>218</v>
      </c>
      <c r="O22" s="705"/>
      <c r="P22" s="177" t="s">
        <v>559</v>
      </c>
      <c r="Q22" s="716"/>
      <c r="R22" s="717"/>
      <c r="S22" s="717"/>
      <c r="T22" s="717"/>
      <c r="U22" s="717"/>
      <c r="V22" s="717"/>
      <c r="W22" s="718"/>
    </row>
    <row r="23" spans="2:24" s="31" customFormat="1" ht="25.5" customHeight="1" x14ac:dyDescent="0.2">
      <c r="B23" s="742"/>
      <c r="C23" s="705" t="s">
        <v>220</v>
      </c>
      <c r="D23" s="705"/>
      <c r="E23" s="177" t="s">
        <v>549</v>
      </c>
      <c r="F23" s="719"/>
      <c r="G23" s="720"/>
      <c r="H23" s="720"/>
      <c r="I23" s="720"/>
      <c r="J23" s="720"/>
      <c r="K23" s="720"/>
      <c r="L23" s="721"/>
      <c r="M23" s="742"/>
      <c r="N23" s="705" t="s">
        <v>220</v>
      </c>
      <c r="O23" s="705"/>
      <c r="P23" s="177" t="s">
        <v>533</v>
      </c>
      <c r="Q23" s="716"/>
      <c r="R23" s="717"/>
      <c r="S23" s="717"/>
      <c r="T23" s="717"/>
      <c r="U23" s="717"/>
      <c r="V23" s="717"/>
      <c r="W23" s="718"/>
    </row>
    <row r="24" spans="2:24" s="31" customFormat="1" ht="25.5" customHeight="1" x14ac:dyDescent="0.2">
      <c r="B24" s="722" t="s">
        <v>398</v>
      </c>
      <c r="C24" s="722"/>
      <c r="D24" s="722"/>
      <c r="E24" s="734" t="s">
        <v>725</v>
      </c>
      <c r="F24" s="735"/>
      <c r="G24" s="736"/>
      <c r="H24" s="722" t="s">
        <v>434</v>
      </c>
      <c r="I24" s="722"/>
      <c r="J24" s="737" t="s">
        <v>726</v>
      </c>
      <c r="K24" s="738"/>
      <c r="L24" s="739"/>
      <c r="M24" s="722" t="s">
        <v>398</v>
      </c>
      <c r="N24" s="722"/>
      <c r="O24" s="722"/>
      <c r="P24" s="734" t="s">
        <v>699</v>
      </c>
      <c r="Q24" s="735"/>
      <c r="R24" s="736"/>
      <c r="S24" s="722" t="s">
        <v>434</v>
      </c>
      <c r="T24" s="722"/>
      <c r="U24" s="723" t="s">
        <v>728</v>
      </c>
      <c r="V24" s="723"/>
      <c r="W24" s="723"/>
    </row>
    <row r="25" spans="2:24" s="31" customFormat="1" ht="25.5" customHeight="1" x14ac:dyDescent="0.2">
      <c r="B25" s="724" t="s">
        <v>234</v>
      </c>
      <c r="C25" s="724"/>
      <c r="D25" s="724"/>
      <c r="E25" s="725" t="s">
        <v>539</v>
      </c>
      <c r="F25" s="725"/>
      <c r="G25" s="725"/>
      <c r="H25" s="726" t="s">
        <v>4</v>
      </c>
      <c r="I25" s="727"/>
      <c r="J25" s="728" t="s">
        <v>539</v>
      </c>
      <c r="K25" s="729"/>
      <c r="L25" s="730"/>
      <c r="M25" s="726" t="s">
        <v>234</v>
      </c>
      <c r="N25" s="727"/>
      <c r="O25" s="731"/>
      <c r="P25" s="725" t="s">
        <v>539</v>
      </c>
      <c r="Q25" s="725"/>
      <c r="R25" s="725"/>
      <c r="S25" s="732" t="s">
        <v>4</v>
      </c>
      <c r="T25" s="733"/>
      <c r="U25" s="728" t="s">
        <v>539</v>
      </c>
      <c r="V25" s="729"/>
      <c r="W25" s="730"/>
    </row>
    <row r="26" spans="2:24" s="31" customFormat="1" ht="39.75" customHeight="1" x14ac:dyDescent="0.2">
      <c r="B26" s="705" t="s">
        <v>399</v>
      </c>
      <c r="C26" s="705"/>
      <c r="D26" s="705"/>
      <c r="E26" s="706" t="s">
        <v>727</v>
      </c>
      <c r="F26" s="707"/>
      <c r="G26" s="707"/>
      <c r="H26" s="707"/>
      <c r="I26" s="707"/>
      <c r="J26" s="707"/>
      <c r="K26" s="707"/>
      <c r="L26" s="708"/>
      <c r="M26" s="705" t="s">
        <v>399</v>
      </c>
      <c r="N26" s="705"/>
      <c r="O26" s="705"/>
      <c r="P26" s="706" t="s">
        <v>729</v>
      </c>
      <c r="Q26" s="707"/>
      <c r="R26" s="707"/>
      <c r="S26" s="707"/>
      <c r="T26" s="707"/>
      <c r="U26" s="707"/>
      <c r="V26" s="707"/>
      <c r="W26" s="708"/>
    </row>
    <row r="27" spans="2:24" s="31" customFormat="1" ht="15" customHeight="1" x14ac:dyDescent="0.2">
      <c r="B27" s="239"/>
      <c r="C27" s="709" t="s">
        <v>521</v>
      </c>
      <c r="D27" s="710"/>
      <c r="E27" s="710"/>
      <c r="F27" s="710"/>
      <c r="G27" s="710"/>
      <c r="H27" s="710"/>
      <c r="I27" s="710"/>
      <c r="J27" s="710"/>
      <c r="K27" s="710"/>
      <c r="L27" s="710"/>
      <c r="M27" s="240"/>
      <c r="N27" s="240" t="s">
        <v>429</v>
      </c>
      <c r="O27" s="240"/>
      <c r="P27" s="240"/>
      <c r="Q27" s="240"/>
      <c r="R27" s="240"/>
      <c r="S27" s="240"/>
      <c r="T27" s="240"/>
      <c r="U27" s="240"/>
      <c r="V27" s="240"/>
      <c r="W27" s="240"/>
    </row>
    <row r="28" spans="2:24" s="31" customFormat="1" ht="15" customHeight="1" x14ac:dyDescent="0.2">
      <c r="B28" s="239"/>
      <c r="C28" s="711"/>
      <c r="D28" s="711"/>
      <c r="E28" s="711"/>
      <c r="F28" s="711"/>
      <c r="G28" s="711"/>
      <c r="H28" s="711"/>
      <c r="I28" s="711"/>
      <c r="J28" s="711"/>
      <c r="K28" s="711"/>
      <c r="L28" s="711"/>
      <c r="M28" s="240"/>
      <c r="N28" s="240" t="s">
        <v>522</v>
      </c>
      <c r="O28" s="240"/>
      <c r="P28" s="240"/>
      <c r="Q28" s="240"/>
      <c r="R28" s="240"/>
      <c r="S28" s="240"/>
      <c r="T28" s="240"/>
      <c r="U28" s="240"/>
      <c r="V28" s="240"/>
      <c r="W28" s="240"/>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1E51707F-BD0C-4B9B-A060-D9508929E00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70B95B5-7559-4D32-ABC0-49C335BFA561}">
          <x14:formula1>
            <xm:f>'(参考)リスト'!$F$16:$F$21</xm:f>
          </x14:formula1>
          <xm:sqref>E11:E12 E22:E23 P11:P12 P22:P23</xm:sqref>
        </x14:dataValidation>
        <x14:dataValidation type="list" allowBlank="1" showInputMessage="1" showErrorMessage="1" xr:uid="{66A76800-F307-4169-BA6B-43329787E3D9}">
          <x14:formula1>
            <xm:f>'(参考)リスト'!$D$16:$D$18</xm:f>
          </x14:formula1>
          <xm:sqref>E10 E21 P10 P21</xm:sqref>
        </x14:dataValidation>
        <x14:dataValidation type="list" allowBlank="1" showInputMessage="1" showErrorMessage="1" xr:uid="{4B9A7EF5-B7F2-408E-BB94-706E670E74D8}">
          <x14:formula1>
            <xm:f>'(参考)リスト'!$E$16:$E$27</xm:f>
          </x14:formula1>
          <xm:sqref>E9 E20 P9 P20</xm:sqref>
        </x14:dataValidation>
        <x14:dataValidation type="list" allowBlank="1" showInputMessage="1" showErrorMessage="1" xr:uid="{CCA50CDC-B19D-473B-8EB6-56D23CD51855}">
          <x14:formula1>
            <xm:f>'(参考)リスト'!$B$16:$B$21</xm:f>
          </x14:formula1>
          <xm:sqref>E7 E18 P7 P18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BD5F9-7C9B-444F-8276-CF0804854278}">
  <dimension ref="B1:X31"/>
  <sheetViews>
    <sheetView showGridLines="0" showZeros="0" view="pageBreakPreview" zoomScale="90" zoomScaleNormal="70" zoomScaleSheetLayoutView="90" workbookViewId="0">
      <selection activeCell="C6" sqref="B5:AI23"/>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3" t="s">
        <v>508</v>
      </c>
      <c r="C2" s="234"/>
      <c r="D2" s="234"/>
      <c r="E2" s="234"/>
      <c r="F2" s="234"/>
      <c r="G2" s="234"/>
      <c r="H2" s="234"/>
      <c r="I2" s="234"/>
      <c r="J2" s="234"/>
      <c r="K2" s="234"/>
      <c r="L2" s="234"/>
      <c r="M2" s="234"/>
      <c r="N2" s="234"/>
      <c r="O2" s="234"/>
      <c r="P2" s="234"/>
      <c r="Q2" s="234"/>
      <c r="R2" s="384" t="s">
        <v>412</v>
      </c>
      <c r="S2" s="384"/>
      <c r="T2" s="583" t="s">
        <v>935</v>
      </c>
      <c r="U2" s="583"/>
      <c r="V2" s="583"/>
      <c r="W2" s="583"/>
    </row>
    <row r="3" spans="2:23" ht="25.2" customHeight="1" x14ac:dyDescent="0.15">
      <c r="B3" s="760" t="s">
        <v>34</v>
      </c>
      <c r="C3" s="761"/>
      <c r="D3" s="761"/>
      <c r="E3" s="762" t="s">
        <v>561</v>
      </c>
      <c r="F3" s="763"/>
      <c r="G3" s="764"/>
      <c r="H3" s="754" t="s">
        <v>27</v>
      </c>
      <c r="I3" s="755"/>
      <c r="J3" s="765" t="s">
        <v>573</v>
      </c>
      <c r="K3" s="766"/>
      <c r="L3" s="767"/>
      <c r="M3" s="769" t="s">
        <v>448</v>
      </c>
      <c r="N3" s="777"/>
      <c r="O3" s="770"/>
      <c r="P3" s="768" t="s">
        <v>531</v>
      </c>
      <c r="Q3" s="768"/>
      <c r="R3" s="768"/>
      <c r="S3" s="769" t="s">
        <v>185</v>
      </c>
      <c r="T3" s="770"/>
      <c r="U3" s="773">
        <v>45586</v>
      </c>
      <c r="V3" s="774"/>
      <c r="W3" s="775"/>
    </row>
    <row r="4" spans="2:23" ht="25.2" customHeight="1" x14ac:dyDescent="0.2">
      <c r="B4" s="749" t="s">
        <v>28</v>
      </c>
      <c r="C4" s="750"/>
      <c r="D4" s="750"/>
      <c r="E4" s="751" t="s">
        <v>562</v>
      </c>
      <c r="F4" s="752"/>
      <c r="G4" s="753"/>
      <c r="H4" s="754" t="s">
        <v>33</v>
      </c>
      <c r="I4" s="755"/>
      <c r="J4" s="756" t="s">
        <v>936</v>
      </c>
      <c r="K4" s="757"/>
      <c r="L4" s="758"/>
      <c r="M4" s="778"/>
      <c r="N4" s="779"/>
      <c r="O4" s="780"/>
      <c r="P4" s="759" t="s">
        <v>532</v>
      </c>
      <c r="Q4" s="759"/>
      <c r="R4" s="759"/>
      <c r="S4" s="771"/>
      <c r="T4" s="772"/>
      <c r="U4" s="771"/>
      <c r="V4" s="776"/>
      <c r="W4" s="772"/>
    </row>
    <row r="5" spans="2:23" s="31" customFormat="1" ht="25.5" customHeight="1" x14ac:dyDescent="0.2">
      <c r="B5" s="740" t="s">
        <v>32</v>
      </c>
      <c r="C5" s="744" t="s">
        <v>190</v>
      </c>
      <c r="D5" s="745"/>
      <c r="E5" s="235">
        <v>4</v>
      </c>
      <c r="F5" s="713"/>
      <c r="G5" s="714"/>
      <c r="H5" s="714"/>
      <c r="I5" s="714"/>
      <c r="J5" s="714"/>
      <c r="K5" s="714"/>
      <c r="L5" s="715"/>
      <c r="M5" s="740" t="s">
        <v>32</v>
      </c>
      <c r="N5" s="744" t="s">
        <v>190</v>
      </c>
      <c r="O5" s="745"/>
      <c r="P5" s="235">
        <v>4</v>
      </c>
      <c r="Q5" s="716"/>
      <c r="R5" s="717"/>
      <c r="S5" s="717"/>
      <c r="T5" s="717"/>
      <c r="U5" s="717"/>
      <c r="V5" s="717"/>
      <c r="W5" s="718"/>
    </row>
    <row r="6" spans="2:23" s="31" customFormat="1" ht="25.5" customHeight="1" x14ac:dyDescent="0.2">
      <c r="B6" s="742"/>
      <c r="C6" s="744" t="s">
        <v>322</v>
      </c>
      <c r="D6" s="745"/>
      <c r="E6" s="236">
        <v>3</v>
      </c>
      <c r="F6" s="716"/>
      <c r="G6" s="717"/>
      <c r="H6" s="717"/>
      <c r="I6" s="717"/>
      <c r="J6" s="717"/>
      <c r="K6" s="717"/>
      <c r="L6" s="718"/>
      <c r="M6" s="742"/>
      <c r="N6" s="744" t="s">
        <v>322</v>
      </c>
      <c r="O6" s="745"/>
      <c r="P6" s="236">
        <v>4</v>
      </c>
      <c r="Q6" s="716"/>
      <c r="R6" s="717"/>
      <c r="S6" s="717"/>
      <c r="T6" s="717"/>
      <c r="U6" s="717"/>
      <c r="V6" s="717"/>
      <c r="W6" s="718"/>
    </row>
    <row r="7" spans="2:23" s="31" customFormat="1" ht="25.5" customHeight="1" x14ac:dyDescent="0.2">
      <c r="B7" s="740" t="s">
        <v>30</v>
      </c>
      <c r="C7" s="744" t="s">
        <v>167</v>
      </c>
      <c r="D7" s="745"/>
      <c r="E7" s="237" t="s">
        <v>464</v>
      </c>
      <c r="F7" s="716"/>
      <c r="G7" s="717"/>
      <c r="H7" s="717"/>
      <c r="I7" s="717"/>
      <c r="J7" s="717"/>
      <c r="K7" s="717"/>
      <c r="L7" s="718"/>
      <c r="M7" s="740" t="s">
        <v>30</v>
      </c>
      <c r="N7" s="744" t="s">
        <v>167</v>
      </c>
      <c r="O7" s="745"/>
      <c r="P7" s="237" t="s">
        <v>464</v>
      </c>
      <c r="Q7" s="716"/>
      <c r="R7" s="717"/>
      <c r="S7" s="717"/>
      <c r="T7" s="717"/>
      <c r="U7" s="717"/>
      <c r="V7" s="717"/>
      <c r="W7" s="718"/>
    </row>
    <row r="8" spans="2:23" s="31" customFormat="1" ht="25.5" customHeight="1" x14ac:dyDescent="0.2">
      <c r="B8" s="741"/>
      <c r="C8" s="744" t="s">
        <v>166</v>
      </c>
      <c r="D8" s="745"/>
      <c r="E8" s="235" t="s">
        <v>339</v>
      </c>
      <c r="F8" s="716"/>
      <c r="G8" s="717"/>
      <c r="H8" s="717"/>
      <c r="I8" s="717"/>
      <c r="J8" s="717"/>
      <c r="K8" s="717"/>
      <c r="L8" s="718"/>
      <c r="M8" s="741"/>
      <c r="N8" s="744" t="s">
        <v>166</v>
      </c>
      <c r="O8" s="745"/>
      <c r="P8" s="235" t="s">
        <v>338</v>
      </c>
      <c r="Q8" s="716"/>
      <c r="R8" s="717"/>
      <c r="S8" s="717"/>
      <c r="T8" s="717"/>
      <c r="U8" s="717"/>
      <c r="V8" s="717"/>
      <c r="W8" s="718"/>
    </row>
    <row r="9" spans="2:23" s="31" customFormat="1" ht="25.5" customHeight="1" x14ac:dyDescent="0.2">
      <c r="B9" s="746" t="s">
        <v>31</v>
      </c>
      <c r="C9" s="748"/>
      <c r="D9" s="747"/>
      <c r="E9" s="238" t="s">
        <v>473</v>
      </c>
      <c r="F9" s="716"/>
      <c r="G9" s="717"/>
      <c r="H9" s="717"/>
      <c r="I9" s="717"/>
      <c r="J9" s="717"/>
      <c r="K9" s="717"/>
      <c r="L9" s="718"/>
      <c r="M9" s="746" t="s">
        <v>31</v>
      </c>
      <c r="N9" s="748"/>
      <c r="O9" s="747"/>
      <c r="P9" s="238" t="s">
        <v>466</v>
      </c>
      <c r="Q9" s="716"/>
      <c r="R9" s="717"/>
      <c r="S9" s="717"/>
      <c r="T9" s="717"/>
      <c r="U9" s="717"/>
      <c r="V9" s="717"/>
      <c r="W9" s="718"/>
    </row>
    <row r="10" spans="2:23" s="31" customFormat="1" ht="25.5" customHeight="1" x14ac:dyDescent="0.2">
      <c r="B10" s="740" t="s">
        <v>219</v>
      </c>
      <c r="C10" s="746" t="s">
        <v>397</v>
      </c>
      <c r="D10" s="747"/>
      <c r="E10" s="236" t="s">
        <v>252</v>
      </c>
      <c r="F10" s="716"/>
      <c r="G10" s="717"/>
      <c r="H10" s="717"/>
      <c r="I10" s="717"/>
      <c r="J10" s="717"/>
      <c r="K10" s="717"/>
      <c r="L10" s="718"/>
      <c r="M10" s="740" t="s">
        <v>219</v>
      </c>
      <c r="N10" s="746" t="s">
        <v>397</v>
      </c>
      <c r="O10" s="747"/>
      <c r="P10" s="236" t="s">
        <v>251</v>
      </c>
      <c r="Q10" s="716"/>
      <c r="R10" s="717"/>
      <c r="S10" s="717"/>
      <c r="T10" s="717"/>
      <c r="U10" s="717"/>
      <c r="V10" s="717"/>
      <c r="W10" s="718"/>
    </row>
    <row r="11" spans="2:23" s="31" customFormat="1" ht="25.5" customHeight="1" x14ac:dyDescent="0.2">
      <c r="B11" s="741"/>
      <c r="C11" s="746" t="s">
        <v>218</v>
      </c>
      <c r="D11" s="747"/>
      <c r="E11" s="177" t="s">
        <v>559</v>
      </c>
      <c r="F11" s="716"/>
      <c r="G11" s="717"/>
      <c r="H11" s="717"/>
      <c r="I11" s="717"/>
      <c r="J11" s="717"/>
      <c r="K11" s="717"/>
      <c r="L11" s="718"/>
      <c r="M11" s="741"/>
      <c r="N11" s="746" t="s">
        <v>218</v>
      </c>
      <c r="O11" s="747"/>
      <c r="P11" s="177" t="s">
        <v>559</v>
      </c>
      <c r="Q11" s="716"/>
      <c r="R11" s="717"/>
      <c r="S11" s="717"/>
      <c r="T11" s="717"/>
      <c r="U11" s="717"/>
      <c r="V11" s="717"/>
      <c r="W11" s="718"/>
    </row>
    <row r="12" spans="2:23" s="31" customFormat="1" ht="25.5" customHeight="1" x14ac:dyDescent="0.2">
      <c r="B12" s="742"/>
      <c r="C12" s="705" t="s">
        <v>220</v>
      </c>
      <c r="D12" s="705"/>
      <c r="E12" s="177" t="s">
        <v>533</v>
      </c>
      <c r="F12" s="719"/>
      <c r="G12" s="720"/>
      <c r="H12" s="720"/>
      <c r="I12" s="720"/>
      <c r="J12" s="720"/>
      <c r="K12" s="720"/>
      <c r="L12" s="721"/>
      <c r="M12" s="742"/>
      <c r="N12" s="705" t="s">
        <v>220</v>
      </c>
      <c r="O12" s="705"/>
      <c r="P12" s="177" t="s">
        <v>549</v>
      </c>
      <c r="Q12" s="716"/>
      <c r="R12" s="717"/>
      <c r="S12" s="717"/>
      <c r="T12" s="717"/>
      <c r="U12" s="717"/>
      <c r="V12" s="717"/>
      <c r="W12" s="718"/>
    </row>
    <row r="13" spans="2:23" s="31" customFormat="1" ht="25.5" customHeight="1" x14ac:dyDescent="0.2">
      <c r="B13" s="722" t="s">
        <v>398</v>
      </c>
      <c r="C13" s="722"/>
      <c r="D13" s="722"/>
      <c r="E13" s="737" t="s">
        <v>708</v>
      </c>
      <c r="F13" s="738"/>
      <c r="G13" s="739"/>
      <c r="H13" s="722" t="s">
        <v>434</v>
      </c>
      <c r="I13" s="722"/>
      <c r="J13" s="723"/>
      <c r="K13" s="723"/>
      <c r="L13" s="723"/>
      <c r="M13" s="722" t="s">
        <v>398</v>
      </c>
      <c r="N13" s="722"/>
      <c r="O13" s="722"/>
      <c r="P13" s="734" t="s">
        <v>731</v>
      </c>
      <c r="Q13" s="735"/>
      <c r="R13" s="736"/>
      <c r="S13" s="722" t="s">
        <v>434</v>
      </c>
      <c r="T13" s="722"/>
      <c r="U13" s="743"/>
      <c r="V13" s="723"/>
      <c r="W13" s="723"/>
    </row>
    <row r="14" spans="2:23" s="31" customFormat="1" ht="25.5" customHeight="1" x14ac:dyDescent="0.2">
      <c r="B14" s="724" t="s">
        <v>234</v>
      </c>
      <c r="C14" s="724"/>
      <c r="D14" s="724"/>
      <c r="E14" s="725" t="s">
        <v>539</v>
      </c>
      <c r="F14" s="725"/>
      <c r="G14" s="725"/>
      <c r="H14" s="726" t="s">
        <v>4</v>
      </c>
      <c r="I14" s="727"/>
      <c r="J14" s="728" t="s">
        <v>539</v>
      </c>
      <c r="K14" s="729"/>
      <c r="L14" s="730"/>
      <c r="M14" s="726" t="s">
        <v>234</v>
      </c>
      <c r="N14" s="727"/>
      <c r="O14" s="731"/>
      <c r="P14" s="725" t="s">
        <v>539</v>
      </c>
      <c r="Q14" s="725"/>
      <c r="R14" s="725"/>
      <c r="S14" s="732" t="s">
        <v>4</v>
      </c>
      <c r="T14" s="733"/>
      <c r="U14" s="728"/>
      <c r="V14" s="729"/>
      <c r="W14" s="730"/>
    </row>
    <row r="15" spans="2:23" s="31" customFormat="1" ht="39.75" customHeight="1" x14ac:dyDescent="0.2">
      <c r="B15" s="705" t="s">
        <v>399</v>
      </c>
      <c r="C15" s="705"/>
      <c r="D15" s="705"/>
      <c r="E15" s="706" t="s">
        <v>730</v>
      </c>
      <c r="F15" s="707"/>
      <c r="G15" s="707"/>
      <c r="H15" s="707"/>
      <c r="I15" s="707"/>
      <c r="J15" s="707"/>
      <c r="K15" s="707"/>
      <c r="L15" s="708"/>
      <c r="M15" s="705" t="s">
        <v>399</v>
      </c>
      <c r="N15" s="705"/>
      <c r="O15" s="705"/>
      <c r="P15" s="706" t="s">
        <v>732</v>
      </c>
      <c r="Q15" s="707"/>
      <c r="R15" s="707"/>
      <c r="S15" s="707"/>
      <c r="T15" s="707"/>
      <c r="U15" s="707"/>
      <c r="V15" s="707"/>
      <c r="W15" s="708"/>
    </row>
    <row r="16" spans="2:23" s="31" customFormat="1" ht="25.5" customHeight="1" x14ac:dyDescent="0.2">
      <c r="B16" s="712" t="s">
        <v>32</v>
      </c>
      <c r="C16" s="712" t="s">
        <v>190</v>
      </c>
      <c r="D16" s="712"/>
      <c r="E16" s="235">
        <v>4</v>
      </c>
      <c r="F16" s="713"/>
      <c r="G16" s="714"/>
      <c r="H16" s="714"/>
      <c r="I16" s="714"/>
      <c r="J16" s="714"/>
      <c r="K16" s="714"/>
      <c r="L16" s="715"/>
      <c r="M16" s="712" t="s">
        <v>32</v>
      </c>
      <c r="N16" s="712" t="s">
        <v>190</v>
      </c>
      <c r="O16" s="712"/>
      <c r="P16" s="235">
        <v>4</v>
      </c>
      <c r="Q16" s="716"/>
      <c r="R16" s="717"/>
      <c r="S16" s="717"/>
      <c r="T16" s="717"/>
      <c r="U16" s="717"/>
      <c r="V16" s="717"/>
      <c r="W16" s="718"/>
    </row>
    <row r="17" spans="2:24" s="31" customFormat="1" ht="25.5" customHeight="1" x14ac:dyDescent="0.2">
      <c r="B17" s="712"/>
      <c r="C17" s="712" t="s">
        <v>322</v>
      </c>
      <c r="D17" s="712"/>
      <c r="E17" s="236">
        <v>5</v>
      </c>
      <c r="F17" s="716"/>
      <c r="G17" s="717"/>
      <c r="H17" s="717"/>
      <c r="I17" s="717"/>
      <c r="J17" s="717"/>
      <c r="K17" s="717"/>
      <c r="L17" s="718"/>
      <c r="M17" s="712"/>
      <c r="N17" s="712" t="s">
        <v>322</v>
      </c>
      <c r="O17" s="712"/>
      <c r="P17" s="236">
        <v>6</v>
      </c>
      <c r="Q17" s="716"/>
      <c r="R17" s="717"/>
      <c r="S17" s="717"/>
      <c r="T17" s="717"/>
      <c r="U17" s="717"/>
      <c r="V17" s="717"/>
      <c r="W17" s="718"/>
    </row>
    <row r="18" spans="2:24" s="31" customFormat="1" ht="25.5" customHeight="1" x14ac:dyDescent="0.2">
      <c r="B18" s="712" t="s">
        <v>30</v>
      </c>
      <c r="C18" s="712" t="s">
        <v>167</v>
      </c>
      <c r="D18" s="712"/>
      <c r="E18" s="237" t="s">
        <v>464</v>
      </c>
      <c r="F18" s="716"/>
      <c r="G18" s="717"/>
      <c r="H18" s="717"/>
      <c r="I18" s="717"/>
      <c r="J18" s="717"/>
      <c r="K18" s="717"/>
      <c r="L18" s="718"/>
      <c r="M18" s="712" t="s">
        <v>30</v>
      </c>
      <c r="N18" s="712" t="s">
        <v>167</v>
      </c>
      <c r="O18" s="712"/>
      <c r="P18" s="237" t="s">
        <v>464</v>
      </c>
      <c r="Q18" s="716"/>
      <c r="R18" s="717"/>
      <c r="S18" s="717"/>
      <c r="T18" s="717"/>
      <c r="U18" s="717"/>
      <c r="V18" s="717"/>
      <c r="W18" s="718"/>
    </row>
    <row r="19" spans="2:24" s="31" customFormat="1" ht="25.5" customHeight="1" x14ac:dyDescent="0.2">
      <c r="B19" s="712"/>
      <c r="C19" s="712" t="s">
        <v>166</v>
      </c>
      <c r="D19" s="712"/>
      <c r="E19" s="235" t="s">
        <v>342</v>
      </c>
      <c r="F19" s="716"/>
      <c r="G19" s="717"/>
      <c r="H19" s="717"/>
      <c r="I19" s="717"/>
      <c r="J19" s="717"/>
      <c r="K19" s="717"/>
      <c r="L19" s="718"/>
      <c r="M19" s="712"/>
      <c r="N19" s="712" t="s">
        <v>166</v>
      </c>
      <c r="O19" s="712"/>
      <c r="P19" s="235" t="s">
        <v>336</v>
      </c>
      <c r="Q19" s="716"/>
      <c r="R19" s="717"/>
      <c r="S19" s="717"/>
      <c r="T19" s="717"/>
      <c r="U19" s="717"/>
      <c r="V19" s="717"/>
      <c r="W19" s="718"/>
    </row>
    <row r="20" spans="2:24" s="31" customFormat="1" ht="25.5" customHeight="1" x14ac:dyDescent="0.2">
      <c r="B20" s="705" t="s">
        <v>31</v>
      </c>
      <c r="C20" s="705"/>
      <c r="D20" s="705"/>
      <c r="E20" s="238" t="s">
        <v>466</v>
      </c>
      <c r="F20" s="716"/>
      <c r="G20" s="717"/>
      <c r="H20" s="717"/>
      <c r="I20" s="717"/>
      <c r="J20" s="717"/>
      <c r="K20" s="717"/>
      <c r="L20" s="718"/>
      <c r="M20" s="705" t="s">
        <v>31</v>
      </c>
      <c r="N20" s="705"/>
      <c r="O20" s="705"/>
      <c r="P20" s="238" t="s">
        <v>466</v>
      </c>
      <c r="Q20" s="716"/>
      <c r="R20" s="717"/>
      <c r="S20" s="717"/>
      <c r="T20" s="717"/>
      <c r="U20" s="717"/>
      <c r="V20" s="717"/>
      <c r="W20" s="718"/>
    </row>
    <row r="21" spans="2:24" s="31" customFormat="1" ht="25.5" customHeight="1" x14ac:dyDescent="0.2">
      <c r="B21" s="740" t="s">
        <v>219</v>
      </c>
      <c r="C21" s="705" t="s">
        <v>397</v>
      </c>
      <c r="D21" s="705"/>
      <c r="E21" s="236" t="s">
        <v>251</v>
      </c>
      <c r="F21" s="716"/>
      <c r="G21" s="717"/>
      <c r="H21" s="717"/>
      <c r="I21" s="717"/>
      <c r="J21" s="717"/>
      <c r="K21" s="717"/>
      <c r="L21" s="718"/>
      <c r="M21" s="740" t="s">
        <v>219</v>
      </c>
      <c r="N21" s="705" t="s">
        <v>397</v>
      </c>
      <c r="O21" s="705"/>
      <c r="P21" s="236" t="s">
        <v>251</v>
      </c>
      <c r="Q21" s="716"/>
      <c r="R21" s="717"/>
      <c r="S21" s="717"/>
      <c r="T21" s="717"/>
      <c r="U21" s="717"/>
      <c r="V21" s="717"/>
      <c r="W21" s="718"/>
    </row>
    <row r="22" spans="2:24" s="31" customFormat="1" ht="25.5" customHeight="1" x14ac:dyDescent="0.2">
      <c r="B22" s="741"/>
      <c r="C22" s="705" t="s">
        <v>218</v>
      </c>
      <c r="D22" s="705"/>
      <c r="E22" s="177" t="s">
        <v>559</v>
      </c>
      <c r="F22" s="716"/>
      <c r="G22" s="717"/>
      <c r="H22" s="717"/>
      <c r="I22" s="717"/>
      <c r="J22" s="717"/>
      <c r="K22" s="717"/>
      <c r="L22" s="718"/>
      <c r="M22" s="741"/>
      <c r="N22" s="705" t="s">
        <v>218</v>
      </c>
      <c r="O22" s="705"/>
      <c r="P22" s="177" t="s">
        <v>559</v>
      </c>
      <c r="Q22" s="716"/>
      <c r="R22" s="717"/>
      <c r="S22" s="717"/>
      <c r="T22" s="717"/>
      <c r="U22" s="717"/>
      <c r="V22" s="717"/>
      <c r="W22" s="718"/>
    </row>
    <row r="23" spans="2:24" s="31" customFormat="1" ht="25.5" customHeight="1" x14ac:dyDescent="0.2">
      <c r="B23" s="742"/>
      <c r="C23" s="705" t="s">
        <v>220</v>
      </c>
      <c r="D23" s="705"/>
      <c r="E23" s="177" t="s">
        <v>533</v>
      </c>
      <c r="F23" s="719"/>
      <c r="G23" s="720"/>
      <c r="H23" s="720"/>
      <c r="I23" s="720"/>
      <c r="J23" s="720"/>
      <c r="K23" s="720"/>
      <c r="L23" s="721"/>
      <c r="M23" s="742"/>
      <c r="N23" s="705" t="s">
        <v>220</v>
      </c>
      <c r="O23" s="705"/>
      <c r="P23" s="177" t="s">
        <v>533</v>
      </c>
      <c r="Q23" s="716"/>
      <c r="R23" s="717"/>
      <c r="S23" s="717"/>
      <c r="T23" s="717"/>
      <c r="U23" s="717"/>
      <c r="V23" s="717"/>
      <c r="W23" s="718"/>
    </row>
    <row r="24" spans="2:24" s="31" customFormat="1" ht="25.5" customHeight="1" x14ac:dyDescent="0.2">
      <c r="B24" s="722" t="s">
        <v>398</v>
      </c>
      <c r="C24" s="722"/>
      <c r="D24" s="722"/>
      <c r="E24" s="734" t="s">
        <v>699</v>
      </c>
      <c r="F24" s="735"/>
      <c r="G24" s="736"/>
      <c r="H24" s="722" t="s">
        <v>434</v>
      </c>
      <c r="I24" s="722"/>
      <c r="J24" s="737" t="s">
        <v>733</v>
      </c>
      <c r="K24" s="738"/>
      <c r="L24" s="739"/>
      <c r="M24" s="722" t="s">
        <v>398</v>
      </c>
      <c r="N24" s="722"/>
      <c r="O24" s="722"/>
      <c r="P24" s="734" t="s">
        <v>699</v>
      </c>
      <c r="Q24" s="735"/>
      <c r="R24" s="736"/>
      <c r="S24" s="722" t="s">
        <v>434</v>
      </c>
      <c r="T24" s="722"/>
      <c r="U24" s="723" t="s">
        <v>735</v>
      </c>
      <c r="V24" s="723"/>
      <c r="W24" s="723"/>
    </row>
    <row r="25" spans="2:24" s="31" customFormat="1" ht="25.5" customHeight="1" x14ac:dyDescent="0.2">
      <c r="B25" s="724" t="s">
        <v>234</v>
      </c>
      <c r="C25" s="724"/>
      <c r="D25" s="724"/>
      <c r="E25" s="725" t="s">
        <v>539</v>
      </c>
      <c r="F25" s="725"/>
      <c r="G25" s="725"/>
      <c r="H25" s="726" t="s">
        <v>4</v>
      </c>
      <c r="I25" s="727"/>
      <c r="J25" s="728" t="s">
        <v>539</v>
      </c>
      <c r="K25" s="729"/>
      <c r="L25" s="730"/>
      <c r="M25" s="726" t="s">
        <v>234</v>
      </c>
      <c r="N25" s="727"/>
      <c r="O25" s="731"/>
      <c r="P25" s="725" t="s">
        <v>539</v>
      </c>
      <c r="Q25" s="725"/>
      <c r="R25" s="725"/>
      <c r="S25" s="732" t="s">
        <v>4</v>
      </c>
      <c r="T25" s="733"/>
      <c r="U25" s="728" t="s">
        <v>539</v>
      </c>
      <c r="V25" s="729"/>
      <c r="W25" s="730"/>
    </row>
    <row r="26" spans="2:24" s="31" customFormat="1" ht="39.75" customHeight="1" x14ac:dyDescent="0.2">
      <c r="B26" s="705" t="s">
        <v>399</v>
      </c>
      <c r="C26" s="705"/>
      <c r="D26" s="705"/>
      <c r="E26" s="706" t="s">
        <v>734</v>
      </c>
      <c r="F26" s="707"/>
      <c r="G26" s="707"/>
      <c r="H26" s="707"/>
      <c r="I26" s="707"/>
      <c r="J26" s="707"/>
      <c r="K26" s="707"/>
      <c r="L26" s="708"/>
      <c r="M26" s="705" t="s">
        <v>399</v>
      </c>
      <c r="N26" s="705"/>
      <c r="O26" s="705"/>
      <c r="P26" s="706" t="s">
        <v>736</v>
      </c>
      <c r="Q26" s="707"/>
      <c r="R26" s="707"/>
      <c r="S26" s="707"/>
      <c r="T26" s="707"/>
      <c r="U26" s="707"/>
      <c r="V26" s="707"/>
      <c r="W26" s="708"/>
    </row>
    <row r="27" spans="2:24" s="31" customFormat="1" ht="15" customHeight="1" x14ac:dyDescent="0.2">
      <c r="B27" s="239"/>
      <c r="C27" s="709" t="s">
        <v>521</v>
      </c>
      <c r="D27" s="710"/>
      <c r="E27" s="710"/>
      <c r="F27" s="710"/>
      <c r="G27" s="710"/>
      <c r="H27" s="710"/>
      <c r="I27" s="710"/>
      <c r="J27" s="710"/>
      <c r="K27" s="710"/>
      <c r="L27" s="710"/>
      <c r="M27" s="240"/>
      <c r="N27" s="240" t="s">
        <v>429</v>
      </c>
      <c r="O27" s="240"/>
      <c r="P27" s="240"/>
      <c r="Q27" s="240"/>
      <c r="R27" s="240"/>
      <c r="S27" s="240"/>
      <c r="T27" s="240"/>
      <c r="U27" s="240"/>
      <c r="V27" s="240"/>
      <c r="W27" s="240"/>
    </row>
    <row r="28" spans="2:24" s="31" customFormat="1" ht="15" customHeight="1" x14ac:dyDescent="0.2">
      <c r="B28" s="239"/>
      <c r="C28" s="711"/>
      <c r="D28" s="711"/>
      <c r="E28" s="711"/>
      <c r="F28" s="711"/>
      <c r="G28" s="711"/>
      <c r="H28" s="711"/>
      <c r="I28" s="711"/>
      <c r="J28" s="711"/>
      <c r="K28" s="711"/>
      <c r="L28" s="711"/>
      <c r="M28" s="240"/>
      <c r="N28" s="240" t="s">
        <v>522</v>
      </c>
      <c r="O28" s="240"/>
      <c r="P28" s="240"/>
      <c r="Q28" s="240"/>
      <c r="R28" s="240"/>
      <c r="S28" s="240"/>
      <c r="T28" s="240"/>
      <c r="U28" s="240"/>
      <c r="V28" s="240"/>
      <c r="W28" s="240"/>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6573D0DD-FF24-4C4E-945C-1D68B5B970F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FABA5AF-3319-49EB-98E9-01B8EC7EAA90}">
          <x14:formula1>
            <xm:f>'(参考)リスト'!$B$16:$B$21</xm:f>
          </x14:formula1>
          <xm:sqref>E7 E18 P7 P18</xm:sqref>
        </x14:dataValidation>
        <x14:dataValidation type="list" allowBlank="1" showInputMessage="1" showErrorMessage="1" xr:uid="{23B784ED-655A-401A-85AD-E21370DE4AB0}">
          <x14:formula1>
            <xm:f>'(参考)リスト'!$E$16:$E$27</xm:f>
          </x14:formula1>
          <xm:sqref>E9 E20 P9 P20</xm:sqref>
        </x14:dataValidation>
        <x14:dataValidation type="list" allowBlank="1" showInputMessage="1" showErrorMessage="1" xr:uid="{965142FD-6A37-46AD-AEF4-1028A12EF845}">
          <x14:formula1>
            <xm:f>'(参考)リスト'!$D$16:$D$18</xm:f>
          </x14:formula1>
          <xm:sqref>E10 E21 P10 P21</xm:sqref>
        </x14:dataValidation>
        <x14:dataValidation type="list" allowBlank="1" showInputMessage="1" showErrorMessage="1" xr:uid="{318CF21E-1965-46E4-A71D-A91C83B8465A}">
          <x14:formula1>
            <xm:f>'(参考)リスト'!$F$16:$F$21</xm:f>
          </x14:formula1>
          <xm:sqref>E11:E12 E22:E23 P11:P12 P22:P23</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9019D-6D49-408B-817F-A5CE6DE64940}">
  <dimension ref="B1:X31"/>
  <sheetViews>
    <sheetView showGridLines="0" showZeros="0" view="pageBreakPreview" zoomScale="90" zoomScaleNormal="70" zoomScaleSheetLayoutView="90" workbookViewId="0">
      <selection activeCell="C6" sqref="B5:AI23"/>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3" t="s">
        <v>508</v>
      </c>
      <c r="C2" s="234"/>
      <c r="D2" s="234"/>
      <c r="E2" s="234"/>
      <c r="F2" s="234"/>
      <c r="G2" s="234"/>
      <c r="H2" s="234"/>
      <c r="I2" s="234"/>
      <c r="J2" s="234"/>
      <c r="K2" s="234"/>
      <c r="L2" s="234"/>
      <c r="M2" s="234"/>
      <c r="N2" s="234"/>
      <c r="O2" s="234"/>
      <c r="P2" s="234"/>
      <c r="Q2" s="234"/>
      <c r="R2" s="384" t="s">
        <v>412</v>
      </c>
      <c r="S2" s="384"/>
      <c r="T2" s="583" t="s">
        <v>935</v>
      </c>
      <c r="U2" s="583"/>
      <c r="V2" s="583"/>
      <c r="W2" s="583"/>
    </row>
    <row r="3" spans="2:23" ht="25.2" customHeight="1" x14ac:dyDescent="0.15">
      <c r="B3" s="760" t="s">
        <v>34</v>
      </c>
      <c r="C3" s="761"/>
      <c r="D3" s="761"/>
      <c r="E3" s="762" t="s">
        <v>561</v>
      </c>
      <c r="F3" s="763"/>
      <c r="G3" s="764"/>
      <c r="H3" s="754" t="s">
        <v>27</v>
      </c>
      <c r="I3" s="755"/>
      <c r="J3" s="765" t="s">
        <v>573</v>
      </c>
      <c r="K3" s="766"/>
      <c r="L3" s="767"/>
      <c r="M3" s="769" t="s">
        <v>448</v>
      </c>
      <c r="N3" s="777"/>
      <c r="O3" s="770"/>
      <c r="P3" s="768" t="s">
        <v>531</v>
      </c>
      <c r="Q3" s="768"/>
      <c r="R3" s="768"/>
      <c r="S3" s="769" t="s">
        <v>185</v>
      </c>
      <c r="T3" s="770"/>
      <c r="U3" s="773">
        <v>45586</v>
      </c>
      <c r="V3" s="774"/>
      <c r="W3" s="775"/>
    </row>
    <row r="4" spans="2:23" ht="25.2" customHeight="1" x14ac:dyDescent="0.2">
      <c r="B4" s="749" t="s">
        <v>28</v>
      </c>
      <c r="C4" s="750"/>
      <c r="D4" s="750"/>
      <c r="E4" s="751" t="s">
        <v>562</v>
      </c>
      <c r="F4" s="752"/>
      <c r="G4" s="753"/>
      <c r="H4" s="754" t="s">
        <v>33</v>
      </c>
      <c r="I4" s="755"/>
      <c r="J4" s="756" t="s">
        <v>936</v>
      </c>
      <c r="K4" s="757"/>
      <c r="L4" s="758"/>
      <c r="M4" s="778"/>
      <c r="N4" s="779"/>
      <c r="O4" s="780"/>
      <c r="P4" s="759" t="s">
        <v>532</v>
      </c>
      <c r="Q4" s="759"/>
      <c r="R4" s="759"/>
      <c r="S4" s="771"/>
      <c r="T4" s="772"/>
      <c r="U4" s="771"/>
      <c r="V4" s="776"/>
      <c r="W4" s="772"/>
    </row>
    <row r="5" spans="2:23" s="31" customFormat="1" ht="25.5" customHeight="1" x14ac:dyDescent="0.2">
      <c r="B5" s="740" t="s">
        <v>32</v>
      </c>
      <c r="C5" s="744" t="s">
        <v>190</v>
      </c>
      <c r="D5" s="745"/>
      <c r="E5" s="235">
        <v>4</v>
      </c>
      <c r="F5" s="713"/>
      <c r="G5" s="714"/>
      <c r="H5" s="714"/>
      <c r="I5" s="714"/>
      <c r="J5" s="714"/>
      <c r="K5" s="714"/>
      <c r="L5" s="715"/>
      <c r="M5" s="740" t="s">
        <v>32</v>
      </c>
      <c r="N5" s="744" t="s">
        <v>190</v>
      </c>
      <c r="O5" s="745"/>
      <c r="P5" s="235">
        <v>4</v>
      </c>
      <c r="Q5" s="716"/>
      <c r="R5" s="717"/>
      <c r="S5" s="717"/>
      <c r="T5" s="717"/>
      <c r="U5" s="717"/>
      <c r="V5" s="717"/>
      <c r="W5" s="718"/>
    </row>
    <row r="6" spans="2:23" s="31" customFormat="1" ht="25.5" customHeight="1" x14ac:dyDescent="0.2">
      <c r="B6" s="742"/>
      <c r="C6" s="744" t="s">
        <v>322</v>
      </c>
      <c r="D6" s="745"/>
      <c r="E6" s="236">
        <v>7</v>
      </c>
      <c r="F6" s="716"/>
      <c r="G6" s="717"/>
      <c r="H6" s="717"/>
      <c r="I6" s="717"/>
      <c r="J6" s="717"/>
      <c r="K6" s="717"/>
      <c r="L6" s="718"/>
      <c r="M6" s="742"/>
      <c r="N6" s="744" t="s">
        <v>322</v>
      </c>
      <c r="O6" s="745"/>
      <c r="P6" s="236">
        <v>8</v>
      </c>
      <c r="Q6" s="716"/>
      <c r="R6" s="717"/>
      <c r="S6" s="717"/>
      <c r="T6" s="717"/>
      <c r="U6" s="717"/>
      <c r="V6" s="717"/>
      <c r="W6" s="718"/>
    </row>
    <row r="7" spans="2:23" s="31" customFormat="1" ht="25.5" customHeight="1" x14ac:dyDescent="0.2">
      <c r="B7" s="740" t="s">
        <v>30</v>
      </c>
      <c r="C7" s="744" t="s">
        <v>167</v>
      </c>
      <c r="D7" s="745"/>
      <c r="E7" s="237" t="s">
        <v>464</v>
      </c>
      <c r="F7" s="716"/>
      <c r="G7" s="717"/>
      <c r="H7" s="717"/>
      <c r="I7" s="717"/>
      <c r="J7" s="717"/>
      <c r="K7" s="717"/>
      <c r="L7" s="718"/>
      <c r="M7" s="740" t="s">
        <v>30</v>
      </c>
      <c r="N7" s="744" t="s">
        <v>167</v>
      </c>
      <c r="O7" s="745"/>
      <c r="P7" s="237" t="s">
        <v>250</v>
      </c>
      <c r="Q7" s="716"/>
      <c r="R7" s="717"/>
      <c r="S7" s="717"/>
      <c r="T7" s="717"/>
      <c r="U7" s="717"/>
      <c r="V7" s="717"/>
      <c r="W7" s="718"/>
    </row>
    <row r="8" spans="2:23" s="31" customFormat="1" ht="25.5" customHeight="1" x14ac:dyDescent="0.2">
      <c r="B8" s="741"/>
      <c r="C8" s="744" t="s">
        <v>166</v>
      </c>
      <c r="D8" s="745"/>
      <c r="E8" s="235" t="s">
        <v>346</v>
      </c>
      <c r="F8" s="716"/>
      <c r="G8" s="717"/>
      <c r="H8" s="717"/>
      <c r="I8" s="717"/>
      <c r="J8" s="717"/>
      <c r="K8" s="717"/>
      <c r="L8" s="718"/>
      <c r="M8" s="741"/>
      <c r="N8" s="744" t="s">
        <v>166</v>
      </c>
      <c r="O8" s="745"/>
      <c r="P8" s="235" t="s">
        <v>265</v>
      </c>
      <c r="Q8" s="716"/>
      <c r="R8" s="717"/>
      <c r="S8" s="717"/>
      <c r="T8" s="717"/>
      <c r="U8" s="717"/>
      <c r="V8" s="717"/>
      <c r="W8" s="718"/>
    </row>
    <row r="9" spans="2:23" s="31" customFormat="1" ht="25.5" customHeight="1" x14ac:dyDescent="0.2">
      <c r="B9" s="746" t="s">
        <v>31</v>
      </c>
      <c r="C9" s="748"/>
      <c r="D9" s="747"/>
      <c r="E9" s="238" t="s">
        <v>473</v>
      </c>
      <c r="F9" s="716"/>
      <c r="G9" s="717"/>
      <c r="H9" s="717"/>
      <c r="I9" s="717"/>
      <c r="J9" s="717"/>
      <c r="K9" s="717"/>
      <c r="L9" s="718"/>
      <c r="M9" s="746" t="s">
        <v>31</v>
      </c>
      <c r="N9" s="748"/>
      <c r="O9" s="747"/>
      <c r="P9" s="238" t="s">
        <v>476</v>
      </c>
      <c r="Q9" s="716"/>
      <c r="R9" s="717"/>
      <c r="S9" s="717"/>
      <c r="T9" s="717"/>
      <c r="U9" s="717"/>
      <c r="V9" s="717"/>
      <c r="W9" s="718"/>
    </row>
    <row r="10" spans="2:23" s="31" customFormat="1" ht="25.5" customHeight="1" x14ac:dyDescent="0.2">
      <c r="B10" s="740" t="s">
        <v>219</v>
      </c>
      <c r="C10" s="746" t="s">
        <v>397</v>
      </c>
      <c r="D10" s="747"/>
      <c r="E10" s="236" t="s">
        <v>252</v>
      </c>
      <c r="F10" s="716"/>
      <c r="G10" s="717"/>
      <c r="H10" s="717"/>
      <c r="I10" s="717"/>
      <c r="J10" s="717"/>
      <c r="K10" s="717"/>
      <c r="L10" s="718"/>
      <c r="M10" s="740" t="s">
        <v>219</v>
      </c>
      <c r="N10" s="746" t="s">
        <v>397</v>
      </c>
      <c r="O10" s="747"/>
      <c r="P10" s="236"/>
      <c r="Q10" s="716"/>
      <c r="R10" s="717"/>
      <c r="S10" s="717"/>
      <c r="T10" s="717"/>
      <c r="U10" s="717"/>
      <c r="V10" s="717"/>
      <c r="W10" s="718"/>
    </row>
    <row r="11" spans="2:23" s="31" customFormat="1" ht="25.5" customHeight="1" x14ac:dyDescent="0.2">
      <c r="B11" s="741"/>
      <c r="C11" s="746" t="s">
        <v>218</v>
      </c>
      <c r="D11" s="747"/>
      <c r="E11" s="177" t="s">
        <v>559</v>
      </c>
      <c r="F11" s="716"/>
      <c r="G11" s="717"/>
      <c r="H11" s="717"/>
      <c r="I11" s="717"/>
      <c r="J11" s="717"/>
      <c r="K11" s="717"/>
      <c r="L11" s="718"/>
      <c r="M11" s="741"/>
      <c r="N11" s="746" t="s">
        <v>218</v>
      </c>
      <c r="O11" s="747"/>
      <c r="P11" s="177"/>
      <c r="Q11" s="716"/>
      <c r="R11" s="717"/>
      <c r="S11" s="717"/>
      <c r="T11" s="717"/>
      <c r="U11" s="717"/>
      <c r="V11" s="717"/>
      <c r="W11" s="718"/>
    </row>
    <row r="12" spans="2:23" s="31" customFormat="1" ht="25.5" customHeight="1" x14ac:dyDescent="0.2">
      <c r="B12" s="742"/>
      <c r="C12" s="705" t="s">
        <v>220</v>
      </c>
      <c r="D12" s="705"/>
      <c r="E12" s="177" t="s">
        <v>534</v>
      </c>
      <c r="F12" s="719"/>
      <c r="G12" s="720"/>
      <c r="H12" s="720"/>
      <c r="I12" s="720"/>
      <c r="J12" s="720"/>
      <c r="K12" s="720"/>
      <c r="L12" s="721"/>
      <c r="M12" s="742"/>
      <c r="N12" s="705" t="s">
        <v>220</v>
      </c>
      <c r="O12" s="705"/>
      <c r="P12" s="177"/>
      <c r="Q12" s="716"/>
      <c r="R12" s="717"/>
      <c r="S12" s="717"/>
      <c r="T12" s="717"/>
      <c r="U12" s="717"/>
      <c r="V12" s="717"/>
      <c r="W12" s="718"/>
    </row>
    <row r="13" spans="2:23" s="31" customFormat="1" ht="25.5" customHeight="1" x14ac:dyDescent="0.2">
      <c r="B13" s="722" t="s">
        <v>398</v>
      </c>
      <c r="C13" s="722"/>
      <c r="D13" s="722"/>
      <c r="E13" s="737" t="s">
        <v>737</v>
      </c>
      <c r="F13" s="738"/>
      <c r="G13" s="739"/>
      <c r="H13" s="722" t="s">
        <v>434</v>
      </c>
      <c r="I13" s="722"/>
      <c r="J13" s="723"/>
      <c r="K13" s="723"/>
      <c r="L13" s="723"/>
      <c r="M13" s="722" t="s">
        <v>398</v>
      </c>
      <c r="N13" s="722"/>
      <c r="O13" s="722"/>
      <c r="P13" s="734" t="s">
        <v>739</v>
      </c>
      <c r="Q13" s="735"/>
      <c r="R13" s="736"/>
      <c r="S13" s="722" t="s">
        <v>434</v>
      </c>
      <c r="T13" s="722"/>
      <c r="U13" s="743" t="s">
        <v>560</v>
      </c>
      <c r="V13" s="723"/>
      <c r="W13" s="723"/>
    </row>
    <row r="14" spans="2:23" s="31" customFormat="1" ht="25.5" customHeight="1" x14ac:dyDescent="0.2">
      <c r="B14" s="724" t="s">
        <v>234</v>
      </c>
      <c r="C14" s="724"/>
      <c r="D14" s="724"/>
      <c r="E14" s="725" t="s">
        <v>539</v>
      </c>
      <c r="F14" s="725"/>
      <c r="G14" s="725"/>
      <c r="H14" s="726" t="s">
        <v>4</v>
      </c>
      <c r="I14" s="727"/>
      <c r="J14" s="728" t="s">
        <v>539</v>
      </c>
      <c r="K14" s="729"/>
      <c r="L14" s="730"/>
      <c r="M14" s="726" t="s">
        <v>234</v>
      </c>
      <c r="N14" s="727"/>
      <c r="O14" s="731"/>
      <c r="P14" s="725" t="s">
        <v>539</v>
      </c>
      <c r="Q14" s="725"/>
      <c r="R14" s="725"/>
      <c r="S14" s="732" t="s">
        <v>4</v>
      </c>
      <c r="T14" s="733"/>
      <c r="U14" s="728"/>
      <c r="V14" s="729"/>
      <c r="W14" s="730"/>
    </row>
    <row r="15" spans="2:23" s="31" customFormat="1" ht="39.75" customHeight="1" x14ac:dyDescent="0.2">
      <c r="B15" s="705" t="s">
        <v>399</v>
      </c>
      <c r="C15" s="705"/>
      <c r="D15" s="705"/>
      <c r="E15" s="706" t="s">
        <v>738</v>
      </c>
      <c r="F15" s="707"/>
      <c r="G15" s="707"/>
      <c r="H15" s="707"/>
      <c r="I15" s="707"/>
      <c r="J15" s="707"/>
      <c r="K15" s="707"/>
      <c r="L15" s="708"/>
      <c r="M15" s="705" t="s">
        <v>399</v>
      </c>
      <c r="N15" s="705"/>
      <c r="O15" s="705"/>
      <c r="P15" s="706" t="s">
        <v>740</v>
      </c>
      <c r="Q15" s="707"/>
      <c r="R15" s="707"/>
      <c r="S15" s="707"/>
      <c r="T15" s="707"/>
      <c r="U15" s="707"/>
      <c r="V15" s="707"/>
      <c r="W15" s="708"/>
    </row>
    <row r="16" spans="2:23" s="31" customFormat="1" ht="25.5" customHeight="1" x14ac:dyDescent="0.2">
      <c r="B16" s="712" t="s">
        <v>32</v>
      </c>
      <c r="C16" s="712" t="s">
        <v>190</v>
      </c>
      <c r="D16" s="712"/>
      <c r="E16" s="235">
        <v>4</v>
      </c>
      <c r="F16" s="713"/>
      <c r="G16" s="714"/>
      <c r="H16" s="714"/>
      <c r="I16" s="714"/>
      <c r="J16" s="714"/>
      <c r="K16" s="714"/>
      <c r="L16" s="715"/>
      <c r="M16" s="712" t="s">
        <v>32</v>
      </c>
      <c r="N16" s="712" t="s">
        <v>190</v>
      </c>
      <c r="O16" s="712"/>
      <c r="P16" s="235">
        <v>5</v>
      </c>
      <c r="Q16" s="716"/>
      <c r="R16" s="717"/>
      <c r="S16" s="717"/>
      <c r="T16" s="717"/>
      <c r="U16" s="717"/>
      <c r="V16" s="717"/>
      <c r="W16" s="718"/>
    </row>
    <row r="17" spans="2:24" s="31" customFormat="1" ht="25.5" customHeight="1" x14ac:dyDescent="0.2">
      <c r="B17" s="712"/>
      <c r="C17" s="712" t="s">
        <v>322</v>
      </c>
      <c r="D17" s="712"/>
      <c r="E17" s="236">
        <v>9</v>
      </c>
      <c r="F17" s="716"/>
      <c r="G17" s="717"/>
      <c r="H17" s="717"/>
      <c r="I17" s="717"/>
      <c r="J17" s="717"/>
      <c r="K17" s="717"/>
      <c r="L17" s="718"/>
      <c r="M17" s="712"/>
      <c r="N17" s="712" t="s">
        <v>322</v>
      </c>
      <c r="O17" s="712"/>
      <c r="P17" s="236">
        <v>1</v>
      </c>
      <c r="Q17" s="716"/>
      <c r="R17" s="717"/>
      <c r="S17" s="717"/>
      <c r="T17" s="717"/>
      <c r="U17" s="717"/>
      <c r="V17" s="717"/>
      <c r="W17" s="718"/>
    </row>
    <row r="18" spans="2:24" s="31" customFormat="1" ht="25.5" customHeight="1" x14ac:dyDescent="0.2">
      <c r="B18" s="712" t="s">
        <v>30</v>
      </c>
      <c r="C18" s="712" t="s">
        <v>167</v>
      </c>
      <c r="D18" s="712"/>
      <c r="E18" s="237" t="s">
        <v>250</v>
      </c>
      <c r="F18" s="716"/>
      <c r="G18" s="717"/>
      <c r="H18" s="717"/>
      <c r="I18" s="717"/>
      <c r="J18" s="717"/>
      <c r="K18" s="717"/>
      <c r="L18" s="718"/>
      <c r="M18" s="712" t="s">
        <v>30</v>
      </c>
      <c r="N18" s="712" t="s">
        <v>167</v>
      </c>
      <c r="O18" s="712"/>
      <c r="P18" s="237" t="s">
        <v>464</v>
      </c>
      <c r="Q18" s="716"/>
      <c r="R18" s="717"/>
      <c r="S18" s="717"/>
      <c r="T18" s="717"/>
      <c r="U18" s="717"/>
      <c r="V18" s="717"/>
      <c r="W18" s="718"/>
    </row>
    <row r="19" spans="2:24" s="31" customFormat="1" ht="25.5" customHeight="1" x14ac:dyDescent="0.2">
      <c r="B19" s="712"/>
      <c r="C19" s="712" t="s">
        <v>166</v>
      </c>
      <c r="D19" s="712"/>
      <c r="E19" s="235" t="s">
        <v>268</v>
      </c>
      <c r="F19" s="716"/>
      <c r="G19" s="717"/>
      <c r="H19" s="717"/>
      <c r="I19" s="717"/>
      <c r="J19" s="717"/>
      <c r="K19" s="717"/>
      <c r="L19" s="718"/>
      <c r="M19" s="712"/>
      <c r="N19" s="712" t="s">
        <v>166</v>
      </c>
      <c r="O19" s="712"/>
      <c r="P19" s="235" t="s">
        <v>347</v>
      </c>
      <c r="Q19" s="716"/>
      <c r="R19" s="717"/>
      <c r="S19" s="717"/>
      <c r="T19" s="717"/>
      <c r="U19" s="717"/>
      <c r="V19" s="717"/>
      <c r="W19" s="718"/>
    </row>
    <row r="20" spans="2:24" s="31" customFormat="1" ht="25.5" customHeight="1" x14ac:dyDescent="0.2">
      <c r="B20" s="705" t="s">
        <v>31</v>
      </c>
      <c r="C20" s="705"/>
      <c r="D20" s="705"/>
      <c r="E20" s="238" t="s">
        <v>476</v>
      </c>
      <c r="F20" s="716"/>
      <c r="G20" s="717"/>
      <c r="H20" s="717"/>
      <c r="I20" s="717"/>
      <c r="J20" s="717"/>
      <c r="K20" s="717"/>
      <c r="L20" s="718"/>
      <c r="M20" s="705" t="s">
        <v>31</v>
      </c>
      <c r="N20" s="705"/>
      <c r="O20" s="705"/>
      <c r="P20" s="238" t="s">
        <v>473</v>
      </c>
      <c r="Q20" s="716"/>
      <c r="R20" s="717"/>
      <c r="S20" s="717"/>
      <c r="T20" s="717"/>
      <c r="U20" s="717"/>
      <c r="V20" s="717"/>
      <c r="W20" s="718"/>
    </row>
    <row r="21" spans="2:24" s="31" customFormat="1" ht="25.5" customHeight="1" x14ac:dyDescent="0.2">
      <c r="B21" s="740" t="s">
        <v>219</v>
      </c>
      <c r="C21" s="705" t="s">
        <v>397</v>
      </c>
      <c r="D21" s="705"/>
      <c r="E21" s="236" t="s">
        <v>252</v>
      </c>
      <c r="F21" s="716"/>
      <c r="G21" s="717"/>
      <c r="H21" s="717"/>
      <c r="I21" s="717"/>
      <c r="J21" s="717"/>
      <c r="K21" s="717"/>
      <c r="L21" s="718"/>
      <c r="M21" s="740" t="s">
        <v>219</v>
      </c>
      <c r="N21" s="705" t="s">
        <v>397</v>
      </c>
      <c r="O21" s="705"/>
      <c r="P21" s="236" t="s">
        <v>252</v>
      </c>
      <c r="Q21" s="716"/>
      <c r="R21" s="717"/>
      <c r="S21" s="717"/>
      <c r="T21" s="717"/>
      <c r="U21" s="717"/>
      <c r="V21" s="717"/>
      <c r="W21" s="718"/>
    </row>
    <row r="22" spans="2:24" s="31" customFormat="1" ht="25.5" customHeight="1" x14ac:dyDescent="0.2">
      <c r="B22" s="741"/>
      <c r="C22" s="705" t="s">
        <v>218</v>
      </c>
      <c r="D22" s="705"/>
      <c r="E22" s="177" t="s">
        <v>559</v>
      </c>
      <c r="F22" s="716"/>
      <c r="G22" s="717"/>
      <c r="H22" s="717"/>
      <c r="I22" s="717"/>
      <c r="J22" s="717"/>
      <c r="K22" s="717"/>
      <c r="L22" s="718"/>
      <c r="M22" s="741"/>
      <c r="N22" s="705" t="s">
        <v>218</v>
      </c>
      <c r="O22" s="705"/>
      <c r="P22" s="177" t="s">
        <v>559</v>
      </c>
      <c r="Q22" s="716"/>
      <c r="R22" s="717"/>
      <c r="S22" s="717"/>
      <c r="T22" s="717"/>
      <c r="U22" s="717"/>
      <c r="V22" s="717"/>
      <c r="W22" s="718"/>
    </row>
    <row r="23" spans="2:24" s="31" customFormat="1" ht="25.5" customHeight="1" x14ac:dyDescent="0.2">
      <c r="B23" s="742"/>
      <c r="C23" s="705" t="s">
        <v>220</v>
      </c>
      <c r="D23" s="705"/>
      <c r="E23" s="177" t="s">
        <v>534</v>
      </c>
      <c r="F23" s="719"/>
      <c r="G23" s="720"/>
      <c r="H23" s="720"/>
      <c r="I23" s="720"/>
      <c r="J23" s="720"/>
      <c r="K23" s="720"/>
      <c r="L23" s="721"/>
      <c r="M23" s="742"/>
      <c r="N23" s="705" t="s">
        <v>220</v>
      </c>
      <c r="O23" s="705"/>
      <c r="P23" s="177" t="s">
        <v>534</v>
      </c>
      <c r="Q23" s="716"/>
      <c r="R23" s="717"/>
      <c r="S23" s="717"/>
      <c r="T23" s="717"/>
      <c r="U23" s="717"/>
      <c r="V23" s="717"/>
      <c r="W23" s="718"/>
    </row>
    <row r="24" spans="2:24" s="31" customFormat="1" ht="25.5" customHeight="1" x14ac:dyDescent="0.2">
      <c r="B24" s="722" t="s">
        <v>398</v>
      </c>
      <c r="C24" s="722"/>
      <c r="D24" s="722"/>
      <c r="E24" s="734" t="s">
        <v>741</v>
      </c>
      <c r="F24" s="735"/>
      <c r="G24" s="736"/>
      <c r="H24" s="722" t="s">
        <v>434</v>
      </c>
      <c r="I24" s="722"/>
      <c r="J24" s="737"/>
      <c r="K24" s="738"/>
      <c r="L24" s="739"/>
      <c r="M24" s="722" t="s">
        <v>398</v>
      </c>
      <c r="N24" s="722"/>
      <c r="O24" s="722"/>
      <c r="P24" s="734" t="s">
        <v>743</v>
      </c>
      <c r="Q24" s="735"/>
      <c r="R24" s="736"/>
      <c r="S24" s="722" t="s">
        <v>434</v>
      </c>
      <c r="T24" s="722"/>
      <c r="U24" s="723"/>
      <c r="V24" s="723"/>
      <c r="W24" s="723"/>
    </row>
    <row r="25" spans="2:24" s="31" customFormat="1" ht="25.5" customHeight="1" x14ac:dyDescent="0.2">
      <c r="B25" s="724" t="s">
        <v>234</v>
      </c>
      <c r="C25" s="724"/>
      <c r="D25" s="724"/>
      <c r="E25" s="725" t="s">
        <v>539</v>
      </c>
      <c r="F25" s="725"/>
      <c r="G25" s="725"/>
      <c r="H25" s="726" t="s">
        <v>4</v>
      </c>
      <c r="I25" s="727"/>
      <c r="J25" s="728" t="s">
        <v>539</v>
      </c>
      <c r="K25" s="729"/>
      <c r="L25" s="730"/>
      <c r="M25" s="726" t="s">
        <v>234</v>
      </c>
      <c r="N25" s="727"/>
      <c r="O25" s="731"/>
      <c r="P25" s="725" t="s">
        <v>539</v>
      </c>
      <c r="Q25" s="725"/>
      <c r="R25" s="725"/>
      <c r="S25" s="732" t="s">
        <v>4</v>
      </c>
      <c r="T25" s="733"/>
      <c r="U25" s="728" t="s">
        <v>539</v>
      </c>
      <c r="V25" s="729"/>
      <c r="W25" s="730"/>
    </row>
    <row r="26" spans="2:24" s="31" customFormat="1" ht="39.75" customHeight="1" x14ac:dyDescent="0.2">
      <c r="B26" s="705" t="s">
        <v>399</v>
      </c>
      <c r="C26" s="705"/>
      <c r="D26" s="705"/>
      <c r="E26" s="706" t="s">
        <v>742</v>
      </c>
      <c r="F26" s="707"/>
      <c r="G26" s="707"/>
      <c r="H26" s="707"/>
      <c r="I26" s="707"/>
      <c r="J26" s="707"/>
      <c r="K26" s="707"/>
      <c r="L26" s="708"/>
      <c r="M26" s="705" t="s">
        <v>399</v>
      </c>
      <c r="N26" s="705"/>
      <c r="O26" s="705"/>
      <c r="P26" s="706" t="s">
        <v>738</v>
      </c>
      <c r="Q26" s="707"/>
      <c r="R26" s="707"/>
      <c r="S26" s="707"/>
      <c r="T26" s="707"/>
      <c r="U26" s="707"/>
      <c r="V26" s="707"/>
      <c r="W26" s="708"/>
    </row>
    <row r="27" spans="2:24" s="31" customFormat="1" ht="15" customHeight="1" x14ac:dyDescent="0.2">
      <c r="B27" s="239"/>
      <c r="C27" s="709" t="s">
        <v>521</v>
      </c>
      <c r="D27" s="710"/>
      <c r="E27" s="710"/>
      <c r="F27" s="710"/>
      <c r="G27" s="710"/>
      <c r="H27" s="710"/>
      <c r="I27" s="710"/>
      <c r="J27" s="710"/>
      <c r="K27" s="710"/>
      <c r="L27" s="710"/>
      <c r="M27" s="240"/>
      <c r="N27" s="240" t="s">
        <v>429</v>
      </c>
      <c r="O27" s="240"/>
      <c r="P27" s="240"/>
      <c r="Q27" s="240"/>
      <c r="R27" s="240"/>
      <c r="S27" s="240"/>
      <c r="T27" s="240"/>
      <c r="U27" s="240"/>
      <c r="V27" s="240"/>
      <c r="W27" s="240"/>
    </row>
    <row r="28" spans="2:24" s="31" customFormat="1" ht="15" customHeight="1" x14ac:dyDescent="0.2">
      <c r="B28" s="239"/>
      <c r="C28" s="711"/>
      <c r="D28" s="711"/>
      <c r="E28" s="711"/>
      <c r="F28" s="711"/>
      <c r="G28" s="711"/>
      <c r="H28" s="711"/>
      <c r="I28" s="711"/>
      <c r="J28" s="711"/>
      <c r="K28" s="711"/>
      <c r="L28" s="711"/>
      <c r="M28" s="240"/>
      <c r="N28" s="240" t="s">
        <v>522</v>
      </c>
      <c r="O28" s="240"/>
      <c r="P28" s="240"/>
      <c r="Q28" s="240"/>
      <c r="R28" s="240"/>
      <c r="S28" s="240"/>
      <c r="T28" s="240"/>
      <c r="U28" s="240"/>
      <c r="V28" s="240"/>
      <c r="W28" s="240"/>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7F141CAD-525D-4992-8DFC-6032A43E8DE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B15259A-7DC1-4507-A5A2-BAE33D702FE3}">
          <x14:formula1>
            <xm:f>'(参考)リスト'!$F$16:$F$21</xm:f>
          </x14:formula1>
          <xm:sqref>E11:E12 E22:E23 P11:P12 P22:P23</xm:sqref>
        </x14:dataValidation>
        <x14:dataValidation type="list" allowBlank="1" showInputMessage="1" showErrorMessage="1" xr:uid="{381E7E33-538C-4953-B9FD-1ABCDEE3B512}">
          <x14:formula1>
            <xm:f>'(参考)リスト'!$D$16:$D$18</xm:f>
          </x14:formula1>
          <xm:sqref>E10 E21 P10 P21</xm:sqref>
        </x14:dataValidation>
        <x14:dataValidation type="list" allowBlank="1" showInputMessage="1" showErrorMessage="1" xr:uid="{E1EBC81E-E8F1-4A18-9188-A721CBFC2CE5}">
          <x14:formula1>
            <xm:f>'(参考)リスト'!$E$16:$E$27</xm:f>
          </x14:formula1>
          <xm:sqref>E9 E20 P9 P20</xm:sqref>
        </x14:dataValidation>
        <x14:dataValidation type="list" allowBlank="1" showInputMessage="1" showErrorMessage="1" xr:uid="{28EB9B3C-E296-4C96-8729-50925C87AF2C}">
          <x14:formula1>
            <xm:f>'(参考)リスト'!$B$16:$B$21</xm:f>
          </x14:formula1>
          <xm:sqref>E7 E18 P7 P18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AB1AC-A607-4C9B-9233-CD65468BE98E}">
  <dimension ref="B1:X31"/>
  <sheetViews>
    <sheetView showGridLines="0" showZeros="0" view="pageBreakPreview" zoomScale="90" zoomScaleNormal="70" zoomScaleSheetLayoutView="90" workbookViewId="0">
      <selection activeCell="C6" sqref="B5:AI23"/>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3" t="s">
        <v>508</v>
      </c>
      <c r="C2" s="234"/>
      <c r="D2" s="234"/>
      <c r="E2" s="234"/>
      <c r="F2" s="234"/>
      <c r="G2" s="234"/>
      <c r="H2" s="234"/>
      <c r="I2" s="234"/>
      <c r="J2" s="234"/>
      <c r="K2" s="234"/>
      <c r="L2" s="234"/>
      <c r="M2" s="234"/>
      <c r="N2" s="234"/>
      <c r="O2" s="234"/>
      <c r="P2" s="234"/>
      <c r="Q2" s="234"/>
      <c r="R2" s="384" t="s">
        <v>412</v>
      </c>
      <c r="S2" s="384"/>
      <c r="T2" s="583" t="s">
        <v>935</v>
      </c>
      <c r="U2" s="583"/>
      <c r="V2" s="583"/>
      <c r="W2" s="583"/>
    </row>
    <row r="3" spans="2:23" ht="25.2" customHeight="1" x14ac:dyDescent="0.15">
      <c r="B3" s="760" t="s">
        <v>34</v>
      </c>
      <c r="C3" s="761"/>
      <c r="D3" s="761"/>
      <c r="E3" s="762" t="s">
        <v>561</v>
      </c>
      <c r="F3" s="763"/>
      <c r="G3" s="764"/>
      <c r="H3" s="754" t="s">
        <v>27</v>
      </c>
      <c r="I3" s="755"/>
      <c r="J3" s="765" t="s">
        <v>573</v>
      </c>
      <c r="K3" s="766"/>
      <c r="L3" s="767"/>
      <c r="M3" s="769" t="s">
        <v>448</v>
      </c>
      <c r="N3" s="777"/>
      <c r="O3" s="770"/>
      <c r="P3" s="768" t="s">
        <v>531</v>
      </c>
      <c r="Q3" s="768"/>
      <c r="R3" s="768"/>
      <c r="S3" s="769" t="s">
        <v>185</v>
      </c>
      <c r="T3" s="770"/>
      <c r="U3" s="773">
        <v>45586</v>
      </c>
      <c r="V3" s="774"/>
      <c r="W3" s="775"/>
    </row>
    <row r="4" spans="2:23" ht="25.2" customHeight="1" x14ac:dyDescent="0.2">
      <c r="B4" s="749" t="s">
        <v>28</v>
      </c>
      <c r="C4" s="750"/>
      <c r="D4" s="750"/>
      <c r="E4" s="751" t="s">
        <v>562</v>
      </c>
      <c r="F4" s="752"/>
      <c r="G4" s="753"/>
      <c r="H4" s="754" t="s">
        <v>33</v>
      </c>
      <c r="I4" s="755"/>
      <c r="J4" s="756" t="s">
        <v>936</v>
      </c>
      <c r="K4" s="757"/>
      <c r="L4" s="758"/>
      <c r="M4" s="778"/>
      <c r="N4" s="779"/>
      <c r="O4" s="780"/>
      <c r="P4" s="759" t="s">
        <v>532</v>
      </c>
      <c r="Q4" s="759"/>
      <c r="R4" s="759"/>
      <c r="S4" s="771"/>
      <c r="T4" s="772"/>
      <c r="U4" s="771"/>
      <c r="V4" s="776"/>
      <c r="W4" s="772"/>
    </row>
    <row r="5" spans="2:23" s="31" customFormat="1" ht="25.5" customHeight="1" x14ac:dyDescent="0.2">
      <c r="B5" s="740" t="s">
        <v>32</v>
      </c>
      <c r="C5" s="744" t="s">
        <v>190</v>
      </c>
      <c r="D5" s="745"/>
      <c r="E5" s="235">
        <v>5</v>
      </c>
      <c r="F5" s="713"/>
      <c r="G5" s="714"/>
      <c r="H5" s="714"/>
      <c r="I5" s="714"/>
      <c r="J5" s="714"/>
      <c r="K5" s="714"/>
      <c r="L5" s="715"/>
      <c r="M5" s="740" t="s">
        <v>32</v>
      </c>
      <c r="N5" s="744" t="s">
        <v>190</v>
      </c>
      <c r="O5" s="745"/>
      <c r="P5" s="235">
        <v>5</v>
      </c>
      <c r="Q5" s="716"/>
      <c r="R5" s="717"/>
      <c r="S5" s="717"/>
      <c r="T5" s="717"/>
      <c r="U5" s="717"/>
      <c r="V5" s="717"/>
      <c r="W5" s="718"/>
    </row>
    <row r="6" spans="2:23" s="31" customFormat="1" ht="25.5" customHeight="1" x14ac:dyDescent="0.2">
      <c r="B6" s="742"/>
      <c r="C6" s="744" t="s">
        <v>322</v>
      </c>
      <c r="D6" s="745"/>
      <c r="E6" s="236">
        <v>2</v>
      </c>
      <c r="F6" s="716"/>
      <c r="G6" s="717"/>
      <c r="H6" s="717"/>
      <c r="I6" s="717"/>
      <c r="J6" s="717"/>
      <c r="K6" s="717"/>
      <c r="L6" s="718"/>
      <c r="M6" s="742"/>
      <c r="N6" s="744" t="s">
        <v>322</v>
      </c>
      <c r="O6" s="745"/>
      <c r="P6" s="236">
        <v>3</v>
      </c>
      <c r="Q6" s="716"/>
      <c r="R6" s="717"/>
      <c r="S6" s="717"/>
      <c r="T6" s="717"/>
      <c r="U6" s="717"/>
      <c r="V6" s="717"/>
      <c r="W6" s="718"/>
    </row>
    <row r="7" spans="2:23" s="31" customFormat="1" ht="25.5" customHeight="1" x14ac:dyDescent="0.2">
      <c r="B7" s="740" t="s">
        <v>30</v>
      </c>
      <c r="C7" s="744" t="s">
        <v>167</v>
      </c>
      <c r="D7" s="745"/>
      <c r="E7" s="237" t="s">
        <v>464</v>
      </c>
      <c r="F7" s="716"/>
      <c r="G7" s="717"/>
      <c r="H7" s="717"/>
      <c r="I7" s="717"/>
      <c r="J7" s="717"/>
      <c r="K7" s="717"/>
      <c r="L7" s="718"/>
      <c r="M7" s="740" t="s">
        <v>30</v>
      </c>
      <c r="N7" s="744" t="s">
        <v>167</v>
      </c>
      <c r="O7" s="745"/>
      <c r="P7" s="237" t="s">
        <v>464</v>
      </c>
      <c r="Q7" s="716"/>
      <c r="R7" s="717"/>
      <c r="S7" s="717"/>
      <c r="T7" s="717"/>
      <c r="U7" s="717"/>
      <c r="V7" s="717"/>
      <c r="W7" s="718"/>
    </row>
    <row r="8" spans="2:23" s="31" customFormat="1" ht="25.5" customHeight="1" x14ac:dyDescent="0.2">
      <c r="B8" s="741"/>
      <c r="C8" s="744" t="s">
        <v>166</v>
      </c>
      <c r="D8" s="745"/>
      <c r="E8" s="235" t="s">
        <v>337</v>
      </c>
      <c r="F8" s="716"/>
      <c r="G8" s="717"/>
      <c r="H8" s="717"/>
      <c r="I8" s="717"/>
      <c r="J8" s="717"/>
      <c r="K8" s="717"/>
      <c r="L8" s="718"/>
      <c r="M8" s="741"/>
      <c r="N8" s="744" t="s">
        <v>166</v>
      </c>
      <c r="O8" s="745"/>
      <c r="P8" s="235" t="s">
        <v>347</v>
      </c>
      <c r="Q8" s="716"/>
      <c r="R8" s="717"/>
      <c r="S8" s="717"/>
      <c r="T8" s="717"/>
      <c r="U8" s="717"/>
      <c r="V8" s="717"/>
      <c r="W8" s="718"/>
    </row>
    <row r="9" spans="2:23" s="31" customFormat="1" ht="25.5" customHeight="1" x14ac:dyDescent="0.2">
      <c r="B9" s="746" t="s">
        <v>31</v>
      </c>
      <c r="C9" s="748"/>
      <c r="D9" s="747"/>
      <c r="E9" s="238" t="s">
        <v>466</v>
      </c>
      <c r="F9" s="716"/>
      <c r="G9" s="717"/>
      <c r="H9" s="717"/>
      <c r="I9" s="717"/>
      <c r="J9" s="717"/>
      <c r="K9" s="717"/>
      <c r="L9" s="718"/>
      <c r="M9" s="746" t="s">
        <v>31</v>
      </c>
      <c r="N9" s="748"/>
      <c r="O9" s="747"/>
      <c r="P9" s="238" t="s">
        <v>466</v>
      </c>
      <c r="Q9" s="716"/>
      <c r="R9" s="717"/>
      <c r="S9" s="717"/>
      <c r="T9" s="717"/>
      <c r="U9" s="717"/>
      <c r="V9" s="717"/>
      <c r="W9" s="718"/>
    </row>
    <row r="10" spans="2:23" s="31" customFormat="1" ht="25.5" customHeight="1" x14ac:dyDescent="0.2">
      <c r="B10" s="740" t="s">
        <v>219</v>
      </c>
      <c r="C10" s="746" t="s">
        <v>397</v>
      </c>
      <c r="D10" s="747"/>
      <c r="E10" s="236" t="s">
        <v>251</v>
      </c>
      <c r="F10" s="716"/>
      <c r="G10" s="717"/>
      <c r="H10" s="717"/>
      <c r="I10" s="717"/>
      <c r="J10" s="717"/>
      <c r="K10" s="717"/>
      <c r="L10" s="718"/>
      <c r="M10" s="740" t="s">
        <v>219</v>
      </c>
      <c r="N10" s="746" t="s">
        <v>397</v>
      </c>
      <c r="O10" s="747"/>
      <c r="P10" s="236" t="s">
        <v>251</v>
      </c>
      <c r="Q10" s="716"/>
      <c r="R10" s="717"/>
      <c r="S10" s="717"/>
      <c r="T10" s="717"/>
      <c r="U10" s="717"/>
      <c r="V10" s="717"/>
      <c r="W10" s="718"/>
    </row>
    <row r="11" spans="2:23" s="31" customFormat="1" ht="25.5" customHeight="1" x14ac:dyDescent="0.2">
      <c r="B11" s="741"/>
      <c r="C11" s="746" t="s">
        <v>218</v>
      </c>
      <c r="D11" s="747"/>
      <c r="E11" s="177" t="s">
        <v>559</v>
      </c>
      <c r="F11" s="716"/>
      <c r="G11" s="717"/>
      <c r="H11" s="717"/>
      <c r="I11" s="717"/>
      <c r="J11" s="717"/>
      <c r="K11" s="717"/>
      <c r="L11" s="718"/>
      <c r="M11" s="741"/>
      <c r="N11" s="746" t="s">
        <v>218</v>
      </c>
      <c r="O11" s="747"/>
      <c r="P11" s="177" t="s">
        <v>559</v>
      </c>
      <c r="Q11" s="716"/>
      <c r="R11" s="717"/>
      <c r="S11" s="717"/>
      <c r="T11" s="717"/>
      <c r="U11" s="717"/>
      <c r="V11" s="717"/>
      <c r="W11" s="718"/>
    </row>
    <row r="12" spans="2:23" s="31" customFormat="1" ht="25.5" customHeight="1" x14ac:dyDescent="0.2">
      <c r="B12" s="742"/>
      <c r="C12" s="705" t="s">
        <v>220</v>
      </c>
      <c r="D12" s="705"/>
      <c r="E12" s="177" t="s">
        <v>533</v>
      </c>
      <c r="F12" s="719"/>
      <c r="G12" s="720"/>
      <c r="H12" s="720"/>
      <c r="I12" s="720"/>
      <c r="J12" s="720"/>
      <c r="K12" s="720"/>
      <c r="L12" s="721"/>
      <c r="M12" s="742"/>
      <c r="N12" s="705" t="s">
        <v>220</v>
      </c>
      <c r="O12" s="705"/>
      <c r="P12" s="177" t="s">
        <v>533</v>
      </c>
      <c r="Q12" s="716"/>
      <c r="R12" s="717"/>
      <c r="S12" s="717"/>
      <c r="T12" s="717"/>
      <c r="U12" s="717"/>
      <c r="V12" s="717"/>
      <c r="W12" s="718"/>
    </row>
    <row r="13" spans="2:23" s="31" customFormat="1" ht="25.5" customHeight="1" x14ac:dyDescent="0.2">
      <c r="B13" s="722" t="s">
        <v>398</v>
      </c>
      <c r="C13" s="722"/>
      <c r="D13" s="722"/>
      <c r="E13" s="737" t="s">
        <v>699</v>
      </c>
      <c r="F13" s="738"/>
      <c r="G13" s="739"/>
      <c r="H13" s="722" t="s">
        <v>434</v>
      </c>
      <c r="I13" s="722"/>
      <c r="J13" s="723" t="s">
        <v>744</v>
      </c>
      <c r="K13" s="723"/>
      <c r="L13" s="723"/>
      <c r="M13" s="722" t="s">
        <v>398</v>
      </c>
      <c r="N13" s="722"/>
      <c r="O13" s="722"/>
      <c r="P13" s="734" t="s">
        <v>699</v>
      </c>
      <c r="Q13" s="735"/>
      <c r="R13" s="736"/>
      <c r="S13" s="722" t="s">
        <v>434</v>
      </c>
      <c r="T13" s="722"/>
      <c r="U13" s="743" t="s">
        <v>746</v>
      </c>
      <c r="V13" s="723"/>
      <c r="W13" s="723"/>
    </row>
    <row r="14" spans="2:23" s="31" customFormat="1" ht="25.5" customHeight="1" x14ac:dyDescent="0.2">
      <c r="B14" s="724" t="s">
        <v>234</v>
      </c>
      <c r="C14" s="724"/>
      <c r="D14" s="724"/>
      <c r="E14" s="725" t="s">
        <v>539</v>
      </c>
      <c r="F14" s="725"/>
      <c r="G14" s="725"/>
      <c r="H14" s="726" t="s">
        <v>4</v>
      </c>
      <c r="I14" s="727"/>
      <c r="J14" s="728" t="s">
        <v>539</v>
      </c>
      <c r="K14" s="729"/>
      <c r="L14" s="730"/>
      <c r="M14" s="726" t="s">
        <v>234</v>
      </c>
      <c r="N14" s="727"/>
      <c r="O14" s="731"/>
      <c r="P14" s="725" t="s">
        <v>539</v>
      </c>
      <c r="Q14" s="725"/>
      <c r="R14" s="725"/>
      <c r="S14" s="732" t="s">
        <v>4</v>
      </c>
      <c r="T14" s="733"/>
      <c r="U14" s="728"/>
      <c r="V14" s="729"/>
      <c r="W14" s="730"/>
    </row>
    <row r="15" spans="2:23" s="31" customFormat="1" ht="39.75" customHeight="1" x14ac:dyDescent="0.2">
      <c r="B15" s="705" t="s">
        <v>399</v>
      </c>
      <c r="C15" s="705"/>
      <c r="D15" s="705"/>
      <c r="E15" s="706" t="s">
        <v>745</v>
      </c>
      <c r="F15" s="707"/>
      <c r="G15" s="707"/>
      <c r="H15" s="707"/>
      <c r="I15" s="707"/>
      <c r="J15" s="707"/>
      <c r="K15" s="707"/>
      <c r="L15" s="708"/>
      <c r="M15" s="705" t="s">
        <v>399</v>
      </c>
      <c r="N15" s="705"/>
      <c r="O15" s="705"/>
      <c r="P15" s="706" t="s">
        <v>747</v>
      </c>
      <c r="Q15" s="707"/>
      <c r="R15" s="707"/>
      <c r="S15" s="707"/>
      <c r="T15" s="707"/>
      <c r="U15" s="707"/>
      <c r="V15" s="707"/>
      <c r="W15" s="708"/>
    </row>
    <row r="16" spans="2:23" s="31" customFormat="1" ht="25.5" customHeight="1" x14ac:dyDescent="0.2">
      <c r="B16" s="712" t="s">
        <v>32</v>
      </c>
      <c r="C16" s="712" t="s">
        <v>190</v>
      </c>
      <c r="D16" s="712"/>
      <c r="E16" s="235">
        <v>5</v>
      </c>
      <c r="F16" s="713"/>
      <c r="G16" s="714"/>
      <c r="H16" s="714"/>
      <c r="I16" s="714"/>
      <c r="J16" s="714"/>
      <c r="K16" s="714"/>
      <c r="L16" s="715"/>
      <c r="M16" s="712" t="s">
        <v>32</v>
      </c>
      <c r="N16" s="712" t="s">
        <v>190</v>
      </c>
      <c r="O16" s="712"/>
      <c r="P16" s="235">
        <v>5</v>
      </c>
      <c r="Q16" s="716"/>
      <c r="R16" s="717"/>
      <c r="S16" s="717"/>
      <c r="T16" s="717"/>
      <c r="U16" s="717"/>
      <c r="V16" s="717"/>
      <c r="W16" s="718"/>
    </row>
    <row r="17" spans="2:24" s="31" customFormat="1" ht="25.5" customHeight="1" x14ac:dyDescent="0.2">
      <c r="B17" s="712"/>
      <c r="C17" s="712" t="s">
        <v>322</v>
      </c>
      <c r="D17" s="712"/>
      <c r="E17" s="236">
        <v>4</v>
      </c>
      <c r="F17" s="716"/>
      <c r="G17" s="717"/>
      <c r="H17" s="717"/>
      <c r="I17" s="717"/>
      <c r="J17" s="717"/>
      <c r="K17" s="717"/>
      <c r="L17" s="718"/>
      <c r="M17" s="712"/>
      <c r="N17" s="712" t="s">
        <v>322</v>
      </c>
      <c r="O17" s="712"/>
      <c r="P17" s="236">
        <v>5</v>
      </c>
      <c r="Q17" s="716"/>
      <c r="R17" s="717"/>
      <c r="S17" s="717"/>
      <c r="T17" s="717"/>
      <c r="U17" s="717"/>
      <c r="V17" s="717"/>
      <c r="W17" s="718"/>
    </row>
    <row r="18" spans="2:24" s="31" customFormat="1" ht="25.5" customHeight="1" x14ac:dyDescent="0.2">
      <c r="B18" s="712" t="s">
        <v>30</v>
      </c>
      <c r="C18" s="712" t="s">
        <v>167</v>
      </c>
      <c r="D18" s="712"/>
      <c r="E18" s="237" t="s">
        <v>464</v>
      </c>
      <c r="F18" s="716"/>
      <c r="G18" s="717"/>
      <c r="H18" s="717"/>
      <c r="I18" s="717"/>
      <c r="J18" s="717"/>
      <c r="K18" s="717"/>
      <c r="L18" s="718"/>
      <c r="M18" s="712" t="s">
        <v>30</v>
      </c>
      <c r="N18" s="712" t="s">
        <v>167</v>
      </c>
      <c r="O18" s="712"/>
      <c r="P18" s="237" t="s">
        <v>464</v>
      </c>
      <c r="Q18" s="716"/>
      <c r="R18" s="717"/>
      <c r="S18" s="717"/>
      <c r="T18" s="717"/>
      <c r="U18" s="717"/>
      <c r="V18" s="717"/>
      <c r="W18" s="718"/>
    </row>
    <row r="19" spans="2:24" s="31" customFormat="1" ht="25.5" customHeight="1" x14ac:dyDescent="0.2">
      <c r="B19" s="712"/>
      <c r="C19" s="712" t="s">
        <v>166</v>
      </c>
      <c r="D19" s="712"/>
      <c r="E19" s="235" t="s">
        <v>343</v>
      </c>
      <c r="F19" s="716"/>
      <c r="G19" s="717"/>
      <c r="H19" s="717"/>
      <c r="I19" s="717"/>
      <c r="J19" s="717"/>
      <c r="K19" s="717"/>
      <c r="L19" s="718"/>
      <c r="M19" s="712"/>
      <c r="N19" s="712" t="s">
        <v>166</v>
      </c>
      <c r="O19" s="712"/>
      <c r="P19" s="235" t="s">
        <v>343</v>
      </c>
      <c r="Q19" s="716"/>
      <c r="R19" s="717"/>
      <c r="S19" s="717"/>
      <c r="T19" s="717"/>
      <c r="U19" s="717"/>
      <c r="V19" s="717"/>
      <c r="W19" s="718"/>
    </row>
    <row r="20" spans="2:24" s="31" customFormat="1" ht="25.5" customHeight="1" x14ac:dyDescent="0.2">
      <c r="B20" s="705" t="s">
        <v>31</v>
      </c>
      <c r="C20" s="705"/>
      <c r="D20" s="705"/>
      <c r="E20" s="238" t="s">
        <v>472</v>
      </c>
      <c r="F20" s="716"/>
      <c r="G20" s="717"/>
      <c r="H20" s="717"/>
      <c r="I20" s="717"/>
      <c r="J20" s="717"/>
      <c r="K20" s="717"/>
      <c r="L20" s="718"/>
      <c r="M20" s="705" t="s">
        <v>31</v>
      </c>
      <c r="N20" s="705"/>
      <c r="O20" s="705"/>
      <c r="P20" s="238" t="s">
        <v>472</v>
      </c>
      <c r="Q20" s="716"/>
      <c r="R20" s="717"/>
      <c r="S20" s="717"/>
      <c r="T20" s="717"/>
      <c r="U20" s="717"/>
      <c r="V20" s="717"/>
      <c r="W20" s="718"/>
    </row>
    <row r="21" spans="2:24" s="31" customFormat="1" ht="25.5" customHeight="1" x14ac:dyDescent="0.2">
      <c r="B21" s="740" t="s">
        <v>219</v>
      </c>
      <c r="C21" s="705" t="s">
        <v>397</v>
      </c>
      <c r="D21" s="705"/>
      <c r="E21" s="236" t="s">
        <v>251</v>
      </c>
      <c r="F21" s="716"/>
      <c r="G21" s="717"/>
      <c r="H21" s="717"/>
      <c r="I21" s="717"/>
      <c r="J21" s="717"/>
      <c r="K21" s="717"/>
      <c r="L21" s="718"/>
      <c r="M21" s="740" t="s">
        <v>219</v>
      </c>
      <c r="N21" s="705" t="s">
        <v>397</v>
      </c>
      <c r="O21" s="705"/>
      <c r="P21" s="236" t="s">
        <v>251</v>
      </c>
      <c r="Q21" s="716"/>
      <c r="R21" s="717"/>
      <c r="S21" s="717"/>
      <c r="T21" s="717"/>
      <c r="U21" s="717"/>
      <c r="V21" s="717"/>
      <c r="W21" s="718"/>
    </row>
    <row r="22" spans="2:24" s="31" customFormat="1" ht="25.5" customHeight="1" x14ac:dyDescent="0.2">
      <c r="B22" s="741"/>
      <c r="C22" s="705" t="s">
        <v>218</v>
      </c>
      <c r="D22" s="705"/>
      <c r="E22" s="177" t="s">
        <v>559</v>
      </c>
      <c r="F22" s="716"/>
      <c r="G22" s="717"/>
      <c r="H22" s="717"/>
      <c r="I22" s="717"/>
      <c r="J22" s="717"/>
      <c r="K22" s="717"/>
      <c r="L22" s="718"/>
      <c r="M22" s="741"/>
      <c r="N22" s="705" t="s">
        <v>218</v>
      </c>
      <c r="O22" s="705"/>
      <c r="P22" s="177" t="s">
        <v>559</v>
      </c>
      <c r="Q22" s="716"/>
      <c r="R22" s="717"/>
      <c r="S22" s="717"/>
      <c r="T22" s="717"/>
      <c r="U22" s="717"/>
      <c r="V22" s="717"/>
      <c r="W22" s="718"/>
    </row>
    <row r="23" spans="2:24" s="31" customFormat="1" ht="25.5" customHeight="1" x14ac:dyDescent="0.2">
      <c r="B23" s="742"/>
      <c r="C23" s="705" t="s">
        <v>220</v>
      </c>
      <c r="D23" s="705"/>
      <c r="E23" s="177" t="s">
        <v>534</v>
      </c>
      <c r="F23" s="719"/>
      <c r="G23" s="720"/>
      <c r="H23" s="720"/>
      <c r="I23" s="720"/>
      <c r="J23" s="720"/>
      <c r="K23" s="720"/>
      <c r="L23" s="721"/>
      <c r="M23" s="742"/>
      <c r="N23" s="705" t="s">
        <v>220</v>
      </c>
      <c r="O23" s="705"/>
      <c r="P23" s="177" t="s">
        <v>534</v>
      </c>
      <c r="Q23" s="716"/>
      <c r="R23" s="717"/>
      <c r="S23" s="717"/>
      <c r="T23" s="717"/>
      <c r="U23" s="717"/>
      <c r="V23" s="717"/>
      <c r="W23" s="718"/>
    </row>
    <row r="24" spans="2:24" s="31" customFormat="1" ht="25.5" customHeight="1" x14ac:dyDescent="0.2">
      <c r="B24" s="722" t="s">
        <v>398</v>
      </c>
      <c r="C24" s="722"/>
      <c r="D24" s="722"/>
      <c r="E24" s="734" t="s">
        <v>748</v>
      </c>
      <c r="F24" s="735"/>
      <c r="G24" s="736"/>
      <c r="H24" s="722" t="s">
        <v>434</v>
      </c>
      <c r="I24" s="722"/>
      <c r="J24" s="737" t="s">
        <v>749</v>
      </c>
      <c r="K24" s="738"/>
      <c r="L24" s="739"/>
      <c r="M24" s="722" t="s">
        <v>398</v>
      </c>
      <c r="N24" s="722"/>
      <c r="O24" s="722"/>
      <c r="P24" s="734" t="s">
        <v>751</v>
      </c>
      <c r="Q24" s="735"/>
      <c r="R24" s="736"/>
      <c r="S24" s="722" t="s">
        <v>434</v>
      </c>
      <c r="T24" s="722"/>
      <c r="U24" s="723" t="s">
        <v>752</v>
      </c>
      <c r="V24" s="723"/>
      <c r="W24" s="723"/>
    </row>
    <row r="25" spans="2:24" s="31" customFormat="1" ht="25.5" customHeight="1" x14ac:dyDescent="0.2">
      <c r="B25" s="724" t="s">
        <v>234</v>
      </c>
      <c r="C25" s="724"/>
      <c r="D25" s="724"/>
      <c r="E25" s="725" t="s">
        <v>539</v>
      </c>
      <c r="F25" s="725"/>
      <c r="G25" s="725"/>
      <c r="H25" s="726" t="s">
        <v>4</v>
      </c>
      <c r="I25" s="727"/>
      <c r="J25" s="728" t="s">
        <v>539</v>
      </c>
      <c r="K25" s="729"/>
      <c r="L25" s="730"/>
      <c r="M25" s="726" t="s">
        <v>234</v>
      </c>
      <c r="N25" s="727"/>
      <c r="O25" s="731"/>
      <c r="P25" s="725" t="s">
        <v>539</v>
      </c>
      <c r="Q25" s="725"/>
      <c r="R25" s="725"/>
      <c r="S25" s="732" t="s">
        <v>4</v>
      </c>
      <c r="T25" s="733"/>
      <c r="U25" s="728" t="s">
        <v>539</v>
      </c>
      <c r="V25" s="729"/>
      <c r="W25" s="730"/>
    </row>
    <row r="26" spans="2:24" s="31" customFormat="1" ht="39.75" customHeight="1" x14ac:dyDescent="0.2">
      <c r="B26" s="705" t="s">
        <v>399</v>
      </c>
      <c r="C26" s="705"/>
      <c r="D26" s="705"/>
      <c r="E26" s="706" t="s">
        <v>750</v>
      </c>
      <c r="F26" s="707"/>
      <c r="G26" s="707"/>
      <c r="H26" s="707"/>
      <c r="I26" s="707"/>
      <c r="J26" s="707"/>
      <c r="K26" s="707"/>
      <c r="L26" s="708"/>
      <c r="M26" s="705" t="s">
        <v>399</v>
      </c>
      <c r="N26" s="705"/>
      <c r="O26" s="705"/>
      <c r="P26" s="706" t="s">
        <v>753</v>
      </c>
      <c r="Q26" s="707"/>
      <c r="R26" s="707"/>
      <c r="S26" s="707"/>
      <c r="T26" s="707"/>
      <c r="U26" s="707"/>
      <c r="V26" s="707"/>
      <c r="W26" s="708"/>
    </row>
    <row r="27" spans="2:24" s="31" customFormat="1" ht="15" customHeight="1" x14ac:dyDescent="0.2">
      <c r="B27" s="239"/>
      <c r="C27" s="709" t="s">
        <v>521</v>
      </c>
      <c r="D27" s="710"/>
      <c r="E27" s="710"/>
      <c r="F27" s="710"/>
      <c r="G27" s="710"/>
      <c r="H27" s="710"/>
      <c r="I27" s="710"/>
      <c r="J27" s="710"/>
      <c r="K27" s="710"/>
      <c r="L27" s="710"/>
      <c r="M27" s="240"/>
      <c r="N27" s="240" t="s">
        <v>429</v>
      </c>
      <c r="O27" s="240"/>
      <c r="P27" s="240"/>
      <c r="Q27" s="240"/>
      <c r="R27" s="240"/>
      <c r="S27" s="240"/>
      <c r="T27" s="240"/>
      <c r="U27" s="240"/>
      <c r="V27" s="240"/>
      <c r="W27" s="240"/>
    </row>
    <row r="28" spans="2:24" s="31" customFormat="1" ht="15" customHeight="1" x14ac:dyDescent="0.2">
      <c r="B28" s="239"/>
      <c r="C28" s="711"/>
      <c r="D28" s="711"/>
      <c r="E28" s="711"/>
      <c r="F28" s="711"/>
      <c r="G28" s="711"/>
      <c r="H28" s="711"/>
      <c r="I28" s="711"/>
      <c r="J28" s="711"/>
      <c r="K28" s="711"/>
      <c r="L28" s="711"/>
      <c r="M28" s="240"/>
      <c r="N28" s="240" t="s">
        <v>522</v>
      </c>
      <c r="O28" s="240"/>
      <c r="P28" s="240"/>
      <c r="Q28" s="240"/>
      <c r="R28" s="240"/>
      <c r="S28" s="240"/>
      <c r="T28" s="240"/>
      <c r="U28" s="240"/>
      <c r="V28" s="240"/>
      <c r="W28" s="240"/>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76205BEC-6894-46B1-9E32-882E6DF34E35}">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379EB54-1769-4B53-93D4-F37E70B4A389}">
          <x14:formula1>
            <xm:f>'(参考)リスト'!$B$16:$B$21</xm:f>
          </x14:formula1>
          <xm:sqref>E7 E18 P7 P18</xm:sqref>
        </x14:dataValidation>
        <x14:dataValidation type="list" allowBlank="1" showInputMessage="1" showErrorMessage="1" xr:uid="{15D23445-E199-4D6E-9641-EE72007A5351}">
          <x14:formula1>
            <xm:f>'(参考)リスト'!$E$16:$E$27</xm:f>
          </x14:formula1>
          <xm:sqref>E9 E20 P9 P20</xm:sqref>
        </x14:dataValidation>
        <x14:dataValidation type="list" allowBlank="1" showInputMessage="1" showErrorMessage="1" xr:uid="{ABE18C2B-0529-41A2-B3C5-D646F86CB297}">
          <x14:formula1>
            <xm:f>'(参考)リスト'!$D$16:$D$18</xm:f>
          </x14:formula1>
          <xm:sqref>E10 E21 P10 P21</xm:sqref>
        </x14:dataValidation>
        <x14:dataValidation type="list" allowBlank="1" showInputMessage="1" showErrorMessage="1" xr:uid="{2210B354-041D-40FF-A579-9F7F391E7862}">
          <x14:formula1>
            <xm:f>'(参考)リスト'!$F$16:$F$21</xm:f>
          </x14:formula1>
          <xm:sqref>E11:E12 E22:E23 P11:P12 P22:P23</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E5FE4-5968-4A85-96B7-2E0DBCB2D5A3}">
  <dimension ref="B1:X31"/>
  <sheetViews>
    <sheetView showGridLines="0" showZeros="0" view="pageBreakPreview" zoomScale="90" zoomScaleNormal="70" zoomScaleSheetLayoutView="90" workbookViewId="0">
      <selection activeCell="AF26" sqref="AF26"/>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3" t="s">
        <v>508</v>
      </c>
      <c r="C2" s="234"/>
      <c r="D2" s="234"/>
      <c r="E2" s="234"/>
      <c r="F2" s="234"/>
      <c r="G2" s="234"/>
      <c r="H2" s="234"/>
      <c r="I2" s="234"/>
      <c r="J2" s="234"/>
      <c r="K2" s="234"/>
      <c r="L2" s="234"/>
      <c r="M2" s="234"/>
      <c r="N2" s="234"/>
      <c r="O2" s="234"/>
      <c r="P2" s="234"/>
      <c r="Q2" s="234"/>
      <c r="R2" s="384" t="s">
        <v>412</v>
      </c>
      <c r="S2" s="384"/>
      <c r="T2" s="583" t="s">
        <v>935</v>
      </c>
      <c r="U2" s="583"/>
      <c r="V2" s="583"/>
      <c r="W2" s="583"/>
    </row>
    <row r="3" spans="2:23" ht="25.2" customHeight="1" x14ac:dyDescent="0.15">
      <c r="B3" s="760" t="s">
        <v>34</v>
      </c>
      <c r="C3" s="761"/>
      <c r="D3" s="761"/>
      <c r="E3" s="762" t="s">
        <v>561</v>
      </c>
      <c r="F3" s="763"/>
      <c r="G3" s="764"/>
      <c r="H3" s="754" t="s">
        <v>27</v>
      </c>
      <c r="I3" s="755"/>
      <c r="J3" s="765" t="s">
        <v>573</v>
      </c>
      <c r="K3" s="766"/>
      <c r="L3" s="767"/>
      <c r="M3" s="769" t="s">
        <v>448</v>
      </c>
      <c r="N3" s="777"/>
      <c r="O3" s="770"/>
      <c r="P3" s="768" t="s">
        <v>531</v>
      </c>
      <c r="Q3" s="768"/>
      <c r="R3" s="768"/>
      <c r="S3" s="769" t="s">
        <v>185</v>
      </c>
      <c r="T3" s="770"/>
      <c r="U3" s="773">
        <v>45586</v>
      </c>
      <c r="V3" s="774"/>
      <c r="W3" s="775"/>
    </row>
    <row r="4" spans="2:23" ht="25.2" customHeight="1" x14ac:dyDescent="0.2">
      <c r="B4" s="749" t="s">
        <v>28</v>
      </c>
      <c r="C4" s="750"/>
      <c r="D4" s="750"/>
      <c r="E4" s="751" t="s">
        <v>562</v>
      </c>
      <c r="F4" s="752"/>
      <c r="G4" s="753"/>
      <c r="H4" s="754" t="s">
        <v>33</v>
      </c>
      <c r="I4" s="755"/>
      <c r="J4" s="756" t="s">
        <v>936</v>
      </c>
      <c r="K4" s="757"/>
      <c r="L4" s="758"/>
      <c r="M4" s="778"/>
      <c r="N4" s="779"/>
      <c r="O4" s="780"/>
      <c r="P4" s="759" t="s">
        <v>532</v>
      </c>
      <c r="Q4" s="759"/>
      <c r="R4" s="759"/>
      <c r="S4" s="771"/>
      <c r="T4" s="772"/>
      <c r="U4" s="771"/>
      <c r="V4" s="776"/>
      <c r="W4" s="772"/>
    </row>
    <row r="5" spans="2:23" s="31" customFormat="1" ht="25.5" customHeight="1" x14ac:dyDescent="0.2">
      <c r="B5" s="740" t="s">
        <v>32</v>
      </c>
      <c r="C5" s="744" t="s">
        <v>190</v>
      </c>
      <c r="D5" s="745"/>
      <c r="E5" s="235">
        <v>5</v>
      </c>
      <c r="F5" s="713"/>
      <c r="G5" s="714"/>
      <c r="H5" s="714"/>
      <c r="I5" s="714"/>
      <c r="J5" s="714"/>
      <c r="K5" s="714"/>
      <c r="L5" s="715"/>
      <c r="M5" s="740" t="s">
        <v>32</v>
      </c>
      <c r="N5" s="744" t="s">
        <v>190</v>
      </c>
      <c r="O5" s="745"/>
      <c r="P5" s="235">
        <v>5</v>
      </c>
      <c r="Q5" s="716"/>
      <c r="R5" s="717"/>
      <c r="S5" s="717"/>
      <c r="T5" s="717"/>
      <c r="U5" s="717"/>
      <c r="V5" s="717"/>
      <c r="W5" s="718"/>
    </row>
    <row r="6" spans="2:23" s="31" customFormat="1" ht="25.5" customHeight="1" x14ac:dyDescent="0.2">
      <c r="B6" s="742"/>
      <c r="C6" s="744" t="s">
        <v>322</v>
      </c>
      <c r="D6" s="745"/>
      <c r="E6" s="236">
        <v>6</v>
      </c>
      <c r="F6" s="716"/>
      <c r="G6" s="717"/>
      <c r="H6" s="717"/>
      <c r="I6" s="717"/>
      <c r="J6" s="717"/>
      <c r="K6" s="717"/>
      <c r="L6" s="718"/>
      <c r="M6" s="742"/>
      <c r="N6" s="744" t="s">
        <v>322</v>
      </c>
      <c r="O6" s="745"/>
      <c r="P6" s="236">
        <v>7</v>
      </c>
      <c r="Q6" s="716"/>
      <c r="R6" s="717"/>
      <c r="S6" s="717"/>
      <c r="T6" s="717"/>
      <c r="U6" s="717"/>
      <c r="V6" s="717"/>
      <c r="W6" s="718"/>
    </row>
    <row r="7" spans="2:23" s="31" customFormat="1" ht="25.5" customHeight="1" x14ac:dyDescent="0.2">
      <c r="B7" s="740" t="s">
        <v>30</v>
      </c>
      <c r="C7" s="744" t="s">
        <v>167</v>
      </c>
      <c r="D7" s="745"/>
      <c r="E7" s="237" t="s">
        <v>464</v>
      </c>
      <c r="F7" s="716"/>
      <c r="G7" s="717"/>
      <c r="H7" s="717"/>
      <c r="I7" s="717"/>
      <c r="J7" s="717"/>
      <c r="K7" s="717"/>
      <c r="L7" s="718"/>
      <c r="M7" s="740" t="s">
        <v>30</v>
      </c>
      <c r="N7" s="744" t="s">
        <v>167</v>
      </c>
      <c r="O7" s="745"/>
      <c r="P7" s="237" t="s">
        <v>464</v>
      </c>
      <c r="Q7" s="716"/>
      <c r="R7" s="717"/>
      <c r="S7" s="717"/>
      <c r="T7" s="717"/>
      <c r="U7" s="717"/>
      <c r="V7" s="717"/>
      <c r="W7" s="718"/>
    </row>
    <row r="8" spans="2:23" s="31" customFormat="1" ht="25.5" customHeight="1" x14ac:dyDescent="0.2">
      <c r="B8" s="741"/>
      <c r="C8" s="744" t="s">
        <v>166</v>
      </c>
      <c r="D8" s="745"/>
      <c r="E8" s="235" t="s">
        <v>338</v>
      </c>
      <c r="F8" s="716"/>
      <c r="G8" s="717"/>
      <c r="H8" s="717"/>
      <c r="I8" s="717"/>
      <c r="J8" s="717"/>
      <c r="K8" s="717"/>
      <c r="L8" s="718"/>
      <c r="M8" s="741"/>
      <c r="N8" s="744" t="s">
        <v>166</v>
      </c>
      <c r="O8" s="745"/>
      <c r="P8" s="235" t="s">
        <v>342</v>
      </c>
      <c r="Q8" s="716"/>
      <c r="R8" s="717"/>
      <c r="S8" s="717"/>
      <c r="T8" s="717"/>
      <c r="U8" s="717"/>
      <c r="V8" s="717"/>
      <c r="W8" s="718"/>
    </row>
    <row r="9" spans="2:23" s="31" customFormat="1" ht="25.5" customHeight="1" x14ac:dyDescent="0.2">
      <c r="B9" s="746" t="s">
        <v>31</v>
      </c>
      <c r="C9" s="748"/>
      <c r="D9" s="747"/>
      <c r="E9" s="238" t="s">
        <v>465</v>
      </c>
      <c r="F9" s="716"/>
      <c r="G9" s="717"/>
      <c r="H9" s="717"/>
      <c r="I9" s="717"/>
      <c r="J9" s="717"/>
      <c r="K9" s="717"/>
      <c r="L9" s="718"/>
      <c r="M9" s="746" t="s">
        <v>31</v>
      </c>
      <c r="N9" s="748"/>
      <c r="O9" s="747"/>
      <c r="P9" s="238" t="s">
        <v>466</v>
      </c>
      <c r="Q9" s="716"/>
      <c r="R9" s="717"/>
      <c r="S9" s="717"/>
      <c r="T9" s="717"/>
      <c r="U9" s="717"/>
      <c r="V9" s="717"/>
      <c r="W9" s="718"/>
    </row>
    <row r="10" spans="2:23" s="31" customFormat="1" ht="25.5" customHeight="1" x14ac:dyDescent="0.2">
      <c r="B10" s="740" t="s">
        <v>219</v>
      </c>
      <c r="C10" s="746" t="s">
        <v>397</v>
      </c>
      <c r="D10" s="747"/>
      <c r="E10" s="236" t="s">
        <v>251</v>
      </c>
      <c r="F10" s="716"/>
      <c r="G10" s="717"/>
      <c r="H10" s="717"/>
      <c r="I10" s="717"/>
      <c r="J10" s="717"/>
      <c r="K10" s="717"/>
      <c r="L10" s="718"/>
      <c r="M10" s="740" t="s">
        <v>219</v>
      </c>
      <c r="N10" s="746" t="s">
        <v>397</v>
      </c>
      <c r="O10" s="747"/>
      <c r="P10" s="236" t="s">
        <v>251</v>
      </c>
      <c r="Q10" s="716"/>
      <c r="R10" s="717"/>
      <c r="S10" s="717"/>
      <c r="T10" s="717"/>
      <c r="U10" s="717"/>
      <c r="V10" s="717"/>
      <c r="W10" s="718"/>
    </row>
    <row r="11" spans="2:23" s="31" customFormat="1" ht="25.5" customHeight="1" x14ac:dyDescent="0.2">
      <c r="B11" s="741"/>
      <c r="C11" s="746" t="s">
        <v>218</v>
      </c>
      <c r="D11" s="747"/>
      <c r="E11" s="177" t="s">
        <v>559</v>
      </c>
      <c r="F11" s="716"/>
      <c r="G11" s="717"/>
      <c r="H11" s="717"/>
      <c r="I11" s="717"/>
      <c r="J11" s="717"/>
      <c r="K11" s="717"/>
      <c r="L11" s="718"/>
      <c r="M11" s="741"/>
      <c r="N11" s="746" t="s">
        <v>218</v>
      </c>
      <c r="O11" s="747"/>
      <c r="P11" s="177" t="s">
        <v>559</v>
      </c>
      <c r="Q11" s="716"/>
      <c r="R11" s="717"/>
      <c r="S11" s="717"/>
      <c r="T11" s="717"/>
      <c r="U11" s="717"/>
      <c r="V11" s="717"/>
      <c r="W11" s="718"/>
    </row>
    <row r="12" spans="2:23" s="31" customFormat="1" ht="25.5" customHeight="1" x14ac:dyDescent="0.2">
      <c r="B12" s="742"/>
      <c r="C12" s="705" t="s">
        <v>220</v>
      </c>
      <c r="D12" s="705"/>
      <c r="E12" s="177" t="s">
        <v>534</v>
      </c>
      <c r="F12" s="719"/>
      <c r="G12" s="720"/>
      <c r="H12" s="720"/>
      <c r="I12" s="720"/>
      <c r="J12" s="720"/>
      <c r="K12" s="720"/>
      <c r="L12" s="721"/>
      <c r="M12" s="742"/>
      <c r="N12" s="705" t="s">
        <v>220</v>
      </c>
      <c r="O12" s="705"/>
      <c r="P12" s="177" t="s">
        <v>533</v>
      </c>
      <c r="Q12" s="716"/>
      <c r="R12" s="717"/>
      <c r="S12" s="717"/>
      <c r="T12" s="717"/>
      <c r="U12" s="717"/>
      <c r="V12" s="717"/>
      <c r="W12" s="718"/>
    </row>
    <row r="13" spans="2:23" s="31" customFormat="1" ht="25.5" customHeight="1" x14ac:dyDescent="0.2">
      <c r="B13" s="722" t="s">
        <v>398</v>
      </c>
      <c r="C13" s="722"/>
      <c r="D13" s="722"/>
      <c r="E13" s="737" t="s">
        <v>754</v>
      </c>
      <c r="F13" s="738"/>
      <c r="G13" s="739"/>
      <c r="H13" s="722" t="s">
        <v>434</v>
      </c>
      <c r="I13" s="722"/>
      <c r="J13" s="723" t="s">
        <v>755</v>
      </c>
      <c r="K13" s="723"/>
      <c r="L13" s="723"/>
      <c r="M13" s="722" t="s">
        <v>398</v>
      </c>
      <c r="N13" s="722"/>
      <c r="O13" s="722"/>
      <c r="P13" s="734" t="s">
        <v>699</v>
      </c>
      <c r="Q13" s="735"/>
      <c r="R13" s="736"/>
      <c r="S13" s="722" t="s">
        <v>434</v>
      </c>
      <c r="T13" s="722"/>
      <c r="U13" s="743" t="s">
        <v>757</v>
      </c>
      <c r="V13" s="723"/>
      <c r="W13" s="723"/>
    </row>
    <row r="14" spans="2:23" s="31" customFormat="1" ht="25.5" customHeight="1" x14ac:dyDescent="0.2">
      <c r="B14" s="724" t="s">
        <v>234</v>
      </c>
      <c r="C14" s="724"/>
      <c r="D14" s="724"/>
      <c r="E14" s="725" t="s">
        <v>539</v>
      </c>
      <c r="F14" s="725"/>
      <c r="G14" s="725"/>
      <c r="H14" s="726" t="s">
        <v>4</v>
      </c>
      <c r="I14" s="727"/>
      <c r="J14" s="728" t="s">
        <v>539</v>
      </c>
      <c r="K14" s="729"/>
      <c r="L14" s="730"/>
      <c r="M14" s="726" t="s">
        <v>234</v>
      </c>
      <c r="N14" s="727"/>
      <c r="O14" s="731"/>
      <c r="P14" s="725" t="s">
        <v>539</v>
      </c>
      <c r="Q14" s="725"/>
      <c r="R14" s="725"/>
      <c r="S14" s="732" t="s">
        <v>4</v>
      </c>
      <c r="T14" s="733"/>
      <c r="U14" s="728"/>
      <c r="V14" s="729"/>
      <c r="W14" s="730"/>
    </row>
    <row r="15" spans="2:23" s="31" customFormat="1" ht="39.75" customHeight="1" x14ac:dyDescent="0.2">
      <c r="B15" s="705" t="s">
        <v>399</v>
      </c>
      <c r="C15" s="705"/>
      <c r="D15" s="705"/>
      <c r="E15" s="706" t="s">
        <v>756</v>
      </c>
      <c r="F15" s="707"/>
      <c r="G15" s="707"/>
      <c r="H15" s="707"/>
      <c r="I15" s="707"/>
      <c r="J15" s="707"/>
      <c r="K15" s="707"/>
      <c r="L15" s="708"/>
      <c r="M15" s="705" t="s">
        <v>399</v>
      </c>
      <c r="N15" s="705"/>
      <c r="O15" s="705"/>
      <c r="P15" s="706" t="s">
        <v>758</v>
      </c>
      <c r="Q15" s="707"/>
      <c r="R15" s="707"/>
      <c r="S15" s="707"/>
      <c r="T15" s="707"/>
      <c r="U15" s="707"/>
      <c r="V15" s="707"/>
      <c r="W15" s="708"/>
    </row>
    <row r="16" spans="2:23" s="31" customFormat="1" ht="25.5" customHeight="1" x14ac:dyDescent="0.2">
      <c r="B16" s="712" t="s">
        <v>32</v>
      </c>
      <c r="C16" s="712" t="s">
        <v>190</v>
      </c>
      <c r="D16" s="712"/>
      <c r="E16" s="235">
        <v>5</v>
      </c>
      <c r="F16" s="713"/>
      <c r="G16" s="714"/>
      <c r="H16" s="714"/>
      <c r="I16" s="714"/>
      <c r="J16" s="714"/>
      <c r="K16" s="714"/>
      <c r="L16" s="715"/>
      <c r="M16" s="712" t="s">
        <v>32</v>
      </c>
      <c r="N16" s="712" t="s">
        <v>190</v>
      </c>
      <c r="O16" s="712"/>
      <c r="P16" s="235">
        <v>5</v>
      </c>
      <c r="Q16" s="716"/>
      <c r="R16" s="717"/>
      <c r="S16" s="717"/>
      <c r="T16" s="717"/>
      <c r="U16" s="717"/>
      <c r="V16" s="717"/>
      <c r="W16" s="718"/>
    </row>
    <row r="17" spans="2:24" s="31" customFormat="1" ht="25.5" customHeight="1" x14ac:dyDescent="0.2">
      <c r="B17" s="712"/>
      <c r="C17" s="712" t="s">
        <v>322</v>
      </c>
      <c r="D17" s="712"/>
      <c r="E17" s="236">
        <v>8</v>
      </c>
      <c r="F17" s="716"/>
      <c r="G17" s="717"/>
      <c r="H17" s="717"/>
      <c r="I17" s="717"/>
      <c r="J17" s="717"/>
      <c r="K17" s="717"/>
      <c r="L17" s="718"/>
      <c r="M17" s="712"/>
      <c r="N17" s="712" t="s">
        <v>322</v>
      </c>
      <c r="O17" s="712"/>
      <c r="P17" s="236">
        <v>9</v>
      </c>
      <c r="Q17" s="716"/>
      <c r="R17" s="717"/>
      <c r="S17" s="717"/>
      <c r="T17" s="717"/>
      <c r="U17" s="717"/>
      <c r="V17" s="717"/>
      <c r="W17" s="718"/>
    </row>
    <row r="18" spans="2:24" s="31" customFormat="1" ht="25.5" customHeight="1" x14ac:dyDescent="0.2">
      <c r="B18" s="712" t="s">
        <v>30</v>
      </c>
      <c r="C18" s="712" t="s">
        <v>167</v>
      </c>
      <c r="D18" s="712"/>
      <c r="E18" s="237" t="s">
        <v>464</v>
      </c>
      <c r="F18" s="716"/>
      <c r="G18" s="717"/>
      <c r="H18" s="717"/>
      <c r="I18" s="717"/>
      <c r="J18" s="717"/>
      <c r="K18" s="717"/>
      <c r="L18" s="718"/>
      <c r="M18" s="712" t="s">
        <v>30</v>
      </c>
      <c r="N18" s="712" t="s">
        <v>167</v>
      </c>
      <c r="O18" s="712"/>
      <c r="P18" s="237" t="s">
        <v>250</v>
      </c>
      <c r="Q18" s="716"/>
      <c r="R18" s="717"/>
      <c r="S18" s="717"/>
      <c r="T18" s="717"/>
      <c r="U18" s="717"/>
      <c r="V18" s="717"/>
      <c r="W18" s="718"/>
    </row>
    <row r="19" spans="2:24" s="31" customFormat="1" ht="25.5" customHeight="1" x14ac:dyDescent="0.2">
      <c r="B19" s="712"/>
      <c r="C19" s="712" t="s">
        <v>166</v>
      </c>
      <c r="D19" s="712"/>
      <c r="E19" s="235" t="s">
        <v>342</v>
      </c>
      <c r="F19" s="716"/>
      <c r="G19" s="717"/>
      <c r="H19" s="717"/>
      <c r="I19" s="717"/>
      <c r="J19" s="717"/>
      <c r="K19" s="717"/>
      <c r="L19" s="718"/>
      <c r="M19" s="712"/>
      <c r="N19" s="712" t="s">
        <v>166</v>
      </c>
      <c r="O19" s="712"/>
      <c r="P19" s="235" t="s">
        <v>268</v>
      </c>
      <c r="Q19" s="716"/>
      <c r="R19" s="717"/>
      <c r="S19" s="717"/>
      <c r="T19" s="717"/>
      <c r="U19" s="717"/>
      <c r="V19" s="717"/>
      <c r="W19" s="718"/>
    </row>
    <row r="20" spans="2:24" s="31" customFormat="1" ht="25.5" customHeight="1" x14ac:dyDescent="0.2">
      <c r="B20" s="705" t="s">
        <v>31</v>
      </c>
      <c r="C20" s="705"/>
      <c r="D20" s="705"/>
      <c r="E20" s="238" t="s">
        <v>473</v>
      </c>
      <c r="F20" s="716"/>
      <c r="G20" s="717"/>
      <c r="H20" s="717"/>
      <c r="I20" s="717"/>
      <c r="J20" s="717"/>
      <c r="K20" s="717"/>
      <c r="L20" s="718"/>
      <c r="M20" s="705" t="s">
        <v>31</v>
      </c>
      <c r="N20" s="705"/>
      <c r="O20" s="705"/>
      <c r="P20" s="238" t="s">
        <v>476</v>
      </c>
      <c r="Q20" s="716"/>
      <c r="R20" s="717"/>
      <c r="S20" s="717"/>
      <c r="T20" s="717"/>
      <c r="U20" s="717"/>
      <c r="V20" s="717"/>
      <c r="W20" s="718"/>
    </row>
    <row r="21" spans="2:24" s="31" customFormat="1" ht="25.5" customHeight="1" x14ac:dyDescent="0.2">
      <c r="B21" s="740" t="s">
        <v>219</v>
      </c>
      <c r="C21" s="705" t="s">
        <v>397</v>
      </c>
      <c r="D21" s="705"/>
      <c r="E21" s="236" t="s">
        <v>252</v>
      </c>
      <c r="F21" s="716"/>
      <c r="G21" s="717"/>
      <c r="H21" s="717"/>
      <c r="I21" s="717"/>
      <c r="J21" s="717"/>
      <c r="K21" s="717"/>
      <c r="L21" s="718"/>
      <c r="M21" s="740" t="s">
        <v>219</v>
      </c>
      <c r="N21" s="705" t="s">
        <v>397</v>
      </c>
      <c r="O21" s="705"/>
      <c r="P21" s="236" t="s">
        <v>252</v>
      </c>
      <c r="Q21" s="716"/>
      <c r="R21" s="717"/>
      <c r="S21" s="717"/>
      <c r="T21" s="717"/>
      <c r="U21" s="717"/>
      <c r="V21" s="717"/>
      <c r="W21" s="718"/>
    </row>
    <row r="22" spans="2:24" s="31" customFormat="1" ht="25.5" customHeight="1" x14ac:dyDescent="0.2">
      <c r="B22" s="741"/>
      <c r="C22" s="705" t="s">
        <v>218</v>
      </c>
      <c r="D22" s="705"/>
      <c r="E22" s="177" t="s">
        <v>559</v>
      </c>
      <c r="F22" s="716"/>
      <c r="G22" s="717"/>
      <c r="H22" s="717"/>
      <c r="I22" s="717"/>
      <c r="J22" s="717"/>
      <c r="K22" s="717"/>
      <c r="L22" s="718"/>
      <c r="M22" s="741"/>
      <c r="N22" s="705" t="s">
        <v>218</v>
      </c>
      <c r="O22" s="705"/>
      <c r="P22" s="177" t="s">
        <v>559</v>
      </c>
      <c r="Q22" s="716"/>
      <c r="R22" s="717"/>
      <c r="S22" s="717"/>
      <c r="T22" s="717"/>
      <c r="U22" s="717"/>
      <c r="V22" s="717"/>
      <c r="W22" s="718"/>
    </row>
    <row r="23" spans="2:24" s="31" customFormat="1" ht="25.5" customHeight="1" x14ac:dyDescent="0.2">
      <c r="B23" s="742"/>
      <c r="C23" s="705" t="s">
        <v>220</v>
      </c>
      <c r="D23" s="705"/>
      <c r="E23" s="177" t="s">
        <v>534</v>
      </c>
      <c r="F23" s="719"/>
      <c r="G23" s="720"/>
      <c r="H23" s="720"/>
      <c r="I23" s="720"/>
      <c r="J23" s="720"/>
      <c r="K23" s="720"/>
      <c r="L23" s="721"/>
      <c r="M23" s="742"/>
      <c r="N23" s="705" t="s">
        <v>220</v>
      </c>
      <c r="O23" s="705"/>
      <c r="P23" s="177" t="s">
        <v>534</v>
      </c>
      <c r="Q23" s="716"/>
      <c r="R23" s="717"/>
      <c r="S23" s="717"/>
      <c r="T23" s="717"/>
      <c r="U23" s="717"/>
      <c r="V23" s="717"/>
      <c r="W23" s="718"/>
    </row>
    <row r="24" spans="2:24" s="31" customFormat="1" ht="25.5" customHeight="1" x14ac:dyDescent="0.2">
      <c r="B24" s="722" t="s">
        <v>398</v>
      </c>
      <c r="C24" s="722"/>
      <c r="D24" s="722"/>
      <c r="E24" s="734" t="s">
        <v>759</v>
      </c>
      <c r="F24" s="735"/>
      <c r="G24" s="736"/>
      <c r="H24" s="722" t="s">
        <v>434</v>
      </c>
      <c r="I24" s="722"/>
      <c r="J24" s="737"/>
      <c r="K24" s="738"/>
      <c r="L24" s="739"/>
      <c r="M24" s="722" t="s">
        <v>398</v>
      </c>
      <c r="N24" s="722"/>
      <c r="O24" s="722"/>
      <c r="P24" s="734" t="s">
        <v>761</v>
      </c>
      <c r="Q24" s="735"/>
      <c r="R24" s="736"/>
      <c r="S24" s="722" t="s">
        <v>434</v>
      </c>
      <c r="T24" s="722"/>
      <c r="U24" s="723"/>
      <c r="V24" s="723"/>
      <c r="W24" s="723"/>
    </row>
    <row r="25" spans="2:24" s="31" customFormat="1" ht="25.5" customHeight="1" x14ac:dyDescent="0.2">
      <c r="B25" s="724" t="s">
        <v>234</v>
      </c>
      <c r="C25" s="724"/>
      <c r="D25" s="724"/>
      <c r="E25" s="725" t="s">
        <v>539</v>
      </c>
      <c r="F25" s="725"/>
      <c r="G25" s="725"/>
      <c r="H25" s="726" t="s">
        <v>4</v>
      </c>
      <c r="I25" s="727"/>
      <c r="J25" s="728" t="s">
        <v>539</v>
      </c>
      <c r="K25" s="729"/>
      <c r="L25" s="730"/>
      <c r="M25" s="726" t="s">
        <v>234</v>
      </c>
      <c r="N25" s="727"/>
      <c r="O25" s="731"/>
      <c r="P25" s="725" t="s">
        <v>539</v>
      </c>
      <c r="Q25" s="725"/>
      <c r="R25" s="725"/>
      <c r="S25" s="732" t="s">
        <v>4</v>
      </c>
      <c r="T25" s="733"/>
      <c r="U25" s="728" t="s">
        <v>539</v>
      </c>
      <c r="V25" s="729"/>
      <c r="W25" s="730"/>
    </row>
    <row r="26" spans="2:24" s="31" customFormat="1" ht="39.75" customHeight="1" x14ac:dyDescent="0.2">
      <c r="B26" s="705" t="s">
        <v>399</v>
      </c>
      <c r="C26" s="705"/>
      <c r="D26" s="705"/>
      <c r="E26" s="706" t="s">
        <v>760</v>
      </c>
      <c r="F26" s="707"/>
      <c r="G26" s="707"/>
      <c r="H26" s="707"/>
      <c r="I26" s="707"/>
      <c r="J26" s="707"/>
      <c r="K26" s="707"/>
      <c r="L26" s="708"/>
      <c r="M26" s="705" t="s">
        <v>399</v>
      </c>
      <c r="N26" s="705"/>
      <c r="O26" s="705"/>
      <c r="P26" s="706" t="s">
        <v>762</v>
      </c>
      <c r="Q26" s="707"/>
      <c r="R26" s="707"/>
      <c r="S26" s="707"/>
      <c r="T26" s="707"/>
      <c r="U26" s="707"/>
      <c r="V26" s="707"/>
      <c r="W26" s="708"/>
    </row>
    <row r="27" spans="2:24" s="31" customFormat="1" ht="15" customHeight="1" x14ac:dyDescent="0.2">
      <c r="B27" s="239"/>
      <c r="C27" s="709" t="s">
        <v>521</v>
      </c>
      <c r="D27" s="710"/>
      <c r="E27" s="710"/>
      <c r="F27" s="710"/>
      <c r="G27" s="710"/>
      <c r="H27" s="710"/>
      <c r="I27" s="710"/>
      <c r="J27" s="710"/>
      <c r="K27" s="710"/>
      <c r="L27" s="710"/>
      <c r="M27" s="240"/>
      <c r="N27" s="240" t="s">
        <v>429</v>
      </c>
      <c r="O27" s="240"/>
      <c r="P27" s="240"/>
      <c r="Q27" s="240"/>
      <c r="R27" s="240"/>
      <c r="S27" s="240"/>
      <c r="T27" s="240"/>
      <c r="U27" s="240"/>
      <c r="V27" s="240"/>
      <c r="W27" s="240"/>
    </row>
    <row r="28" spans="2:24" s="31" customFormat="1" ht="15" customHeight="1" x14ac:dyDescent="0.2">
      <c r="B28" s="239"/>
      <c r="C28" s="711"/>
      <c r="D28" s="711"/>
      <c r="E28" s="711"/>
      <c r="F28" s="711"/>
      <c r="G28" s="711"/>
      <c r="H28" s="711"/>
      <c r="I28" s="711"/>
      <c r="J28" s="711"/>
      <c r="K28" s="711"/>
      <c r="L28" s="711"/>
      <c r="M28" s="240"/>
      <c r="N28" s="240" t="s">
        <v>522</v>
      </c>
      <c r="O28" s="240"/>
      <c r="P28" s="240"/>
      <c r="Q28" s="240"/>
      <c r="R28" s="240"/>
      <c r="S28" s="240"/>
      <c r="T28" s="240"/>
      <c r="U28" s="240"/>
      <c r="V28" s="240"/>
      <c r="W28" s="240"/>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8F735C43-2C48-4D2D-85AA-C5F57352279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13F77E0-25FC-4FA2-8C89-5D677327ED3F}">
          <x14:formula1>
            <xm:f>'(参考)リスト'!$F$16:$F$21</xm:f>
          </x14:formula1>
          <xm:sqref>E11:E12 E22:E23 P11:P12 P22:P23</xm:sqref>
        </x14:dataValidation>
        <x14:dataValidation type="list" allowBlank="1" showInputMessage="1" showErrorMessage="1" xr:uid="{0AEBAA12-FF98-4B1A-A1CB-D06FCB008B89}">
          <x14:formula1>
            <xm:f>'(参考)リスト'!$D$16:$D$18</xm:f>
          </x14:formula1>
          <xm:sqref>E10 E21 P10 P21</xm:sqref>
        </x14:dataValidation>
        <x14:dataValidation type="list" allowBlank="1" showInputMessage="1" showErrorMessage="1" xr:uid="{32D83638-AB77-42FE-A593-1EB8D7EA6BB2}">
          <x14:formula1>
            <xm:f>'(参考)リスト'!$E$16:$E$27</xm:f>
          </x14:formula1>
          <xm:sqref>E9 E20 P9 P20</xm:sqref>
        </x14:dataValidation>
        <x14:dataValidation type="list" allowBlank="1" showInputMessage="1" showErrorMessage="1" xr:uid="{7E36E54C-9CDC-4CA3-B866-1023BB9031E5}">
          <x14:formula1>
            <xm:f>'(参考)リスト'!$B$16:$B$21</xm:f>
          </x14:formula1>
          <xm:sqref>E7 E18 P7 P18</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A28B0-9D6A-412C-9B60-E99D6DE184B0}">
  <dimension ref="B1:X31"/>
  <sheetViews>
    <sheetView showGridLines="0" showZeros="0" view="pageBreakPreview" zoomScale="90" zoomScaleNormal="70" zoomScaleSheetLayoutView="90" workbookViewId="0">
      <selection activeCell="C6" sqref="B5:AI23"/>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3" t="s">
        <v>508</v>
      </c>
      <c r="C2" s="234"/>
      <c r="D2" s="234"/>
      <c r="E2" s="234"/>
      <c r="F2" s="234"/>
      <c r="G2" s="234"/>
      <c r="H2" s="234"/>
      <c r="I2" s="234"/>
      <c r="J2" s="234"/>
      <c r="K2" s="234"/>
      <c r="L2" s="234"/>
      <c r="M2" s="234"/>
      <c r="N2" s="234"/>
      <c r="O2" s="234"/>
      <c r="P2" s="234"/>
      <c r="Q2" s="234"/>
      <c r="R2" s="384" t="s">
        <v>412</v>
      </c>
      <c r="S2" s="384"/>
      <c r="T2" s="583" t="s">
        <v>935</v>
      </c>
      <c r="U2" s="583"/>
      <c r="V2" s="583"/>
      <c r="W2" s="583"/>
    </row>
    <row r="3" spans="2:23" ht="25.2" customHeight="1" x14ac:dyDescent="0.15">
      <c r="B3" s="760" t="s">
        <v>34</v>
      </c>
      <c r="C3" s="761"/>
      <c r="D3" s="761"/>
      <c r="E3" s="762" t="s">
        <v>561</v>
      </c>
      <c r="F3" s="763"/>
      <c r="G3" s="764"/>
      <c r="H3" s="754" t="s">
        <v>27</v>
      </c>
      <c r="I3" s="755"/>
      <c r="J3" s="765" t="s">
        <v>573</v>
      </c>
      <c r="K3" s="766"/>
      <c r="L3" s="767"/>
      <c r="M3" s="769" t="s">
        <v>448</v>
      </c>
      <c r="N3" s="777"/>
      <c r="O3" s="770"/>
      <c r="P3" s="768" t="s">
        <v>531</v>
      </c>
      <c r="Q3" s="768"/>
      <c r="R3" s="768"/>
      <c r="S3" s="769" t="s">
        <v>185</v>
      </c>
      <c r="T3" s="770"/>
      <c r="U3" s="773">
        <v>45586</v>
      </c>
      <c r="V3" s="774"/>
      <c r="W3" s="775"/>
    </row>
    <row r="4" spans="2:23" ht="25.2" customHeight="1" x14ac:dyDescent="0.2">
      <c r="B4" s="749" t="s">
        <v>28</v>
      </c>
      <c r="C4" s="750"/>
      <c r="D4" s="750"/>
      <c r="E4" s="751" t="s">
        <v>562</v>
      </c>
      <c r="F4" s="752"/>
      <c r="G4" s="753"/>
      <c r="H4" s="754" t="s">
        <v>33</v>
      </c>
      <c r="I4" s="755"/>
      <c r="J4" s="756" t="s">
        <v>936</v>
      </c>
      <c r="K4" s="757"/>
      <c r="L4" s="758"/>
      <c r="M4" s="778"/>
      <c r="N4" s="779"/>
      <c r="O4" s="780"/>
      <c r="P4" s="759" t="s">
        <v>532</v>
      </c>
      <c r="Q4" s="759"/>
      <c r="R4" s="759"/>
      <c r="S4" s="771"/>
      <c r="T4" s="772"/>
      <c r="U4" s="771"/>
      <c r="V4" s="776"/>
      <c r="W4" s="772"/>
    </row>
    <row r="5" spans="2:23" s="31" customFormat="1" ht="25.5" customHeight="1" x14ac:dyDescent="0.2">
      <c r="B5" s="740" t="s">
        <v>32</v>
      </c>
      <c r="C5" s="744" t="s">
        <v>190</v>
      </c>
      <c r="D5" s="745"/>
      <c r="E5" s="235">
        <v>6</v>
      </c>
      <c r="F5" s="713"/>
      <c r="G5" s="714"/>
      <c r="H5" s="714"/>
      <c r="I5" s="714"/>
      <c r="J5" s="714"/>
      <c r="K5" s="714"/>
      <c r="L5" s="715"/>
      <c r="M5" s="740" t="s">
        <v>32</v>
      </c>
      <c r="N5" s="744" t="s">
        <v>190</v>
      </c>
      <c r="O5" s="745"/>
      <c r="P5" s="235">
        <v>6</v>
      </c>
      <c r="Q5" s="716"/>
      <c r="R5" s="717"/>
      <c r="S5" s="717"/>
      <c r="T5" s="717"/>
      <c r="U5" s="717"/>
      <c r="V5" s="717"/>
      <c r="W5" s="718"/>
    </row>
    <row r="6" spans="2:23" s="31" customFormat="1" ht="25.5" customHeight="1" x14ac:dyDescent="0.2">
      <c r="B6" s="742"/>
      <c r="C6" s="744" t="s">
        <v>322</v>
      </c>
      <c r="D6" s="745"/>
      <c r="E6" s="236">
        <v>1</v>
      </c>
      <c r="F6" s="716"/>
      <c r="G6" s="717"/>
      <c r="H6" s="717"/>
      <c r="I6" s="717"/>
      <c r="J6" s="717"/>
      <c r="K6" s="717"/>
      <c r="L6" s="718"/>
      <c r="M6" s="742"/>
      <c r="N6" s="744" t="s">
        <v>322</v>
      </c>
      <c r="O6" s="745"/>
      <c r="P6" s="236">
        <v>2</v>
      </c>
      <c r="Q6" s="716"/>
      <c r="R6" s="717"/>
      <c r="S6" s="717"/>
      <c r="T6" s="717"/>
      <c r="U6" s="717"/>
      <c r="V6" s="717"/>
      <c r="W6" s="718"/>
    </row>
    <row r="7" spans="2:23" s="31" customFormat="1" ht="25.5" customHeight="1" x14ac:dyDescent="0.2">
      <c r="B7" s="740" t="s">
        <v>30</v>
      </c>
      <c r="C7" s="744" t="s">
        <v>167</v>
      </c>
      <c r="D7" s="745"/>
      <c r="E7" s="237" t="s">
        <v>464</v>
      </c>
      <c r="F7" s="716"/>
      <c r="G7" s="717"/>
      <c r="H7" s="717"/>
      <c r="I7" s="717"/>
      <c r="J7" s="717"/>
      <c r="K7" s="717"/>
      <c r="L7" s="718"/>
      <c r="M7" s="740" t="s">
        <v>30</v>
      </c>
      <c r="N7" s="744" t="s">
        <v>167</v>
      </c>
      <c r="O7" s="745"/>
      <c r="P7" s="237" t="s">
        <v>464</v>
      </c>
      <c r="Q7" s="716"/>
      <c r="R7" s="717"/>
      <c r="S7" s="717"/>
      <c r="T7" s="717"/>
      <c r="U7" s="717"/>
      <c r="V7" s="717"/>
      <c r="W7" s="718"/>
    </row>
    <row r="8" spans="2:23" s="31" customFormat="1" ht="25.5" customHeight="1" x14ac:dyDescent="0.2">
      <c r="B8" s="741"/>
      <c r="C8" s="744" t="s">
        <v>166</v>
      </c>
      <c r="D8" s="745"/>
      <c r="E8" s="235" t="s">
        <v>337</v>
      </c>
      <c r="F8" s="716"/>
      <c r="G8" s="717"/>
      <c r="H8" s="717"/>
      <c r="I8" s="717"/>
      <c r="J8" s="717"/>
      <c r="K8" s="717"/>
      <c r="L8" s="718"/>
      <c r="M8" s="741"/>
      <c r="N8" s="744" t="s">
        <v>166</v>
      </c>
      <c r="O8" s="745"/>
      <c r="P8" s="235" t="s">
        <v>343</v>
      </c>
      <c r="Q8" s="716"/>
      <c r="R8" s="717"/>
      <c r="S8" s="717"/>
      <c r="T8" s="717"/>
      <c r="U8" s="717"/>
      <c r="V8" s="717"/>
      <c r="W8" s="718"/>
    </row>
    <row r="9" spans="2:23" s="31" customFormat="1" ht="25.5" customHeight="1" x14ac:dyDescent="0.2">
      <c r="B9" s="746" t="s">
        <v>31</v>
      </c>
      <c r="C9" s="748"/>
      <c r="D9" s="747"/>
      <c r="E9" s="238" t="s">
        <v>466</v>
      </c>
      <c r="F9" s="716"/>
      <c r="G9" s="717"/>
      <c r="H9" s="717"/>
      <c r="I9" s="717"/>
      <c r="J9" s="717"/>
      <c r="K9" s="717"/>
      <c r="L9" s="718"/>
      <c r="M9" s="746" t="s">
        <v>31</v>
      </c>
      <c r="N9" s="748"/>
      <c r="O9" s="747"/>
      <c r="P9" s="238" t="s">
        <v>466</v>
      </c>
      <c r="Q9" s="716"/>
      <c r="R9" s="717"/>
      <c r="S9" s="717"/>
      <c r="T9" s="717"/>
      <c r="U9" s="717"/>
      <c r="V9" s="717"/>
      <c r="W9" s="718"/>
    </row>
    <row r="10" spans="2:23" s="31" customFormat="1" ht="25.5" customHeight="1" x14ac:dyDescent="0.2">
      <c r="B10" s="740" t="s">
        <v>219</v>
      </c>
      <c r="C10" s="746" t="s">
        <v>397</v>
      </c>
      <c r="D10" s="747"/>
      <c r="E10" s="236" t="s">
        <v>251</v>
      </c>
      <c r="F10" s="716"/>
      <c r="G10" s="717"/>
      <c r="H10" s="717"/>
      <c r="I10" s="717"/>
      <c r="J10" s="717"/>
      <c r="K10" s="717"/>
      <c r="L10" s="718"/>
      <c r="M10" s="740" t="s">
        <v>219</v>
      </c>
      <c r="N10" s="746" t="s">
        <v>397</v>
      </c>
      <c r="O10" s="747"/>
      <c r="P10" s="236" t="s">
        <v>251</v>
      </c>
      <c r="Q10" s="716"/>
      <c r="R10" s="717"/>
      <c r="S10" s="717"/>
      <c r="T10" s="717"/>
      <c r="U10" s="717"/>
      <c r="V10" s="717"/>
      <c r="W10" s="718"/>
    </row>
    <row r="11" spans="2:23" s="31" customFormat="1" ht="25.5" customHeight="1" x14ac:dyDescent="0.2">
      <c r="B11" s="741"/>
      <c r="C11" s="746" t="s">
        <v>218</v>
      </c>
      <c r="D11" s="747"/>
      <c r="E11" s="177" t="s">
        <v>661</v>
      </c>
      <c r="F11" s="716"/>
      <c r="G11" s="717"/>
      <c r="H11" s="717"/>
      <c r="I11" s="717"/>
      <c r="J11" s="717"/>
      <c r="K11" s="717"/>
      <c r="L11" s="718"/>
      <c r="M11" s="741"/>
      <c r="N11" s="746" t="s">
        <v>218</v>
      </c>
      <c r="O11" s="747"/>
      <c r="P11" s="177" t="s">
        <v>559</v>
      </c>
      <c r="Q11" s="716"/>
      <c r="R11" s="717"/>
      <c r="S11" s="717"/>
      <c r="T11" s="717"/>
      <c r="U11" s="717"/>
      <c r="V11" s="717"/>
      <c r="W11" s="718"/>
    </row>
    <row r="12" spans="2:23" s="31" customFormat="1" ht="25.5" customHeight="1" x14ac:dyDescent="0.2">
      <c r="B12" s="742"/>
      <c r="C12" s="705" t="s">
        <v>220</v>
      </c>
      <c r="D12" s="705"/>
      <c r="E12" s="177" t="s">
        <v>533</v>
      </c>
      <c r="F12" s="719"/>
      <c r="G12" s="720"/>
      <c r="H12" s="720"/>
      <c r="I12" s="720"/>
      <c r="J12" s="720"/>
      <c r="K12" s="720"/>
      <c r="L12" s="721"/>
      <c r="M12" s="742"/>
      <c r="N12" s="705" t="s">
        <v>220</v>
      </c>
      <c r="O12" s="705"/>
      <c r="P12" s="177" t="s">
        <v>549</v>
      </c>
      <c r="Q12" s="716"/>
      <c r="R12" s="717"/>
      <c r="S12" s="717"/>
      <c r="T12" s="717"/>
      <c r="U12" s="717"/>
      <c r="V12" s="717"/>
      <c r="W12" s="718"/>
    </row>
    <row r="13" spans="2:23" s="31" customFormat="1" ht="25.5" customHeight="1" x14ac:dyDescent="0.2">
      <c r="B13" s="722" t="s">
        <v>398</v>
      </c>
      <c r="C13" s="722"/>
      <c r="D13" s="722"/>
      <c r="E13" s="737" t="s">
        <v>763</v>
      </c>
      <c r="F13" s="738"/>
      <c r="G13" s="739"/>
      <c r="H13" s="722" t="s">
        <v>434</v>
      </c>
      <c r="I13" s="722"/>
      <c r="J13" s="723" t="s">
        <v>726</v>
      </c>
      <c r="K13" s="723"/>
      <c r="L13" s="723"/>
      <c r="M13" s="722" t="s">
        <v>398</v>
      </c>
      <c r="N13" s="722"/>
      <c r="O13" s="722"/>
      <c r="P13" s="734" t="s">
        <v>766</v>
      </c>
      <c r="Q13" s="735"/>
      <c r="R13" s="736"/>
      <c r="S13" s="722" t="s">
        <v>434</v>
      </c>
      <c r="T13" s="722"/>
      <c r="U13" s="743"/>
      <c r="V13" s="723"/>
      <c r="W13" s="723"/>
    </row>
    <row r="14" spans="2:23" s="31" customFormat="1" ht="25.5" customHeight="1" x14ac:dyDescent="0.2">
      <c r="B14" s="724" t="s">
        <v>234</v>
      </c>
      <c r="C14" s="724"/>
      <c r="D14" s="724"/>
      <c r="E14" s="725" t="s">
        <v>764</v>
      </c>
      <c r="F14" s="725"/>
      <c r="G14" s="725"/>
      <c r="H14" s="726" t="s">
        <v>4</v>
      </c>
      <c r="I14" s="727"/>
      <c r="J14" s="728">
        <v>45586</v>
      </c>
      <c r="K14" s="729"/>
      <c r="L14" s="730"/>
      <c r="M14" s="726" t="s">
        <v>234</v>
      </c>
      <c r="N14" s="727"/>
      <c r="O14" s="731"/>
      <c r="P14" s="725" t="s">
        <v>539</v>
      </c>
      <c r="Q14" s="725"/>
      <c r="R14" s="725"/>
      <c r="S14" s="732" t="s">
        <v>4</v>
      </c>
      <c r="T14" s="733"/>
      <c r="U14" s="728"/>
      <c r="V14" s="729"/>
      <c r="W14" s="730"/>
    </row>
    <row r="15" spans="2:23" s="31" customFormat="1" ht="39.75" customHeight="1" x14ac:dyDescent="0.2">
      <c r="B15" s="705" t="s">
        <v>399</v>
      </c>
      <c r="C15" s="705"/>
      <c r="D15" s="705"/>
      <c r="E15" s="706" t="s">
        <v>765</v>
      </c>
      <c r="F15" s="707"/>
      <c r="G15" s="707"/>
      <c r="H15" s="707"/>
      <c r="I15" s="707"/>
      <c r="J15" s="707"/>
      <c r="K15" s="707"/>
      <c r="L15" s="708"/>
      <c r="M15" s="705" t="s">
        <v>399</v>
      </c>
      <c r="N15" s="705"/>
      <c r="O15" s="705"/>
      <c r="P15" s="706" t="s">
        <v>767</v>
      </c>
      <c r="Q15" s="707"/>
      <c r="R15" s="707"/>
      <c r="S15" s="707"/>
      <c r="T15" s="707"/>
      <c r="U15" s="707"/>
      <c r="V15" s="707"/>
      <c r="W15" s="708"/>
    </row>
    <row r="16" spans="2:23" s="31" customFormat="1" ht="25.5" customHeight="1" x14ac:dyDescent="0.2">
      <c r="B16" s="712" t="s">
        <v>32</v>
      </c>
      <c r="C16" s="712" t="s">
        <v>190</v>
      </c>
      <c r="D16" s="712"/>
      <c r="E16" s="235">
        <v>6</v>
      </c>
      <c r="F16" s="713"/>
      <c r="G16" s="714"/>
      <c r="H16" s="714"/>
      <c r="I16" s="714"/>
      <c r="J16" s="714"/>
      <c r="K16" s="714"/>
      <c r="L16" s="715"/>
      <c r="M16" s="712" t="s">
        <v>32</v>
      </c>
      <c r="N16" s="712" t="s">
        <v>190</v>
      </c>
      <c r="O16" s="712"/>
      <c r="P16" s="235">
        <v>6</v>
      </c>
      <c r="Q16" s="716"/>
      <c r="R16" s="717"/>
      <c r="S16" s="717"/>
      <c r="T16" s="717"/>
      <c r="U16" s="717"/>
      <c r="V16" s="717"/>
      <c r="W16" s="718"/>
    </row>
    <row r="17" spans="2:24" s="31" customFormat="1" ht="25.5" customHeight="1" x14ac:dyDescent="0.2">
      <c r="B17" s="712"/>
      <c r="C17" s="712" t="s">
        <v>322</v>
      </c>
      <c r="D17" s="712"/>
      <c r="E17" s="236">
        <v>3</v>
      </c>
      <c r="F17" s="716"/>
      <c r="G17" s="717"/>
      <c r="H17" s="717"/>
      <c r="I17" s="717"/>
      <c r="J17" s="717"/>
      <c r="K17" s="717"/>
      <c r="L17" s="718"/>
      <c r="M17" s="712"/>
      <c r="N17" s="712" t="s">
        <v>322</v>
      </c>
      <c r="O17" s="712"/>
      <c r="P17" s="236">
        <v>4</v>
      </c>
      <c r="Q17" s="716"/>
      <c r="R17" s="717"/>
      <c r="S17" s="717"/>
      <c r="T17" s="717"/>
      <c r="U17" s="717"/>
      <c r="V17" s="717"/>
      <c r="W17" s="718"/>
    </row>
    <row r="18" spans="2:24" s="31" customFormat="1" ht="25.5" customHeight="1" x14ac:dyDescent="0.2">
      <c r="B18" s="712" t="s">
        <v>30</v>
      </c>
      <c r="C18" s="712" t="s">
        <v>167</v>
      </c>
      <c r="D18" s="712"/>
      <c r="E18" s="237" t="s">
        <v>464</v>
      </c>
      <c r="F18" s="716"/>
      <c r="G18" s="717"/>
      <c r="H18" s="717"/>
      <c r="I18" s="717"/>
      <c r="J18" s="717"/>
      <c r="K18" s="717"/>
      <c r="L18" s="718"/>
      <c r="M18" s="712" t="s">
        <v>30</v>
      </c>
      <c r="N18" s="712" t="s">
        <v>167</v>
      </c>
      <c r="O18" s="712"/>
      <c r="P18" s="237" t="s">
        <v>464</v>
      </c>
      <c r="Q18" s="716"/>
      <c r="R18" s="717"/>
      <c r="S18" s="717"/>
      <c r="T18" s="717"/>
      <c r="U18" s="717"/>
      <c r="V18" s="717"/>
      <c r="W18" s="718"/>
    </row>
    <row r="19" spans="2:24" s="31" customFormat="1" ht="25.5" customHeight="1" x14ac:dyDescent="0.2">
      <c r="B19" s="712"/>
      <c r="C19" s="712" t="s">
        <v>166</v>
      </c>
      <c r="D19" s="712"/>
      <c r="E19" s="235" t="s">
        <v>343</v>
      </c>
      <c r="F19" s="716"/>
      <c r="G19" s="717"/>
      <c r="H19" s="717"/>
      <c r="I19" s="717"/>
      <c r="J19" s="717"/>
      <c r="K19" s="717"/>
      <c r="L19" s="718"/>
      <c r="M19" s="712"/>
      <c r="N19" s="712" t="s">
        <v>166</v>
      </c>
      <c r="O19" s="712"/>
      <c r="P19" s="235" t="s">
        <v>346</v>
      </c>
      <c r="Q19" s="716"/>
      <c r="R19" s="717"/>
      <c r="S19" s="717"/>
      <c r="T19" s="717"/>
      <c r="U19" s="717"/>
      <c r="V19" s="717"/>
      <c r="W19" s="718"/>
    </row>
    <row r="20" spans="2:24" s="31" customFormat="1" ht="25.5" customHeight="1" x14ac:dyDescent="0.2">
      <c r="B20" s="705" t="s">
        <v>31</v>
      </c>
      <c r="C20" s="705"/>
      <c r="D20" s="705"/>
      <c r="E20" s="238" t="s">
        <v>466</v>
      </c>
      <c r="F20" s="716"/>
      <c r="G20" s="717"/>
      <c r="H20" s="717"/>
      <c r="I20" s="717"/>
      <c r="J20" s="717"/>
      <c r="K20" s="717"/>
      <c r="L20" s="718"/>
      <c r="M20" s="705" t="s">
        <v>31</v>
      </c>
      <c r="N20" s="705"/>
      <c r="O20" s="705"/>
      <c r="P20" s="238" t="s">
        <v>466</v>
      </c>
      <c r="Q20" s="716"/>
      <c r="R20" s="717"/>
      <c r="S20" s="717"/>
      <c r="T20" s="717"/>
      <c r="U20" s="717"/>
      <c r="V20" s="717"/>
      <c r="W20" s="718"/>
    </row>
    <row r="21" spans="2:24" s="31" customFormat="1" ht="25.5" customHeight="1" x14ac:dyDescent="0.2">
      <c r="B21" s="740" t="s">
        <v>219</v>
      </c>
      <c r="C21" s="705" t="s">
        <v>397</v>
      </c>
      <c r="D21" s="705"/>
      <c r="E21" s="236" t="s">
        <v>251</v>
      </c>
      <c r="F21" s="716"/>
      <c r="G21" s="717"/>
      <c r="H21" s="717"/>
      <c r="I21" s="717"/>
      <c r="J21" s="717"/>
      <c r="K21" s="717"/>
      <c r="L21" s="718"/>
      <c r="M21" s="740" t="s">
        <v>219</v>
      </c>
      <c r="N21" s="705" t="s">
        <v>397</v>
      </c>
      <c r="O21" s="705"/>
      <c r="P21" s="236" t="s">
        <v>251</v>
      </c>
      <c r="Q21" s="716"/>
      <c r="R21" s="717"/>
      <c r="S21" s="717"/>
      <c r="T21" s="717"/>
      <c r="U21" s="717"/>
      <c r="V21" s="717"/>
      <c r="W21" s="718"/>
    </row>
    <row r="22" spans="2:24" s="31" customFormat="1" ht="25.5" customHeight="1" x14ac:dyDescent="0.2">
      <c r="B22" s="741"/>
      <c r="C22" s="705" t="s">
        <v>218</v>
      </c>
      <c r="D22" s="705"/>
      <c r="E22" s="177" t="s">
        <v>559</v>
      </c>
      <c r="F22" s="716"/>
      <c r="G22" s="717"/>
      <c r="H22" s="717"/>
      <c r="I22" s="717"/>
      <c r="J22" s="717"/>
      <c r="K22" s="717"/>
      <c r="L22" s="718"/>
      <c r="M22" s="741"/>
      <c r="N22" s="705" t="s">
        <v>218</v>
      </c>
      <c r="O22" s="705"/>
      <c r="P22" s="177" t="s">
        <v>559</v>
      </c>
      <c r="Q22" s="716"/>
      <c r="R22" s="717"/>
      <c r="S22" s="717"/>
      <c r="T22" s="717"/>
      <c r="U22" s="717"/>
      <c r="V22" s="717"/>
      <c r="W22" s="718"/>
    </row>
    <row r="23" spans="2:24" s="31" customFormat="1" ht="25.5" customHeight="1" x14ac:dyDescent="0.2">
      <c r="B23" s="742"/>
      <c r="C23" s="705" t="s">
        <v>220</v>
      </c>
      <c r="D23" s="705"/>
      <c r="E23" s="177" t="s">
        <v>533</v>
      </c>
      <c r="F23" s="719"/>
      <c r="G23" s="720"/>
      <c r="H23" s="720"/>
      <c r="I23" s="720"/>
      <c r="J23" s="720"/>
      <c r="K23" s="720"/>
      <c r="L23" s="721"/>
      <c r="M23" s="742"/>
      <c r="N23" s="705" t="s">
        <v>220</v>
      </c>
      <c r="O23" s="705"/>
      <c r="P23" s="177" t="s">
        <v>533</v>
      </c>
      <c r="Q23" s="716"/>
      <c r="R23" s="717"/>
      <c r="S23" s="717"/>
      <c r="T23" s="717"/>
      <c r="U23" s="717"/>
      <c r="V23" s="717"/>
      <c r="W23" s="718"/>
    </row>
    <row r="24" spans="2:24" s="31" customFormat="1" ht="25.5" customHeight="1" x14ac:dyDescent="0.2">
      <c r="B24" s="722" t="s">
        <v>398</v>
      </c>
      <c r="C24" s="722"/>
      <c r="D24" s="722"/>
      <c r="E24" s="734" t="s">
        <v>699</v>
      </c>
      <c r="F24" s="735"/>
      <c r="G24" s="736"/>
      <c r="H24" s="722" t="s">
        <v>434</v>
      </c>
      <c r="I24" s="722"/>
      <c r="J24" s="737" t="s">
        <v>768</v>
      </c>
      <c r="K24" s="738"/>
      <c r="L24" s="739"/>
      <c r="M24" s="722" t="s">
        <v>398</v>
      </c>
      <c r="N24" s="722"/>
      <c r="O24" s="722"/>
      <c r="P24" s="734" t="s">
        <v>699</v>
      </c>
      <c r="Q24" s="735"/>
      <c r="R24" s="736"/>
      <c r="S24" s="722" t="s">
        <v>434</v>
      </c>
      <c r="T24" s="722"/>
      <c r="U24" s="723" t="s">
        <v>770</v>
      </c>
      <c r="V24" s="723"/>
      <c r="W24" s="723"/>
    </row>
    <row r="25" spans="2:24" s="31" customFormat="1" ht="25.5" customHeight="1" x14ac:dyDescent="0.2">
      <c r="B25" s="724" t="s">
        <v>234</v>
      </c>
      <c r="C25" s="724"/>
      <c r="D25" s="724"/>
      <c r="E25" s="725" t="s">
        <v>539</v>
      </c>
      <c r="F25" s="725"/>
      <c r="G25" s="725"/>
      <c r="H25" s="726" t="s">
        <v>4</v>
      </c>
      <c r="I25" s="727"/>
      <c r="J25" s="728" t="s">
        <v>539</v>
      </c>
      <c r="K25" s="729"/>
      <c r="L25" s="730"/>
      <c r="M25" s="726" t="s">
        <v>234</v>
      </c>
      <c r="N25" s="727"/>
      <c r="O25" s="731"/>
      <c r="P25" s="725" t="s">
        <v>539</v>
      </c>
      <c r="Q25" s="725"/>
      <c r="R25" s="725"/>
      <c r="S25" s="732" t="s">
        <v>4</v>
      </c>
      <c r="T25" s="733"/>
      <c r="U25" s="728" t="s">
        <v>539</v>
      </c>
      <c r="V25" s="729"/>
      <c r="W25" s="730"/>
    </row>
    <row r="26" spans="2:24" s="31" customFormat="1" ht="39.75" customHeight="1" x14ac:dyDescent="0.2">
      <c r="B26" s="705" t="s">
        <v>399</v>
      </c>
      <c r="C26" s="705"/>
      <c r="D26" s="705"/>
      <c r="E26" s="706" t="s">
        <v>769</v>
      </c>
      <c r="F26" s="707"/>
      <c r="G26" s="707"/>
      <c r="H26" s="707"/>
      <c r="I26" s="707"/>
      <c r="J26" s="707"/>
      <c r="K26" s="707"/>
      <c r="L26" s="708"/>
      <c r="M26" s="705" t="s">
        <v>399</v>
      </c>
      <c r="N26" s="705"/>
      <c r="O26" s="705"/>
      <c r="P26" s="706" t="s">
        <v>771</v>
      </c>
      <c r="Q26" s="707"/>
      <c r="R26" s="707"/>
      <c r="S26" s="707"/>
      <c r="T26" s="707"/>
      <c r="U26" s="707"/>
      <c r="V26" s="707"/>
      <c r="W26" s="708"/>
    </row>
    <row r="27" spans="2:24" s="31" customFormat="1" ht="15" customHeight="1" x14ac:dyDescent="0.2">
      <c r="B27" s="239"/>
      <c r="C27" s="709" t="s">
        <v>521</v>
      </c>
      <c r="D27" s="710"/>
      <c r="E27" s="710"/>
      <c r="F27" s="710"/>
      <c r="G27" s="710"/>
      <c r="H27" s="710"/>
      <c r="I27" s="710"/>
      <c r="J27" s="710"/>
      <c r="K27" s="710"/>
      <c r="L27" s="710"/>
      <c r="M27" s="240"/>
      <c r="N27" s="240" t="s">
        <v>429</v>
      </c>
      <c r="O27" s="240"/>
      <c r="P27" s="240"/>
      <c r="Q27" s="240"/>
      <c r="R27" s="240"/>
      <c r="S27" s="240"/>
      <c r="T27" s="240"/>
      <c r="U27" s="240"/>
      <c r="V27" s="240"/>
      <c r="W27" s="240"/>
    </row>
    <row r="28" spans="2:24" s="31" customFormat="1" ht="15" customHeight="1" x14ac:dyDescent="0.2">
      <c r="B28" s="239"/>
      <c r="C28" s="711"/>
      <c r="D28" s="711"/>
      <c r="E28" s="711"/>
      <c r="F28" s="711"/>
      <c r="G28" s="711"/>
      <c r="H28" s="711"/>
      <c r="I28" s="711"/>
      <c r="J28" s="711"/>
      <c r="K28" s="711"/>
      <c r="L28" s="711"/>
      <c r="M28" s="240"/>
      <c r="N28" s="240" t="s">
        <v>522</v>
      </c>
      <c r="O28" s="240"/>
      <c r="P28" s="240"/>
      <c r="Q28" s="240"/>
      <c r="R28" s="240"/>
      <c r="S28" s="240"/>
      <c r="T28" s="240"/>
      <c r="U28" s="240"/>
      <c r="V28" s="240"/>
      <c r="W28" s="240"/>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4CCE7854-A0E1-4BB7-83D3-F719093D3C8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6224252-4C3D-42D5-8F2C-9C8596C9F4E0}">
          <x14:formula1>
            <xm:f>'(参考)リスト'!$B$16:$B$21</xm:f>
          </x14:formula1>
          <xm:sqref>E7 E18 P7 P18</xm:sqref>
        </x14:dataValidation>
        <x14:dataValidation type="list" allowBlank="1" showInputMessage="1" showErrorMessage="1" xr:uid="{CC0F9673-D1D9-4732-89F6-F7916A569288}">
          <x14:formula1>
            <xm:f>'(参考)リスト'!$E$16:$E$27</xm:f>
          </x14:formula1>
          <xm:sqref>E9 E20 P9 P20</xm:sqref>
        </x14:dataValidation>
        <x14:dataValidation type="list" allowBlank="1" showInputMessage="1" showErrorMessage="1" xr:uid="{F708E11D-7199-4111-9190-696F03FF5439}">
          <x14:formula1>
            <xm:f>'(参考)リスト'!$D$16:$D$18</xm:f>
          </x14:formula1>
          <xm:sqref>E10 E21 P10 P21</xm:sqref>
        </x14:dataValidation>
        <x14:dataValidation type="list" allowBlank="1" showInputMessage="1" showErrorMessage="1" xr:uid="{E7028893-707C-431C-8964-9565ECAEB48F}">
          <x14:formula1>
            <xm:f>'(参考)リスト'!$F$16:$F$21</xm:f>
          </x14:formula1>
          <xm:sqref>E11:E12 E22:E23 P11:P12 P22:P23</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221FB-E6A6-4D84-BDEE-0913516F3237}">
  <dimension ref="B1:X31"/>
  <sheetViews>
    <sheetView showGridLines="0" showZeros="0" view="pageBreakPreview" zoomScale="90" zoomScaleNormal="70" zoomScaleSheetLayoutView="90" workbookViewId="0">
      <selection activeCell="C6" sqref="B5:AI23"/>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3" t="s">
        <v>508</v>
      </c>
      <c r="C2" s="234"/>
      <c r="D2" s="234"/>
      <c r="E2" s="234"/>
      <c r="F2" s="234"/>
      <c r="G2" s="234"/>
      <c r="H2" s="234"/>
      <c r="I2" s="234"/>
      <c r="J2" s="234"/>
      <c r="K2" s="234"/>
      <c r="L2" s="234"/>
      <c r="M2" s="234"/>
      <c r="N2" s="234"/>
      <c r="O2" s="234"/>
      <c r="P2" s="234"/>
      <c r="Q2" s="234"/>
      <c r="R2" s="384" t="s">
        <v>412</v>
      </c>
      <c r="S2" s="384"/>
      <c r="T2" s="583" t="s">
        <v>935</v>
      </c>
      <c r="U2" s="583"/>
      <c r="V2" s="583"/>
      <c r="W2" s="583"/>
    </row>
    <row r="3" spans="2:23" ht="25.2" customHeight="1" x14ac:dyDescent="0.15">
      <c r="B3" s="760" t="s">
        <v>34</v>
      </c>
      <c r="C3" s="761"/>
      <c r="D3" s="761"/>
      <c r="E3" s="762" t="s">
        <v>561</v>
      </c>
      <c r="F3" s="763"/>
      <c r="G3" s="764"/>
      <c r="H3" s="754" t="s">
        <v>27</v>
      </c>
      <c r="I3" s="755"/>
      <c r="J3" s="765" t="s">
        <v>573</v>
      </c>
      <c r="K3" s="766"/>
      <c r="L3" s="767"/>
      <c r="M3" s="769" t="s">
        <v>448</v>
      </c>
      <c r="N3" s="777"/>
      <c r="O3" s="770"/>
      <c r="P3" s="768" t="s">
        <v>531</v>
      </c>
      <c r="Q3" s="768"/>
      <c r="R3" s="768"/>
      <c r="S3" s="769" t="s">
        <v>185</v>
      </c>
      <c r="T3" s="770"/>
      <c r="U3" s="773">
        <v>45586</v>
      </c>
      <c r="V3" s="774"/>
      <c r="W3" s="775"/>
    </row>
    <row r="4" spans="2:23" ht="25.2" customHeight="1" x14ac:dyDescent="0.2">
      <c r="B4" s="749" t="s">
        <v>28</v>
      </c>
      <c r="C4" s="750"/>
      <c r="D4" s="750"/>
      <c r="E4" s="751" t="s">
        <v>562</v>
      </c>
      <c r="F4" s="752"/>
      <c r="G4" s="753"/>
      <c r="H4" s="754" t="s">
        <v>33</v>
      </c>
      <c r="I4" s="755"/>
      <c r="J4" s="756" t="s">
        <v>936</v>
      </c>
      <c r="K4" s="757"/>
      <c r="L4" s="758"/>
      <c r="M4" s="778"/>
      <c r="N4" s="779"/>
      <c r="O4" s="780"/>
      <c r="P4" s="759" t="s">
        <v>532</v>
      </c>
      <c r="Q4" s="759"/>
      <c r="R4" s="759"/>
      <c r="S4" s="771"/>
      <c r="T4" s="772"/>
      <c r="U4" s="771"/>
      <c r="V4" s="776"/>
      <c r="W4" s="772"/>
    </row>
    <row r="5" spans="2:23" s="31" customFormat="1" ht="25.5" customHeight="1" x14ac:dyDescent="0.2">
      <c r="B5" s="740" t="s">
        <v>32</v>
      </c>
      <c r="C5" s="744" t="s">
        <v>190</v>
      </c>
      <c r="D5" s="745"/>
      <c r="E5" s="235">
        <v>6</v>
      </c>
      <c r="F5" s="713"/>
      <c r="G5" s="714"/>
      <c r="H5" s="714"/>
      <c r="I5" s="714"/>
      <c r="J5" s="714"/>
      <c r="K5" s="714"/>
      <c r="L5" s="715"/>
      <c r="M5" s="740" t="s">
        <v>32</v>
      </c>
      <c r="N5" s="744" t="s">
        <v>190</v>
      </c>
      <c r="O5" s="745"/>
      <c r="P5" s="235">
        <v>6</v>
      </c>
      <c r="Q5" s="716"/>
      <c r="R5" s="717"/>
      <c r="S5" s="717"/>
      <c r="T5" s="717"/>
      <c r="U5" s="717"/>
      <c r="V5" s="717"/>
      <c r="W5" s="718"/>
    </row>
    <row r="6" spans="2:23" s="31" customFormat="1" ht="25.5" customHeight="1" x14ac:dyDescent="0.2">
      <c r="B6" s="742"/>
      <c r="C6" s="744" t="s">
        <v>322</v>
      </c>
      <c r="D6" s="745"/>
      <c r="E6" s="236">
        <v>5</v>
      </c>
      <c r="F6" s="716"/>
      <c r="G6" s="717"/>
      <c r="H6" s="717"/>
      <c r="I6" s="717"/>
      <c r="J6" s="717"/>
      <c r="K6" s="717"/>
      <c r="L6" s="718"/>
      <c r="M6" s="742"/>
      <c r="N6" s="744" t="s">
        <v>322</v>
      </c>
      <c r="O6" s="745"/>
      <c r="P6" s="236">
        <v>6</v>
      </c>
      <c r="Q6" s="716"/>
      <c r="R6" s="717"/>
      <c r="S6" s="717"/>
      <c r="T6" s="717"/>
      <c r="U6" s="717"/>
      <c r="V6" s="717"/>
      <c r="W6" s="718"/>
    </row>
    <row r="7" spans="2:23" s="31" customFormat="1" ht="25.5" customHeight="1" x14ac:dyDescent="0.2">
      <c r="B7" s="740" t="s">
        <v>30</v>
      </c>
      <c r="C7" s="744" t="s">
        <v>167</v>
      </c>
      <c r="D7" s="745"/>
      <c r="E7" s="237" t="s">
        <v>464</v>
      </c>
      <c r="F7" s="716"/>
      <c r="G7" s="717"/>
      <c r="H7" s="717"/>
      <c r="I7" s="717"/>
      <c r="J7" s="717"/>
      <c r="K7" s="717"/>
      <c r="L7" s="718"/>
      <c r="M7" s="740" t="s">
        <v>30</v>
      </c>
      <c r="N7" s="744" t="s">
        <v>167</v>
      </c>
      <c r="O7" s="745"/>
      <c r="P7" s="237" t="s">
        <v>250</v>
      </c>
      <c r="Q7" s="716"/>
      <c r="R7" s="717"/>
      <c r="S7" s="717"/>
      <c r="T7" s="717"/>
      <c r="U7" s="717"/>
      <c r="V7" s="717"/>
      <c r="W7" s="718"/>
    </row>
    <row r="8" spans="2:23" s="31" customFormat="1" ht="25.5" customHeight="1" x14ac:dyDescent="0.2">
      <c r="B8" s="741"/>
      <c r="C8" s="744" t="s">
        <v>166</v>
      </c>
      <c r="D8" s="745"/>
      <c r="E8" s="235" t="s">
        <v>336</v>
      </c>
      <c r="F8" s="716"/>
      <c r="G8" s="717"/>
      <c r="H8" s="717"/>
      <c r="I8" s="717"/>
      <c r="J8" s="717"/>
      <c r="K8" s="717"/>
      <c r="L8" s="718"/>
      <c r="M8" s="741"/>
      <c r="N8" s="744" t="s">
        <v>166</v>
      </c>
      <c r="O8" s="745"/>
      <c r="P8" s="235" t="s">
        <v>268</v>
      </c>
      <c r="Q8" s="716"/>
      <c r="R8" s="717"/>
      <c r="S8" s="717"/>
      <c r="T8" s="717"/>
      <c r="U8" s="717"/>
      <c r="V8" s="717"/>
      <c r="W8" s="718"/>
    </row>
    <row r="9" spans="2:23" s="31" customFormat="1" ht="25.5" customHeight="1" x14ac:dyDescent="0.2">
      <c r="B9" s="746" t="s">
        <v>31</v>
      </c>
      <c r="C9" s="748"/>
      <c r="D9" s="747"/>
      <c r="E9" s="238" t="s">
        <v>466</v>
      </c>
      <c r="F9" s="716"/>
      <c r="G9" s="717"/>
      <c r="H9" s="717"/>
      <c r="I9" s="717"/>
      <c r="J9" s="717"/>
      <c r="K9" s="717"/>
      <c r="L9" s="718"/>
      <c r="M9" s="746" t="s">
        <v>31</v>
      </c>
      <c r="N9" s="748"/>
      <c r="O9" s="747"/>
      <c r="P9" s="238" t="s">
        <v>476</v>
      </c>
      <c r="Q9" s="716"/>
      <c r="R9" s="717"/>
      <c r="S9" s="717"/>
      <c r="T9" s="717"/>
      <c r="U9" s="717"/>
      <c r="V9" s="717"/>
      <c r="W9" s="718"/>
    </row>
    <row r="10" spans="2:23" s="31" customFormat="1" ht="25.5" customHeight="1" x14ac:dyDescent="0.2">
      <c r="B10" s="740" t="s">
        <v>219</v>
      </c>
      <c r="C10" s="746" t="s">
        <v>397</v>
      </c>
      <c r="D10" s="747"/>
      <c r="E10" s="236" t="s">
        <v>251</v>
      </c>
      <c r="F10" s="716"/>
      <c r="G10" s="717"/>
      <c r="H10" s="717"/>
      <c r="I10" s="717"/>
      <c r="J10" s="717"/>
      <c r="K10" s="717"/>
      <c r="L10" s="718"/>
      <c r="M10" s="740" t="s">
        <v>219</v>
      </c>
      <c r="N10" s="746" t="s">
        <v>397</v>
      </c>
      <c r="O10" s="747"/>
      <c r="P10" s="236" t="s">
        <v>252</v>
      </c>
      <c r="Q10" s="716"/>
      <c r="R10" s="717"/>
      <c r="S10" s="717"/>
      <c r="T10" s="717"/>
      <c r="U10" s="717"/>
      <c r="V10" s="717"/>
      <c r="W10" s="718"/>
    </row>
    <row r="11" spans="2:23" s="31" customFormat="1" ht="25.5" customHeight="1" x14ac:dyDescent="0.2">
      <c r="B11" s="741"/>
      <c r="C11" s="746" t="s">
        <v>218</v>
      </c>
      <c r="D11" s="747"/>
      <c r="E11" s="177" t="s">
        <v>559</v>
      </c>
      <c r="F11" s="716"/>
      <c r="G11" s="717"/>
      <c r="H11" s="717"/>
      <c r="I11" s="717"/>
      <c r="J11" s="717"/>
      <c r="K11" s="717"/>
      <c r="L11" s="718"/>
      <c r="M11" s="741"/>
      <c r="N11" s="746" t="s">
        <v>218</v>
      </c>
      <c r="O11" s="747"/>
      <c r="P11" s="177" t="s">
        <v>559</v>
      </c>
      <c r="Q11" s="716"/>
      <c r="R11" s="717"/>
      <c r="S11" s="717"/>
      <c r="T11" s="717"/>
      <c r="U11" s="717"/>
      <c r="V11" s="717"/>
      <c r="W11" s="718"/>
    </row>
    <row r="12" spans="2:23" s="31" customFormat="1" ht="25.5" customHeight="1" x14ac:dyDescent="0.2">
      <c r="B12" s="742"/>
      <c r="C12" s="705" t="s">
        <v>220</v>
      </c>
      <c r="D12" s="705"/>
      <c r="E12" s="177" t="s">
        <v>533</v>
      </c>
      <c r="F12" s="719"/>
      <c r="G12" s="720"/>
      <c r="H12" s="720"/>
      <c r="I12" s="720"/>
      <c r="J12" s="720"/>
      <c r="K12" s="720"/>
      <c r="L12" s="721"/>
      <c r="M12" s="742"/>
      <c r="N12" s="705" t="s">
        <v>220</v>
      </c>
      <c r="O12" s="705"/>
      <c r="P12" s="177" t="s">
        <v>534</v>
      </c>
      <c r="Q12" s="716"/>
      <c r="R12" s="717"/>
      <c r="S12" s="717"/>
      <c r="T12" s="717"/>
      <c r="U12" s="717"/>
      <c r="V12" s="717"/>
      <c r="W12" s="718"/>
    </row>
    <row r="13" spans="2:23" s="31" customFormat="1" ht="25.5" customHeight="1" x14ac:dyDescent="0.2">
      <c r="B13" s="722" t="s">
        <v>398</v>
      </c>
      <c r="C13" s="722"/>
      <c r="D13" s="722"/>
      <c r="E13" s="737" t="s">
        <v>699</v>
      </c>
      <c r="F13" s="738"/>
      <c r="G13" s="739"/>
      <c r="H13" s="722" t="s">
        <v>434</v>
      </c>
      <c r="I13" s="722"/>
      <c r="J13" s="723" t="s">
        <v>772</v>
      </c>
      <c r="K13" s="723"/>
      <c r="L13" s="723"/>
      <c r="M13" s="722" t="s">
        <v>398</v>
      </c>
      <c r="N13" s="722"/>
      <c r="O13" s="722"/>
      <c r="P13" s="734" t="s">
        <v>774</v>
      </c>
      <c r="Q13" s="735"/>
      <c r="R13" s="736"/>
      <c r="S13" s="722" t="s">
        <v>434</v>
      </c>
      <c r="T13" s="722"/>
      <c r="U13" s="743"/>
      <c r="V13" s="723"/>
      <c r="W13" s="723"/>
    </row>
    <row r="14" spans="2:23" s="31" customFormat="1" ht="25.5" customHeight="1" x14ac:dyDescent="0.2">
      <c r="B14" s="724" t="s">
        <v>234</v>
      </c>
      <c r="C14" s="724"/>
      <c r="D14" s="724"/>
      <c r="E14" s="725" t="s">
        <v>539</v>
      </c>
      <c r="F14" s="725"/>
      <c r="G14" s="725"/>
      <c r="H14" s="726" t="s">
        <v>4</v>
      </c>
      <c r="I14" s="727"/>
      <c r="J14" s="728" t="s">
        <v>539</v>
      </c>
      <c r="K14" s="729"/>
      <c r="L14" s="730"/>
      <c r="M14" s="726" t="s">
        <v>234</v>
      </c>
      <c r="N14" s="727"/>
      <c r="O14" s="731"/>
      <c r="P14" s="725" t="s">
        <v>539</v>
      </c>
      <c r="Q14" s="725"/>
      <c r="R14" s="725"/>
      <c r="S14" s="732" t="s">
        <v>4</v>
      </c>
      <c r="T14" s="733"/>
      <c r="U14" s="728"/>
      <c r="V14" s="729"/>
      <c r="W14" s="730"/>
    </row>
    <row r="15" spans="2:23" s="31" customFormat="1" ht="39.75" customHeight="1" x14ac:dyDescent="0.2">
      <c r="B15" s="705" t="s">
        <v>399</v>
      </c>
      <c r="C15" s="705"/>
      <c r="D15" s="705"/>
      <c r="E15" s="706" t="s">
        <v>773</v>
      </c>
      <c r="F15" s="707"/>
      <c r="G15" s="707"/>
      <c r="H15" s="707"/>
      <c r="I15" s="707"/>
      <c r="J15" s="707"/>
      <c r="K15" s="707"/>
      <c r="L15" s="708"/>
      <c r="M15" s="705" t="s">
        <v>399</v>
      </c>
      <c r="N15" s="705"/>
      <c r="O15" s="705"/>
      <c r="P15" s="706" t="s">
        <v>775</v>
      </c>
      <c r="Q15" s="707"/>
      <c r="R15" s="707"/>
      <c r="S15" s="707"/>
      <c r="T15" s="707"/>
      <c r="U15" s="707"/>
      <c r="V15" s="707"/>
      <c r="W15" s="708"/>
    </row>
    <row r="16" spans="2:23" s="31" customFormat="1" ht="25.5" customHeight="1" x14ac:dyDescent="0.2">
      <c r="B16" s="712" t="s">
        <v>32</v>
      </c>
      <c r="C16" s="712" t="s">
        <v>190</v>
      </c>
      <c r="D16" s="712"/>
      <c r="E16" s="235">
        <v>7</v>
      </c>
      <c r="F16" s="713"/>
      <c r="G16" s="714"/>
      <c r="H16" s="714"/>
      <c r="I16" s="714"/>
      <c r="J16" s="714"/>
      <c r="K16" s="714"/>
      <c r="L16" s="715"/>
      <c r="M16" s="712" t="s">
        <v>32</v>
      </c>
      <c r="N16" s="712" t="s">
        <v>190</v>
      </c>
      <c r="O16" s="712"/>
      <c r="P16" s="235">
        <v>7</v>
      </c>
      <c r="Q16" s="716"/>
      <c r="R16" s="717"/>
      <c r="S16" s="717"/>
      <c r="T16" s="717"/>
      <c r="U16" s="717"/>
      <c r="V16" s="717"/>
      <c r="W16" s="718"/>
    </row>
    <row r="17" spans="2:24" s="31" customFormat="1" ht="25.5" customHeight="1" x14ac:dyDescent="0.2">
      <c r="B17" s="712"/>
      <c r="C17" s="712" t="s">
        <v>322</v>
      </c>
      <c r="D17" s="712"/>
      <c r="E17" s="236">
        <v>1</v>
      </c>
      <c r="F17" s="716"/>
      <c r="G17" s="717"/>
      <c r="H17" s="717"/>
      <c r="I17" s="717"/>
      <c r="J17" s="717"/>
      <c r="K17" s="717"/>
      <c r="L17" s="718"/>
      <c r="M17" s="712"/>
      <c r="N17" s="712" t="s">
        <v>322</v>
      </c>
      <c r="O17" s="712"/>
      <c r="P17" s="236">
        <v>2</v>
      </c>
      <c r="Q17" s="716"/>
      <c r="R17" s="717"/>
      <c r="S17" s="717"/>
      <c r="T17" s="717"/>
      <c r="U17" s="717"/>
      <c r="V17" s="717"/>
      <c r="W17" s="718"/>
    </row>
    <row r="18" spans="2:24" s="31" customFormat="1" ht="25.5" customHeight="1" x14ac:dyDescent="0.2">
      <c r="B18" s="712" t="s">
        <v>30</v>
      </c>
      <c r="C18" s="712" t="s">
        <v>167</v>
      </c>
      <c r="D18" s="712"/>
      <c r="E18" s="237" t="s">
        <v>464</v>
      </c>
      <c r="F18" s="716"/>
      <c r="G18" s="717"/>
      <c r="H18" s="717"/>
      <c r="I18" s="717"/>
      <c r="J18" s="717"/>
      <c r="K18" s="717"/>
      <c r="L18" s="718"/>
      <c r="M18" s="712" t="s">
        <v>30</v>
      </c>
      <c r="N18" s="712" t="s">
        <v>167</v>
      </c>
      <c r="O18" s="712"/>
      <c r="P18" s="237" t="s">
        <v>464</v>
      </c>
      <c r="Q18" s="716"/>
      <c r="R18" s="717"/>
      <c r="S18" s="717"/>
      <c r="T18" s="717"/>
      <c r="U18" s="717"/>
      <c r="V18" s="717"/>
      <c r="W18" s="718"/>
    </row>
    <row r="19" spans="2:24" s="31" customFormat="1" ht="25.5" customHeight="1" x14ac:dyDescent="0.2">
      <c r="B19" s="712"/>
      <c r="C19" s="712" t="s">
        <v>166</v>
      </c>
      <c r="D19" s="712"/>
      <c r="E19" s="235" t="s">
        <v>347</v>
      </c>
      <c r="F19" s="716"/>
      <c r="G19" s="717"/>
      <c r="H19" s="717"/>
      <c r="I19" s="717"/>
      <c r="J19" s="717"/>
      <c r="K19" s="717"/>
      <c r="L19" s="718"/>
      <c r="M19" s="712"/>
      <c r="N19" s="712" t="s">
        <v>166</v>
      </c>
      <c r="O19" s="712"/>
      <c r="P19" s="235" t="s">
        <v>343</v>
      </c>
      <c r="Q19" s="716"/>
      <c r="R19" s="717"/>
      <c r="S19" s="717"/>
      <c r="T19" s="717"/>
      <c r="U19" s="717"/>
      <c r="V19" s="717"/>
      <c r="W19" s="718"/>
    </row>
    <row r="20" spans="2:24" s="31" customFormat="1" ht="25.5" customHeight="1" x14ac:dyDescent="0.2">
      <c r="B20" s="705" t="s">
        <v>31</v>
      </c>
      <c r="C20" s="705"/>
      <c r="D20" s="705"/>
      <c r="E20" s="238" t="s">
        <v>473</v>
      </c>
      <c r="F20" s="716"/>
      <c r="G20" s="717"/>
      <c r="H20" s="717"/>
      <c r="I20" s="717"/>
      <c r="J20" s="717"/>
      <c r="K20" s="717"/>
      <c r="L20" s="718"/>
      <c r="M20" s="705" t="s">
        <v>31</v>
      </c>
      <c r="N20" s="705"/>
      <c r="O20" s="705"/>
      <c r="P20" s="238" t="s">
        <v>472</v>
      </c>
      <c r="Q20" s="716"/>
      <c r="R20" s="717"/>
      <c r="S20" s="717"/>
      <c r="T20" s="717"/>
      <c r="U20" s="717"/>
      <c r="V20" s="717"/>
      <c r="W20" s="718"/>
    </row>
    <row r="21" spans="2:24" s="31" customFormat="1" ht="25.5" customHeight="1" x14ac:dyDescent="0.2">
      <c r="B21" s="740" t="s">
        <v>219</v>
      </c>
      <c r="C21" s="705" t="s">
        <v>397</v>
      </c>
      <c r="D21" s="705"/>
      <c r="E21" s="236" t="s">
        <v>252</v>
      </c>
      <c r="F21" s="716"/>
      <c r="G21" s="717"/>
      <c r="H21" s="717"/>
      <c r="I21" s="717"/>
      <c r="J21" s="717"/>
      <c r="K21" s="717"/>
      <c r="L21" s="718"/>
      <c r="M21" s="740" t="s">
        <v>219</v>
      </c>
      <c r="N21" s="705" t="s">
        <v>397</v>
      </c>
      <c r="O21" s="705"/>
      <c r="P21" s="236" t="s">
        <v>251</v>
      </c>
      <c r="Q21" s="716"/>
      <c r="R21" s="717"/>
      <c r="S21" s="717"/>
      <c r="T21" s="717"/>
      <c r="U21" s="717"/>
      <c r="V21" s="717"/>
      <c r="W21" s="718"/>
    </row>
    <row r="22" spans="2:24" s="31" customFormat="1" ht="25.5" customHeight="1" x14ac:dyDescent="0.2">
      <c r="B22" s="741"/>
      <c r="C22" s="705" t="s">
        <v>218</v>
      </c>
      <c r="D22" s="705"/>
      <c r="E22" s="177" t="s">
        <v>559</v>
      </c>
      <c r="F22" s="716"/>
      <c r="G22" s="717"/>
      <c r="H22" s="717"/>
      <c r="I22" s="717"/>
      <c r="J22" s="717"/>
      <c r="K22" s="717"/>
      <c r="L22" s="718"/>
      <c r="M22" s="741"/>
      <c r="N22" s="705" t="s">
        <v>218</v>
      </c>
      <c r="O22" s="705"/>
      <c r="P22" s="177" t="s">
        <v>559</v>
      </c>
      <c r="Q22" s="716"/>
      <c r="R22" s="717"/>
      <c r="S22" s="717"/>
      <c r="T22" s="717"/>
      <c r="U22" s="717"/>
      <c r="V22" s="717"/>
      <c r="W22" s="718"/>
    </row>
    <row r="23" spans="2:24" s="31" customFormat="1" ht="25.5" customHeight="1" x14ac:dyDescent="0.2">
      <c r="B23" s="742"/>
      <c r="C23" s="705" t="s">
        <v>220</v>
      </c>
      <c r="D23" s="705"/>
      <c r="E23" s="177" t="s">
        <v>534</v>
      </c>
      <c r="F23" s="719"/>
      <c r="G23" s="720"/>
      <c r="H23" s="720"/>
      <c r="I23" s="720"/>
      <c r="J23" s="720"/>
      <c r="K23" s="720"/>
      <c r="L23" s="721"/>
      <c r="M23" s="742"/>
      <c r="N23" s="705" t="s">
        <v>220</v>
      </c>
      <c r="O23" s="705"/>
      <c r="P23" s="177" t="s">
        <v>534</v>
      </c>
      <c r="Q23" s="716"/>
      <c r="R23" s="717"/>
      <c r="S23" s="717"/>
      <c r="T23" s="717"/>
      <c r="U23" s="717"/>
      <c r="V23" s="717"/>
      <c r="W23" s="718"/>
    </row>
    <row r="24" spans="2:24" s="31" customFormat="1" ht="25.5" customHeight="1" x14ac:dyDescent="0.2">
      <c r="B24" s="722" t="s">
        <v>398</v>
      </c>
      <c r="C24" s="722"/>
      <c r="D24" s="722"/>
      <c r="E24" s="734" t="s">
        <v>776</v>
      </c>
      <c r="F24" s="735"/>
      <c r="G24" s="736"/>
      <c r="H24" s="722" t="s">
        <v>434</v>
      </c>
      <c r="I24" s="722"/>
      <c r="J24" s="737"/>
      <c r="K24" s="738"/>
      <c r="L24" s="739"/>
      <c r="M24" s="722" t="s">
        <v>398</v>
      </c>
      <c r="N24" s="722"/>
      <c r="O24" s="722"/>
      <c r="P24" s="734" t="s">
        <v>777</v>
      </c>
      <c r="Q24" s="735"/>
      <c r="R24" s="736"/>
      <c r="S24" s="722" t="s">
        <v>434</v>
      </c>
      <c r="T24" s="722"/>
      <c r="U24" s="723" t="s">
        <v>778</v>
      </c>
      <c r="V24" s="723"/>
      <c r="W24" s="723"/>
    </row>
    <row r="25" spans="2:24" s="31" customFormat="1" ht="25.5" customHeight="1" x14ac:dyDescent="0.2">
      <c r="B25" s="724" t="s">
        <v>234</v>
      </c>
      <c r="C25" s="724"/>
      <c r="D25" s="724"/>
      <c r="E25" s="725" t="s">
        <v>539</v>
      </c>
      <c r="F25" s="725"/>
      <c r="G25" s="725"/>
      <c r="H25" s="726" t="s">
        <v>4</v>
      </c>
      <c r="I25" s="727"/>
      <c r="J25" s="728" t="s">
        <v>539</v>
      </c>
      <c r="K25" s="729"/>
      <c r="L25" s="730"/>
      <c r="M25" s="726" t="s">
        <v>234</v>
      </c>
      <c r="N25" s="727"/>
      <c r="O25" s="731"/>
      <c r="P25" s="725" t="s">
        <v>539</v>
      </c>
      <c r="Q25" s="725"/>
      <c r="R25" s="725"/>
      <c r="S25" s="732" t="s">
        <v>4</v>
      </c>
      <c r="T25" s="733"/>
      <c r="U25" s="728" t="s">
        <v>539</v>
      </c>
      <c r="V25" s="729"/>
      <c r="W25" s="730"/>
    </row>
    <row r="26" spans="2:24" s="31" customFormat="1" ht="39.75" customHeight="1" x14ac:dyDescent="0.2">
      <c r="B26" s="705" t="s">
        <v>399</v>
      </c>
      <c r="C26" s="705"/>
      <c r="D26" s="705"/>
      <c r="E26" s="706" t="s">
        <v>738</v>
      </c>
      <c r="F26" s="707"/>
      <c r="G26" s="707"/>
      <c r="H26" s="707"/>
      <c r="I26" s="707"/>
      <c r="J26" s="707"/>
      <c r="K26" s="707"/>
      <c r="L26" s="708"/>
      <c r="M26" s="705" t="s">
        <v>399</v>
      </c>
      <c r="N26" s="705"/>
      <c r="O26" s="705"/>
      <c r="P26" s="706" t="s">
        <v>779</v>
      </c>
      <c r="Q26" s="707"/>
      <c r="R26" s="707"/>
      <c r="S26" s="707"/>
      <c r="T26" s="707"/>
      <c r="U26" s="707"/>
      <c r="V26" s="707"/>
      <c r="W26" s="708"/>
    </row>
    <row r="27" spans="2:24" s="31" customFormat="1" ht="15" customHeight="1" x14ac:dyDescent="0.2">
      <c r="B27" s="239"/>
      <c r="C27" s="709" t="s">
        <v>521</v>
      </c>
      <c r="D27" s="710"/>
      <c r="E27" s="710"/>
      <c r="F27" s="710"/>
      <c r="G27" s="710"/>
      <c r="H27" s="710"/>
      <c r="I27" s="710"/>
      <c r="J27" s="710"/>
      <c r="K27" s="710"/>
      <c r="L27" s="710"/>
      <c r="M27" s="240"/>
      <c r="N27" s="240" t="s">
        <v>429</v>
      </c>
      <c r="O27" s="240"/>
      <c r="P27" s="240"/>
      <c r="Q27" s="240"/>
      <c r="R27" s="240"/>
      <c r="S27" s="240"/>
      <c r="T27" s="240"/>
      <c r="U27" s="240"/>
      <c r="V27" s="240"/>
      <c r="W27" s="240"/>
    </row>
    <row r="28" spans="2:24" s="31" customFormat="1" ht="15" customHeight="1" x14ac:dyDescent="0.2">
      <c r="B28" s="239"/>
      <c r="C28" s="711"/>
      <c r="D28" s="711"/>
      <c r="E28" s="711"/>
      <c r="F28" s="711"/>
      <c r="G28" s="711"/>
      <c r="H28" s="711"/>
      <c r="I28" s="711"/>
      <c r="J28" s="711"/>
      <c r="K28" s="711"/>
      <c r="L28" s="711"/>
      <c r="M28" s="240"/>
      <c r="N28" s="240" t="s">
        <v>522</v>
      </c>
      <c r="O28" s="240"/>
      <c r="P28" s="240"/>
      <c r="Q28" s="240"/>
      <c r="R28" s="240"/>
      <c r="S28" s="240"/>
      <c r="T28" s="240"/>
      <c r="U28" s="240"/>
      <c r="V28" s="240"/>
      <c r="W28" s="240"/>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107677DC-032C-4F35-B9DE-C8913592F22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8F93DF5-4A08-4B58-B092-85B3FAFEE925}">
          <x14:formula1>
            <xm:f>'(参考)リスト'!$F$16:$F$21</xm:f>
          </x14:formula1>
          <xm:sqref>E11:E12 E22:E23 P11:P12 P22:P23</xm:sqref>
        </x14:dataValidation>
        <x14:dataValidation type="list" allowBlank="1" showInputMessage="1" showErrorMessage="1" xr:uid="{B35E990B-82E2-4177-A0A1-C2520845A573}">
          <x14:formula1>
            <xm:f>'(参考)リスト'!$D$16:$D$18</xm:f>
          </x14:formula1>
          <xm:sqref>E10 E21 P10 P21</xm:sqref>
        </x14:dataValidation>
        <x14:dataValidation type="list" allowBlank="1" showInputMessage="1" showErrorMessage="1" xr:uid="{D3630C3C-EE46-4FB4-BF13-5B7D163F1070}">
          <x14:formula1>
            <xm:f>'(参考)リスト'!$E$16:$E$27</xm:f>
          </x14:formula1>
          <xm:sqref>E9 E20 P9 P20</xm:sqref>
        </x14:dataValidation>
        <x14:dataValidation type="list" allowBlank="1" showInputMessage="1" showErrorMessage="1" xr:uid="{1032497F-9A6F-4C6F-9DE1-79C9AFEFA5C0}">
          <x14:formula1>
            <xm:f>'(参考)リスト'!$B$16:$B$21</xm:f>
          </x14:formula1>
          <xm:sqref>E7 E18 P7 P18</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BDAAC-4064-414A-A246-BC397F39A4E1}">
  <dimension ref="B1:X31"/>
  <sheetViews>
    <sheetView showGridLines="0" showZeros="0" view="pageBreakPreview" zoomScale="90" zoomScaleNormal="70" zoomScaleSheetLayoutView="90" workbookViewId="0">
      <selection activeCell="C6" sqref="B5:AI23"/>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3" t="s">
        <v>508</v>
      </c>
      <c r="C2" s="234"/>
      <c r="D2" s="234"/>
      <c r="E2" s="234"/>
      <c r="F2" s="234"/>
      <c r="G2" s="234"/>
      <c r="H2" s="234"/>
      <c r="I2" s="234"/>
      <c r="J2" s="234"/>
      <c r="K2" s="234"/>
      <c r="L2" s="234"/>
      <c r="M2" s="234"/>
      <c r="N2" s="234"/>
      <c r="O2" s="234"/>
      <c r="P2" s="234"/>
      <c r="Q2" s="234"/>
      <c r="R2" s="384" t="s">
        <v>412</v>
      </c>
      <c r="S2" s="384"/>
      <c r="T2" s="583" t="s">
        <v>935</v>
      </c>
      <c r="U2" s="583"/>
      <c r="V2" s="583"/>
      <c r="W2" s="583"/>
    </row>
    <row r="3" spans="2:23" ht="25.2" customHeight="1" x14ac:dyDescent="0.15">
      <c r="B3" s="760" t="s">
        <v>34</v>
      </c>
      <c r="C3" s="761"/>
      <c r="D3" s="761"/>
      <c r="E3" s="762" t="s">
        <v>561</v>
      </c>
      <c r="F3" s="763"/>
      <c r="G3" s="764"/>
      <c r="H3" s="754" t="s">
        <v>27</v>
      </c>
      <c r="I3" s="755"/>
      <c r="J3" s="765" t="s">
        <v>573</v>
      </c>
      <c r="K3" s="766"/>
      <c r="L3" s="767"/>
      <c r="M3" s="769" t="s">
        <v>448</v>
      </c>
      <c r="N3" s="777"/>
      <c r="O3" s="770"/>
      <c r="P3" s="768" t="s">
        <v>531</v>
      </c>
      <c r="Q3" s="768"/>
      <c r="R3" s="768"/>
      <c r="S3" s="769" t="s">
        <v>185</v>
      </c>
      <c r="T3" s="770"/>
      <c r="U3" s="773">
        <v>45586</v>
      </c>
      <c r="V3" s="774"/>
      <c r="W3" s="775"/>
    </row>
    <row r="4" spans="2:23" ht="25.2" customHeight="1" x14ac:dyDescent="0.2">
      <c r="B4" s="749" t="s">
        <v>28</v>
      </c>
      <c r="C4" s="750"/>
      <c r="D4" s="750"/>
      <c r="E4" s="751" t="s">
        <v>562</v>
      </c>
      <c r="F4" s="752"/>
      <c r="G4" s="753"/>
      <c r="H4" s="754" t="s">
        <v>33</v>
      </c>
      <c r="I4" s="755"/>
      <c r="J4" s="756" t="s">
        <v>936</v>
      </c>
      <c r="K4" s="757"/>
      <c r="L4" s="758"/>
      <c r="M4" s="778"/>
      <c r="N4" s="779"/>
      <c r="O4" s="780"/>
      <c r="P4" s="759" t="s">
        <v>532</v>
      </c>
      <c r="Q4" s="759"/>
      <c r="R4" s="759"/>
      <c r="S4" s="771"/>
      <c r="T4" s="772"/>
      <c r="U4" s="771"/>
      <c r="V4" s="776"/>
      <c r="W4" s="772"/>
    </row>
    <row r="5" spans="2:23" s="31" customFormat="1" ht="25.5" customHeight="1" x14ac:dyDescent="0.2">
      <c r="B5" s="740" t="s">
        <v>32</v>
      </c>
      <c r="C5" s="744" t="s">
        <v>190</v>
      </c>
      <c r="D5" s="745"/>
      <c r="E5" s="235">
        <v>7</v>
      </c>
      <c r="F5" s="713"/>
      <c r="G5" s="714"/>
      <c r="H5" s="714"/>
      <c r="I5" s="714"/>
      <c r="J5" s="714"/>
      <c r="K5" s="714"/>
      <c r="L5" s="715"/>
      <c r="M5" s="740" t="s">
        <v>32</v>
      </c>
      <c r="N5" s="744" t="s">
        <v>190</v>
      </c>
      <c r="O5" s="745"/>
      <c r="P5" s="235">
        <v>7</v>
      </c>
      <c r="Q5" s="716"/>
      <c r="R5" s="717"/>
      <c r="S5" s="717"/>
      <c r="T5" s="717"/>
      <c r="U5" s="717"/>
      <c r="V5" s="717"/>
      <c r="W5" s="718"/>
    </row>
    <row r="6" spans="2:23" s="31" customFormat="1" ht="25.5" customHeight="1" x14ac:dyDescent="0.2">
      <c r="B6" s="742"/>
      <c r="C6" s="744" t="s">
        <v>322</v>
      </c>
      <c r="D6" s="745"/>
      <c r="E6" s="236">
        <v>3</v>
      </c>
      <c r="F6" s="716"/>
      <c r="G6" s="717"/>
      <c r="H6" s="717"/>
      <c r="I6" s="717"/>
      <c r="J6" s="717"/>
      <c r="K6" s="717"/>
      <c r="L6" s="718"/>
      <c r="M6" s="742"/>
      <c r="N6" s="744" t="s">
        <v>322</v>
      </c>
      <c r="O6" s="745"/>
      <c r="P6" s="236">
        <v>4</v>
      </c>
      <c r="Q6" s="716"/>
      <c r="R6" s="717"/>
      <c r="S6" s="717"/>
      <c r="T6" s="717"/>
      <c r="U6" s="717"/>
      <c r="V6" s="717"/>
      <c r="W6" s="718"/>
    </row>
    <row r="7" spans="2:23" s="31" customFormat="1" ht="25.5" customHeight="1" x14ac:dyDescent="0.2">
      <c r="B7" s="740" t="s">
        <v>30</v>
      </c>
      <c r="C7" s="744" t="s">
        <v>167</v>
      </c>
      <c r="D7" s="745"/>
      <c r="E7" s="237" t="s">
        <v>464</v>
      </c>
      <c r="F7" s="716"/>
      <c r="G7" s="717"/>
      <c r="H7" s="717"/>
      <c r="I7" s="717"/>
      <c r="J7" s="717"/>
      <c r="K7" s="717"/>
      <c r="L7" s="718"/>
      <c r="M7" s="740" t="s">
        <v>30</v>
      </c>
      <c r="N7" s="744" t="s">
        <v>167</v>
      </c>
      <c r="O7" s="745"/>
      <c r="P7" s="237" t="s">
        <v>464</v>
      </c>
      <c r="Q7" s="716"/>
      <c r="R7" s="717"/>
      <c r="S7" s="717"/>
      <c r="T7" s="717"/>
      <c r="U7" s="717"/>
      <c r="V7" s="717"/>
      <c r="W7" s="718"/>
    </row>
    <row r="8" spans="2:23" s="31" customFormat="1" ht="25.5" customHeight="1" x14ac:dyDescent="0.2">
      <c r="B8" s="741"/>
      <c r="C8" s="744" t="s">
        <v>166</v>
      </c>
      <c r="D8" s="745"/>
      <c r="E8" s="235" t="s">
        <v>343</v>
      </c>
      <c r="F8" s="716"/>
      <c r="G8" s="717"/>
      <c r="H8" s="717"/>
      <c r="I8" s="717"/>
      <c r="J8" s="717"/>
      <c r="K8" s="717"/>
      <c r="L8" s="718"/>
      <c r="M8" s="741"/>
      <c r="N8" s="744" t="s">
        <v>166</v>
      </c>
      <c r="O8" s="745"/>
      <c r="P8" s="235" t="s">
        <v>342</v>
      </c>
      <c r="Q8" s="716"/>
      <c r="R8" s="717"/>
      <c r="S8" s="717"/>
      <c r="T8" s="717"/>
      <c r="U8" s="717"/>
      <c r="V8" s="717"/>
      <c r="W8" s="718"/>
    </row>
    <row r="9" spans="2:23" s="31" customFormat="1" ht="25.5" customHeight="1" x14ac:dyDescent="0.2">
      <c r="B9" s="746" t="s">
        <v>31</v>
      </c>
      <c r="C9" s="748"/>
      <c r="D9" s="747"/>
      <c r="E9" s="238" t="s">
        <v>466</v>
      </c>
      <c r="F9" s="716"/>
      <c r="G9" s="717"/>
      <c r="H9" s="717"/>
      <c r="I9" s="717"/>
      <c r="J9" s="717"/>
      <c r="K9" s="717"/>
      <c r="L9" s="718"/>
      <c r="M9" s="746" t="s">
        <v>31</v>
      </c>
      <c r="N9" s="748"/>
      <c r="O9" s="747"/>
      <c r="P9" s="238" t="s">
        <v>472</v>
      </c>
      <c r="Q9" s="716"/>
      <c r="R9" s="717"/>
      <c r="S9" s="717"/>
      <c r="T9" s="717"/>
      <c r="U9" s="717"/>
      <c r="V9" s="717"/>
      <c r="W9" s="718"/>
    </row>
    <row r="10" spans="2:23" s="31" customFormat="1" ht="25.5" customHeight="1" x14ac:dyDescent="0.2">
      <c r="B10" s="740" t="s">
        <v>219</v>
      </c>
      <c r="C10" s="746" t="s">
        <v>397</v>
      </c>
      <c r="D10" s="747"/>
      <c r="E10" s="236" t="s">
        <v>251</v>
      </c>
      <c r="F10" s="716"/>
      <c r="G10" s="717"/>
      <c r="H10" s="717"/>
      <c r="I10" s="717"/>
      <c r="J10" s="717"/>
      <c r="K10" s="717"/>
      <c r="L10" s="718"/>
      <c r="M10" s="740" t="s">
        <v>219</v>
      </c>
      <c r="N10" s="746" t="s">
        <v>397</v>
      </c>
      <c r="O10" s="747"/>
      <c r="P10" s="236" t="s">
        <v>251</v>
      </c>
      <c r="Q10" s="716"/>
      <c r="R10" s="717"/>
      <c r="S10" s="717"/>
      <c r="T10" s="717"/>
      <c r="U10" s="717"/>
      <c r="V10" s="717"/>
      <c r="W10" s="718"/>
    </row>
    <row r="11" spans="2:23" s="31" customFormat="1" ht="25.5" customHeight="1" x14ac:dyDescent="0.2">
      <c r="B11" s="741"/>
      <c r="C11" s="746" t="s">
        <v>218</v>
      </c>
      <c r="D11" s="747"/>
      <c r="E11" s="177" t="s">
        <v>559</v>
      </c>
      <c r="F11" s="716"/>
      <c r="G11" s="717"/>
      <c r="H11" s="717"/>
      <c r="I11" s="717"/>
      <c r="J11" s="717"/>
      <c r="K11" s="717"/>
      <c r="L11" s="718"/>
      <c r="M11" s="741"/>
      <c r="N11" s="746" t="s">
        <v>218</v>
      </c>
      <c r="O11" s="747"/>
      <c r="P11" s="177" t="s">
        <v>559</v>
      </c>
      <c r="Q11" s="716"/>
      <c r="R11" s="717"/>
      <c r="S11" s="717"/>
      <c r="T11" s="717"/>
      <c r="U11" s="717"/>
      <c r="V11" s="717"/>
      <c r="W11" s="718"/>
    </row>
    <row r="12" spans="2:23" s="31" customFormat="1" ht="25.5" customHeight="1" x14ac:dyDescent="0.2">
      <c r="B12" s="742"/>
      <c r="C12" s="705" t="s">
        <v>220</v>
      </c>
      <c r="D12" s="705"/>
      <c r="E12" s="177" t="s">
        <v>549</v>
      </c>
      <c r="F12" s="719"/>
      <c r="G12" s="720"/>
      <c r="H12" s="720"/>
      <c r="I12" s="720"/>
      <c r="J12" s="720"/>
      <c r="K12" s="720"/>
      <c r="L12" s="721"/>
      <c r="M12" s="742"/>
      <c r="N12" s="705" t="s">
        <v>220</v>
      </c>
      <c r="O12" s="705"/>
      <c r="P12" s="177" t="s">
        <v>534</v>
      </c>
      <c r="Q12" s="716"/>
      <c r="R12" s="717"/>
      <c r="S12" s="717"/>
      <c r="T12" s="717"/>
      <c r="U12" s="717"/>
      <c r="V12" s="717"/>
      <c r="W12" s="718"/>
    </row>
    <row r="13" spans="2:23" s="31" customFormat="1" ht="25.5" customHeight="1" x14ac:dyDescent="0.2">
      <c r="B13" s="722" t="s">
        <v>398</v>
      </c>
      <c r="C13" s="722"/>
      <c r="D13" s="722"/>
      <c r="E13" s="737" t="s">
        <v>780</v>
      </c>
      <c r="F13" s="738"/>
      <c r="G13" s="739"/>
      <c r="H13" s="722" t="s">
        <v>434</v>
      </c>
      <c r="I13" s="722"/>
      <c r="J13" s="723" t="s">
        <v>781</v>
      </c>
      <c r="K13" s="723"/>
      <c r="L13" s="723"/>
      <c r="M13" s="722" t="s">
        <v>398</v>
      </c>
      <c r="N13" s="722"/>
      <c r="O13" s="722"/>
      <c r="P13" s="734" t="s">
        <v>783</v>
      </c>
      <c r="Q13" s="735"/>
      <c r="R13" s="736"/>
      <c r="S13" s="722" t="s">
        <v>434</v>
      </c>
      <c r="T13" s="722"/>
      <c r="U13" s="743"/>
      <c r="V13" s="723"/>
      <c r="W13" s="723"/>
    </row>
    <row r="14" spans="2:23" s="31" customFormat="1" ht="25.5" customHeight="1" x14ac:dyDescent="0.2">
      <c r="B14" s="724" t="s">
        <v>234</v>
      </c>
      <c r="C14" s="724"/>
      <c r="D14" s="724"/>
      <c r="E14" s="725" t="s">
        <v>539</v>
      </c>
      <c r="F14" s="725"/>
      <c r="G14" s="725"/>
      <c r="H14" s="726" t="s">
        <v>4</v>
      </c>
      <c r="I14" s="727"/>
      <c r="J14" s="728" t="s">
        <v>539</v>
      </c>
      <c r="K14" s="729"/>
      <c r="L14" s="730"/>
      <c r="M14" s="726" t="s">
        <v>234</v>
      </c>
      <c r="N14" s="727"/>
      <c r="O14" s="731"/>
      <c r="P14" s="725" t="s">
        <v>539</v>
      </c>
      <c r="Q14" s="725"/>
      <c r="R14" s="725"/>
      <c r="S14" s="732" t="s">
        <v>4</v>
      </c>
      <c r="T14" s="733"/>
      <c r="U14" s="728"/>
      <c r="V14" s="729"/>
      <c r="W14" s="730"/>
    </row>
    <row r="15" spans="2:23" s="31" customFormat="1" ht="39.75" customHeight="1" x14ac:dyDescent="0.2">
      <c r="B15" s="705" t="s">
        <v>399</v>
      </c>
      <c r="C15" s="705"/>
      <c r="D15" s="705"/>
      <c r="E15" s="706" t="s">
        <v>782</v>
      </c>
      <c r="F15" s="707"/>
      <c r="G15" s="707"/>
      <c r="H15" s="707"/>
      <c r="I15" s="707"/>
      <c r="J15" s="707"/>
      <c r="K15" s="707"/>
      <c r="L15" s="708"/>
      <c r="M15" s="705" t="s">
        <v>399</v>
      </c>
      <c r="N15" s="705"/>
      <c r="O15" s="705"/>
      <c r="P15" s="706" t="s">
        <v>784</v>
      </c>
      <c r="Q15" s="707"/>
      <c r="R15" s="707"/>
      <c r="S15" s="707"/>
      <c r="T15" s="707"/>
      <c r="U15" s="707"/>
      <c r="V15" s="707"/>
      <c r="W15" s="708"/>
    </row>
    <row r="16" spans="2:23" s="31" customFormat="1" ht="25.5" customHeight="1" x14ac:dyDescent="0.2">
      <c r="B16" s="712" t="s">
        <v>32</v>
      </c>
      <c r="C16" s="712" t="s">
        <v>190</v>
      </c>
      <c r="D16" s="712"/>
      <c r="E16" s="235">
        <v>7</v>
      </c>
      <c r="F16" s="713"/>
      <c r="G16" s="714"/>
      <c r="H16" s="714"/>
      <c r="I16" s="714"/>
      <c r="J16" s="714"/>
      <c r="K16" s="714"/>
      <c r="L16" s="715"/>
      <c r="M16" s="712" t="s">
        <v>32</v>
      </c>
      <c r="N16" s="712" t="s">
        <v>190</v>
      </c>
      <c r="O16" s="712"/>
      <c r="P16" s="235">
        <v>7</v>
      </c>
      <c r="Q16" s="716"/>
      <c r="R16" s="717"/>
      <c r="S16" s="717"/>
      <c r="T16" s="717"/>
      <c r="U16" s="717"/>
      <c r="V16" s="717"/>
      <c r="W16" s="718"/>
    </row>
    <row r="17" spans="2:24" s="31" customFormat="1" ht="25.5" customHeight="1" x14ac:dyDescent="0.2">
      <c r="B17" s="712"/>
      <c r="C17" s="712" t="s">
        <v>322</v>
      </c>
      <c r="D17" s="712"/>
      <c r="E17" s="236">
        <v>5</v>
      </c>
      <c r="F17" s="716"/>
      <c r="G17" s="717"/>
      <c r="H17" s="717"/>
      <c r="I17" s="717"/>
      <c r="J17" s="717"/>
      <c r="K17" s="717"/>
      <c r="L17" s="718"/>
      <c r="M17" s="712"/>
      <c r="N17" s="712" t="s">
        <v>322</v>
      </c>
      <c r="O17" s="712"/>
      <c r="P17" s="236">
        <v>6</v>
      </c>
      <c r="Q17" s="716"/>
      <c r="R17" s="717"/>
      <c r="S17" s="717"/>
      <c r="T17" s="717"/>
      <c r="U17" s="717"/>
      <c r="V17" s="717"/>
      <c r="W17" s="718"/>
    </row>
    <row r="18" spans="2:24" s="31" customFormat="1" ht="25.5" customHeight="1" x14ac:dyDescent="0.2">
      <c r="B18" s="712" t="s">
        <v>30</v>
      </c>
      <c r="C18" s="712" t="s">
        <v>167</v>
      </c>
      <c r="D18" s="712"/>
      <c r="E18" s="237" t="s">
        <v>464</v>
      </c>
      <c r="F18" s="716"/>
      <c r="G18" s="717"/>
      <c r="H18" s="717"/>
      <c r="I18" s="717"/>
      <c r="J18" s="717"/>
      <c r="K18" s="717"/>
      <c r="L18" s="718"/>
      <c r="M18" s="712" t="s">
        <v>30</v>
      </c>
      <c r="N18" s="712" t="s">
        <v>167</v>
      </c>
      <c r="O18" s="712"/>
      <c r="P18" s="237" t="s">
        <v>464</v>
      </c>
      <c r="Q18" s="716"/>
      <c r="R18" s="717"/>
      <c r="S18" s="717"/>
      <c r="T18" s="717"/>
      <c r="U18" s="717"/>
      <c r="V18" s="717"/>
      <c r="W18" s="718"/>
    </row>
    <row r="19" spans="2:24" s="31" customFormat="1" ht="25.5" customHeight="1" x14ac:dyDescent="0.2">
      <c r="B19" s="712"/>
      <c r="C19" s="712" t="s">
        <v>166</v>
      </c>
      <c r="D19" s="712"/>
      <c r="E19" s="235" t="s">
        <v>346</v>
      </c>
      <c r="F19" s="716"/>
      <c r="G19" s="717"/>
      <c r="H19" s="717"/>
      <c r="I19" s="717"/>
      <c r="J19" s="717"/>
      <c r="K19" s="717"/>
      <c r="L19" s="718"/>
      <c r="M19" s="712"/>
      <c r="N19" s="712" t="s">
        <v>166</v>
      </c>
      <c r="O19" s="712"/>
      <c r="P19" s="235" t="s">
        <v>346</v>
      </c>
      <c r="Q19" s="716"/>
      <c r="R19" s="717"/>
      <c r="S19" s="717"/>
      <c r="T19" s="717"/>
      <c r="U19" s="717"/>
      <c r="V19" s="717"/>
      <c r="W19" s="718"/>
    </row>
    <row r="20" spans="2:24" s="31" customFormat="1" ht="25.5" customHeight="1" x14ac:dyDescent="0.2">
      <c r="B20" s="705" t="s">
        <v>31</v>
      </c>
      <c r="C20" s="705"/>
      <c r="D20" s="705"/>
      <c r="E20" s="238" t="s">
        <v>466</v>
      </c>
      <c r="F20" s="716"/>
      <c r="G20" s="717"/>
      <c r="H20" s="717"/>
      <c r="I20" s="717"/>
      <c r="J20" s="717"/>
      <c r="K20" s="717"/>
      <c r="L20" s="718"/>
      <c r="M20" s="705" t="s">
        <v>31</v>
      </c>
      <c r="N20" s="705"/>
      <c r="O20" s="705"/>
      <c r="P20" s="238" t="s">
        <v>473</v>
      </c>
      <c r="Q20" s="716"/>
      <c r="R20" s="717"/>
      <c r="S20" s="717"/>
      <c r="T20" s="717"/>
      <c r="U20" s="717"/>
      <c r="V20" s="717"/>
      <c r="W20" s="718"/>
    </row>
    <row r="21" spans="2:24" s="31" customFormat="1" ht="25.5" customHeight="1" x14ac:dyDescent="0.2">
      <c r="B21" s="740" t="s">
        <v>219</v>
      </c>
      <c r="C21" s="705" t="s">
        <v>397</v>
      </c>
      <c r="D21" s="705"/>
      <c r="E21" s="236" t="s">
        <v>251</v>
      </c>
      <c r="F21" s="716"/>
      <c r="G21" s="717"/>
      <c r="H21" s="717"/>
      <c r="I21" s="717"/>
      <c r="J21" s="717"/>
      <c r="K21" s="717"/>
      <c r="L21" s="718"/>
      <c r="M21" s="740" t="s">
        <v>219</v>
      </c>
      <c r="N21" s="705" t="s">
        <v>397</v>
      </c>
      <c r="O21" s="705"/>
      <c r="P21" s="236" t="s">
        <v>252</v>
      </c>
      <c r="Q21" s="716"/>
      <c r="R21" s="717"/>
      <c r="S21" s="717"/>
      <c r="T21" s="717"/>
      <c r="U21" s="717"/>
      <c r="V21" s="717"/>
      <c r="W21" s="718"/>
    </row>
    <row r="22" spans="2:24" s="31" customFormat="1" ht="25.5" customHeight="1" x14ac:dyDescent="0.2">
      <c r="B22" s="741"/>
      <c r="C22" s="705" t="s">
        <v>218</v>
      </c>
      <c r="D22" s="705"/>
      <c r="E22" s="177" t="s">
        <v>559</v>
      </c>
      <c r="F22" s="716"/>
      <c r="G22" s="717"/>
      <c r="H22" s="717"/>
      <c r="I22" s="717"/>
      <c r="J22" s="717"/>
      <c r="K22" s="717"/>
      <c r="L22" s="718"/>
      <c r="M22" s="741"/>
      <c r="N22" s="705" t="s">
        <v>218</v>
      </c>
      <c r="O22" s="705"/>
      <c r="P22" s="177" t="s">
        <v>559</v>
      </c>
      <c r="Q22" s="716"/>
      <c r="R22" s="717"/>
      <c r="S22" s="717"/>
      <c r="T22" s="717"/>
      <c r="U22" s="717"/>
      <c r="V22" s="717"/>
      <c r="W22" s="718"/>
    </row>
    <row r="23" spans="2:24" s="31" customFormat="1" ht="25.5" customHeight="1" x14ac:dyDescent="0.2">
      <c r="B23" s="742"/>
      <c r="C23" s="705" t="s">
        <v>220</v>
      </c>
      <c r="D23" s="705"/>
      <c r="E23" s="177" t="s">
        <v>534</v>
      </c>
      <c r="F23" s="719"/>
      <c r="G23" s="720"/>
      <c r="H23" s="720"/>
      <c r="I23" s="720"/>
      <c r="J23" s="720"/>
      <c r="K23" s="720"/>
      <c r="L23" s="721"/>
      <c r="M23" s="742"/>
      <c r="N23" s="705" t="s">
        <v>220</v>
      </c>
      <c r="O23" s="705"/>
      <c r="P23" s="177" t="s">
        <v>534</v>
      </c>
      <c r="Q23" s="716"/>
      <c r="R23" s="717"/>
      <c r="S23" s="717"/>
      <c r="T23" s="717"/>
      <c r="U23" s="717"/>
      <c r="V23" s="717"/>
      <c r="W23" s="718"/>
    </row>
    <row r="24" spans="2:24" s="31" customFormat="1" ht="25.5" customHeight="1" x14ac:dyDescent="0.2">
      <c r="B24" s="722" t="s">
        <v>398</v>
      </c>
      <c r="C24" s="722"/>
      <c r="D24" s="722"/>
      <c r="E24" s="734" t="s">
        <v>785</v>
      </c>
      <c r="F24" s="735"/>
      <c r="G24" s="736"/>
      <c r="H24" s="722" t="s">
        <v>434</v>
      </c>
      <c r="I24" s="722"/>
      <c r="J24" s="737"/>
      <c r="K24" s="738"/>
      <c r="L24" s="739"/>
      <c r="M24" s="722" t="s">
        <v>398</v>
      </c>
      <c r="N24" s="722"/>
      <c r="O24" s="722"/>
      <c r="P24" s="734" t="s">
        <v>787</v>
      </c>
      <c r="Q24" s="735"/>
      <c r="R24" s="736"/>
      <c r="S24" s="722" t="s">
        <v>434</v>
      </c>
      <c r="T24" s="722"/>
      <c r="U24" s="723"/>
      <c r="V24" s="723"/>
      <c r="W24" s="723"/>
    </row>
    <row r="25" spans="2:24" s="31" customFormat="1" ht="25.5" customHeight="1" x14ac:dyDescent="0.2">
      <c r="B25" s="724" t="s">
        <v>234</v>
      </c>
      <c r="C25" s="724"/>
      <c r="D25" s="724"/>
      <c r="E25" s="725" t="s">
        <v>539</v>
      </c>
      <c r="F25" s="725"/>
      <c r="G25" s="725"/>
      <c r="H25" s="726" t="s">
        <v>4</v>
      </c>
      <c r="I25" s="727"/>
      <c r="J25" s="728" t="s">
        <v>539</v>
      </c>
      <c r="K25" s="729"/>
      <c r="L25" s="730"/>
      <c r="M25" s="726" t="s">
        <v>234</v>
      </c>
      <c r="N25" s="727"/>
      <c r="O25" s="731"/>
      <c r="P25" s="725" t="s">
        <v>539</v>
      </c>
      <c r="Q25" s="725"/>
      <c r="R25" s="725"/>
      <c r="S25" s="732" t="s">
        <v>4</v>
      </c>
      <c r="T25" s="733"/>
      <c r="U25" s="728" t="s">
        <v>539</v>
      </c>
      <c r="V25" s="729"/>
      <c r="W25" s="730"/>
    </row>
    <row r="26" spans="2:24" s="31" customFormat="1" ht="39.75" customHeight="1" x14ac:dyDescent="0.2">
      <c r="B26" s="705" t="s">
        <v>399</v>
      </c>
      <c r="C26" s="705"/>
      <c r="D26" s="705"/>
      <c r="E26" s="706" t="s">
        <v>786</v>
      </c>
      <c r="F26" s="707"/>
      <c r="G26" s="707"/>
      <c r="H26" s="707"/>
      <c r="I26" s="707"/>
      <c r="J26" s="707"/>
      <c r="K26" s="707"/>
      <c r="L26" s="708"/>
      <c r="M26" s="705" t="s">
        <v>399</v>
      </c>
      <c r="N26" s="705"/>
      <c r="O26" s="705"/>
      <c r="P26" s="706" t="s">
        <v>738</v>
      </c>
      <c r="Q26" s="707"/>
      <c r="R26" s="707"/>
      <c r="S26" s="707"/>
      <c r="T26" s="707"/>
      <c r="U26" s="707"/>
      <c r="V26" s="707"/>
      <c r="W26" s="708"/>
    </row>
    <row r="27" spans="2:24" s="31" customFormat="1" ht="15" customHeight="1" x14ac:dyDescent="0.2">
      <c r="B27" s="239"/>
      <c r="C27" s="709" t="s">
        <v>521</v>
      </c>
      <c r="D27" s="710"/>
      <c r="E27" s="710"/>
      <c r="F27" s="710"/>
      <c r="G27" s="710"/>
      <c r="H27" s="710"/>
      <c r="I27" s="710"/>
      <c r="J27" s="710"/>
      <c r="K27" s="710"/>
      <c r="L27" s="710"/>
      <c r="M27" s="240"/>
      <c r="N27" s="240" t="s">
        <v>429</v>
      </c>
      <c r="O27" s="240"/>
      <c r="P27" s="240"/>
      <c r="Q27" s="240"/>
      <c r="R27" s="240"/>
      <c r="S27" s="240"/>
      <c r="T27" s="240"/>
      <c r="U27" s="240"/>
      <c r="V27" s="240"/>
      <c r="W27" s="240"/>
    </row>
    <row r="28" spans="2:24" s="31" customFormat="1" ht="15" customHeight="1" x14ac:dyDescent="0.2">
      <c r="B28" s="239"/>
      <c r="C28" s="711"/>
      <c r="D28" s="711"/>
      <c r="E28" s="711"/>
      <c r="F28" s="711"/>
      <c r="G28" s="711"/>
      <c r="H28" s="711"/>
      <c r="I28" s="711"/>
      <c r="J28" s="711"/>
      <c r="K28" s="711"/>
      <c r="L28" s="711"/>
      <c r="M28" s="240"/>
      <c r="N28" s="240" t="s">
        <v>522</v>
      </c>
      <c r="O28" s="240"/>
      <c r="P28" s="240"/>
      <c r="Q28" s="240"/>
      <c r="R28" s="240"/>
      <c r="S28" s="240"/>
      <c r="T28" s="240"/>
      <c r="U28" s="240"/>
      <c r="V28" s="240"/>
      <c r="W28" s="240"/>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A818B644-6C46-4596-AC35-F24B97B645AF}">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54760CF-5F78-4F75-8D9E-388EFFC29C79}">
          <x14:formula1>
            <xm:f>'(参考)リスト'!$B$16:$B$21</xm:f>
          </x14:formula1>
          <xm:sqref>E7 E18 P7 P18</xm:sqref>
        </x14:dataValidation>
        <x14:dataValidation type="list" allowBlank="1" showInputMessage="1" showErrorMessage="1" xr:uid="{C6BFE2C4-85A1-4990-80FA-F1D27738A54A}">
          <x14:formula1>
            <xm:f>'(参考)リスト'!$E$16:$E$27</xm:f>
          </x14:formula1>
          <xm:sqref>E9 E20 P9 P20</xm:sqref>
        </x14:dataValidation>
        <x14:dataValidation type="list" allowBlank="1" showInputMessage="1" showErrorMessage="1" xr:uid="{FBFE35A1-F9B2-477A-BFB8-9C5CA45535FB}">
          <x14:formula1>
            <xm:f>'(参考)リスト'!$D$16:$D$18</xm:f>
          </x14:formula1>
          <xm:sqref>E10 E21 P10 P21</xm:sqref>
        </x14:dataValidation>
        <x14:dataValidation type="list" allowBlank="1" showInputMessage="1" showErrorMessage="1" xr:uid="{D7D3FAC7-DD7D-4A31-B6CF-82C02004B5B9}">
          <x14:formula1>
            <xm:f>'(参考)リスト'!$F$16:$F$21</xm:f>
          </x14:formula1>
          <xm:sqref>E11:E12 E22:E23 P11:P12 P22:P23</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90DB0-F393-489A-A205-55D23778F526}">
  <dimension ref="B1:X31"/>
  <sheetViews>
    <sheetView showGridLines="0" showZeros="0" view="pageBreakPreview" zoomScale="90" zoomScaleNormal="70" zoomScaleSheetLayoutView="90" workbookViewId="0">
      <selection activeCell="C6" sqref="B5:AI23"/>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3" t="s">
        <v>508</v>
      </c>
      <c r="C2" s="234"/>
      <c r="D2" s="234"/>
      <c r="E2" s="234"/>
      <c r="F2" s="234"/>
      <c r="G2" s="234"/>
      <c r="H2" s="234"/>
      <c r="I2" s="234"/>
      <c r="J2" s="234"/>
      <c r="K2" s="234"/>
      <c r="L2" s="234"/>
      <c r="M2" s="234"/>
      <c r="N2" s="234"/>
      <c r="O2" s="234"/>
      <c r="P2" s="234"/>
      <c r="Q2" s="234"/>
      <c r="R2" s="384" t="s">
        <v>412</v>
      </c>
      <c r="S2" s="384"/>
      <c r="T2" s="583" t="s">
        <v>935</v>
      </c>
      <c r="U2" s="583"/>
      <c r="V2" s="583"/>
      <c r="W2" s="583"/>
    </row>
    <row r="3" spans="2:23" ht="25.2" customHeight="1" x14ac:dyDescent="0.15">
      <c r="B3" s="760" t="s">
        <v>34</v>
      </c>
      <c r="C3" s="761"/>
      <c r="D3" s="761"/>
      <c r="E3" s="762" t="s">
        <v>561</v>
      </c>
      <c r="F3" s="763"/>
      <c r="G3" s="764"/>
      <c r="H3" s="754" t="s">
        <v>27</v>
      </c>
      <c r="I3" s="755"/>
      <c r="J3" s="765" t="s">
        <v>573</v>
      </c>
      <c r="K3" s="766"/>
      <c r="L3" s="767"/>
      <c r="M3" s="769" t="s">
        <v>448</v>
      </c>
      <c r="N3" s="777"/>
      <c r="O3" s="770"/>
      <c r="P3" s="768" t="s">
        <v>531</v>
      </c>
      <c r="Q3" s="768"/>
      <c r="R3" s="768"/>
      <c r="S3" s="769" t="s">
        <v>185</v>
      </c>
      <c r="T3" s="770"/>
      <c r="U3" s="773">
        <v>45586</v>
      </c>
      <c r="V3" s="774"/>
      <c r="W3" s="775"/>
    </row>
    <row r="4" spans="2:23" ht="25.2" customHeight="1" x14ac:dyDescent="0.2">
      <c r="B4" s="749" t="s">
        <v>28</v>
      </c>
      <c r="C4" s="750"/>
      <c r="D4" s="750"/>
      <c r="E4" s="751" t="s">
        <v>562</v>
      </c>
      <c r="F4" s="752"/>
      <c r="G4" s="753"/>
      <c r="H4" s="754" t="s">
        <v>33</v>
      </c>
      <c r="I4" s="755"/>
      <c r="J4" s="756" t="s">
        <v>936</v>
      </c>
      <c r="K4" s="757"/>
      <c r="L4" s="758"/>
      <c r="M4" s="778"/>
      <c r="N4" s="779"/>
      <c r="O4" s="780"/>
      <c r="P4" s="759" t="s">
        <v>532</v>
      </c>
      <c r="Q4" s="759"/>
      <c r="R4" s="759"/>
      <c r="S4" s="771"/>
      <c r="T4" s="772"/>
      <c r="U4" s="771"/>
      <c r="V4" s="776"/>
      <c r="W4" s="772"/>
    </row>
    <row r="5" spans="2:23" s="31" customFormat="1" ht="25.5" customHeight="1" x14ac:dyDescent="0.2">
      <c r="B5" s="740" t="s">
        <v>32</v>
      </c>
      <c r="C5" s="744" t="s">
        <v>190</v>
      </c>
      <c r="D5" s="745"/>
      <c r="E5" s="235">
        <v>7</v>
      </c>
      <c r="F5" s="713"/>
      <c r="G5" s="714"/>
      <c r="H5" s="714"/>
      <c r="I5" s="714"/>
      <c r="J5" s="714"/>
      <c r="K5" s="714"/>
      <c r="L5" s="715"/>
      <c r="M5" s="740" t="s">
        <v>32</v>
      </c>
      <c r="N5" s="744" t="s">
        <v>190</v>
      </c>
      <c r="O5" s="745"/>
      <c r="P5" s="235">
        <v>7</v>
      </c>
      <c r="Q5" s="716"/>
      <c r="R5" s="717"/>
      <c r="S5" s="717"/>
      <c r="T5" s="717"/>
      <c r="U5" s="717"/>
      <c r="V5" s="717"/>
      <c r="W5" s="718"/>
    </row>
    <row r="6" spans="2:23" s="31" customFormat="1" ht="25.5" customHeight="1" x14ac:dyDescent="0.2">
      <c r="B6" s="742"/>
      <c r="C6" s="744" t="s">
        <v>322</v>
      </c>
      <c r="D6" s="745"/>
      <c r="E6" s="236">
        <v>7</v>
      </c>
      <c r="F6" s="716"/>
      <c r="G6" s="717"/>
      <c r="H6" s="717"/>
      <c r="I6" s="717"/>
      <c r="J6" s="717"/>
      <c r="K6" s="717"/>
      <c r="L6" s="718"/>
      <c r="M6" s="742"/>
      <c r="N6" s="744" t="s">
        <v>322</v>
      </c>
      <c r="O6" s="745"/>
      <c r="P6" s="236">
        <v>8</v>
      </c>
      <c r="Q6" s="716"/>
      <c r="R6" s="717"/>
      <c r="S6" s="717"/>
      <c r="T6" s="717"/>
      <c r="U6" s="717"/>
      <c r="V6" s="717"/>
      <c r="W6" s="718"/>
    </row>
    <row r="7" spans="2:23" s="31" customFormat="1" ht="25.5" customHeight="1" x14ac:dyDescent="0.2">
      <c r="B7" s="740" t="s">
        <v>30</v>
      </c>
      <c r="C7" s="744" t="s">
        <v>167</v>
      </c>
      <c r="D7" s="745"/>
      <c r="E7" s="237" t="s">
        <v>464</v>
      </c>
      <c r="F7" s="716"/>
      <c r="G7" s="717"/>
      <c r="H7" s="717"/>
      <c r="I7" s="717"/>
      <c r="J7" s="717"/>
      <c r="K7" s="717"/>
      <c r="L7" s="718"/>
      <c r="M7" s="740" t="s">
        <v>30</v>
      </c>
      <c r="N7" s="744" t="s">
        <v>167</v>
      </c>
      <c r="O7" s="745"/>
      <c r="P7" s="237" t="s">
        <v>250</v>
      </c>
      <c r="Q7" s="716"/>
      <c r="R7" s="717"/>
      <c r="S7" s="717"/>
      <c r="T7" s="717"/>
      <c r="U7" s="717"/>
      <c r="V7" s="717"/>
      <c r="W7" s="718"/>
    </row>
    <row r="8" spans="2:23" s="31" customFormat="1" ht="25.5" customHeight="1" x14ac:dyDescent="0.2">
      <c r="B8" s="741"/>
      <c r="C8" s="744" t="s">
        <v>166</v>
      </c>
      <c r="D8" s="745"/>
      <c r="E8" s="235" t="s">
        <v>336</v>
      </c>
      <c r="F8" s="716"/>
      <c r="G8" s="717"/>
      <c r="H8" s="717"/>
      <c r="I8" s="717"/>
      <c r="J8" s="717"/>
      <c r="K8" s="717"/>
      <c r="L8" s="718"/>
      <c r="M8" s="741"/>
      <c r="N8" s="744" t="s">
        <v>166</v>
      </c>
      <c r="O8" s="745"/>
      <c r="P8" s="235" t="s">
        <v>268</v>
      </c>
      <c r="Q8" s="716"/>
      <c r="R8" s="717"/>
      <c r="S8" s="717"/>
      <c r="T8" s="717"/>
      <c r="U8" s="717"/>
      <c r="V8" s="717"/>
      <c r="W8" s="718"/>
    </row>
    <row r="9" spans="2:23" s="31" customFormat="1" ht="25.5" customHeight="1" x14ac:dyDescent="0.2">
      <c r="B9" s="746" t="s">
        <v>31</v>
      </c>
      <c r="C9" s="748"/>
      <c r="D9" s="747"/>
      <c r="E9" s="238" t="s">
        <v>472</v>
      </c>
      <c r="F9" s="716"/>
      <c r="G9" s="717"/>
      <c r="H9" s="717"/>
      <c r="I9" s="717"/>
      <c r="J9" s="717"/>
      <c r="K9" s="717"/>
      <c r="L9" s="718"/>
      <c r="M9" s="746" t="s">
        <v>31</v>
      </c>
      <c r="N9" s="748"/>
      <c r="O9" s="747"/>
      <c r="P9" s="238" t="s">
        <v>476</v>
      </c>
      <c r="Q9" s="716"/>
      <c r="R9" s="717"/>
      <c r="S9" s="717"/>
      <c r="T9" s="717"/>
      <c r="U9" s="717"/>
      <c r="V9" s="717"/>
      <c r="W9" s="718"/>
    </row>
    <row r="10" spans="2:23" s="31" customFormat="1" ht="25.5" customHeight="1" x14ac:dyDescent="0.2">
      <c r="B10" s="740" t="s">
        <v>219</v>
      </c>
      <c r="C10" s="746" t="s">
        <v>397</v>
      </c>
      <c r="D10" s="747"/>
      <c r="E10" s="236" t="s">
        <v>251</v>
      </c>
      <c r="F10" s="716"/>
      <c r="G10" s="717"/>
      <c r="H10" s="717"/>
      <c r="I10" s="717"/>
      <c r="J10" s="717"/>
      <c r="K10" s="717"/>
      <c r="L10" s="718"/>
      <c r="M10" s="740" t="s">
        <v>219</v>
      </c>
      <c r="N10" s="746" t="s">
        <v>397</v>
      </c>
      <c r="O10" s="747"/>
      <c r="P10" s="236" t="s">
        <v>252</v>
      </c>
      <c r="Q10" s="716"/>
      <c r="R10" s="717"/>
      <c r="S10" s="717"/>
      <c r="T10" s="717"/>
      <c r="U10" s="717"/>
      <c r="V10" s="717"/>
      <c r="W10" s="718"/>
    </row>
    <row r="11" spans="2:23" s="31" customFormat="1" ht="25.5" customHeight="1" x14ac:dyDescent="0.2">
      <c r="B11" s="741"/>
      <c r="C11" s="746" t="s">
        <v>218</v>
      </c>
      <c r="D11" s="747"/>
      <c r="E11" s="177" t="s">
        <v>559</v>
      </c>
      <c r="F11" s="716"/>
      <c r="G11" s="717"/>
      <c r="H11" s="717"/>
      <c r="I11" s="717"/>
      <c r="J11" s="717"/>
      <c r="K11" s="717"/>
      <c r="L11" s="718"/>
      <c r="M11" s="741"/>
      <c r="N11" s="746" t="s">
        <v>218</v>
      </c>
      <c r="O11" s="747"/>
      <c r="P11" s="177" t="s">
        <v>559</v>
      </c>
      <c r="Q11" s="716"/>
      <c r="R11" s="717"/>
      <c r="S11" s="717"/>
      <c r="T11" s="717"/>
      <c r="U11" s="717"/>
      <c r="V11" s="717"/>
      <c r="W11" s="718"/>
    </row>
    <row r="12" spans="2:23" s="31" customFormat="1" ht="25.5" customHeight="1" x14ac:dyDescent="0.2">
      <c r="B12" s="742"/>
      <c r="C12" s="705" t="s">
        <v>220</v>
      </c>
      <c r="D12" s="705"/>
      <c r="E12" s="177" t="s">
        <v>534</v>
      </c>
      <c r="F12" s="719"/>
      <c r="G12" s="720"/>
      <c r="H12" s="720"/>
      <c r="I12" s="720"/>
      <c r="J12" s="720"/>
      <c r="K12" s="720"/>
      <c r="L12" s="721"/>
      <c r="M12" s="742"/>
      <c r="N12" s="705" t="s">
        <v>220</v>
      </c>
      <c r="O12" s="705"/>
      <c r="P12" s="177" t="s">
        <v>534</v>
      </c>
      <c r="Q12" s="716"/>
      <c r="R12" s="717"/>
      <c r="S12" s="717"/>
      <c r="T12" s="717"/>
      <c r="U12" s="717"/>
      <c r="V12" s="717"/>
      <c r="W12" s="718"/>
    </row>
    <row r="13" spans="2:23" s="31" customFormat="1" ht="25.5" customHeight="1" x14ac:dyDescent="0.2">
      <c r="B13" s="722" t="s">
        <v>398</v>
      </c>
      <c r="C13" s="722"/>
      <c r="D13" s="722"/>
      <c r="E13" s="737" t="s">
        <v>788</v>
      </c>
      <c r="F13" s="738"/>
      <c r="G13" s="739"/>
      <c r="H13" s="722" t="s">
        <v>434</v>
      </c>
      <c r="I13" s="722"/>
      <c r="J13" s="723" t="s">
        <v>789</v>
      </c>
      <c r="K13" s="723"/>
      <c r="L13" s="723"/>
      <c r="M13" s="722" t="s">
        <v>398</v>
      </c>
      <c r="N13" s="722"/>
      <c r="O13" s="722"/>
      <c r="P13" s="734" t="s">
        <v>791</v>
      </c>
      <c r="Q13" s="735"/>
      <c r="R13" s="736"/>
      <c r="S13" s="722" t="s">
        <v>434</v>
      </c>
      <c r="T13" s="722"/>
      <c r="U13" s="743"/>
      <c r="V13" s="723"/>
      <c r="W13" s="723"/>
    </row>
    <row r="14" spans="2:23" s="31" customFormat="1" ht="25.5" customHeight="1" x14ac:dyDescent="0.2">
      <c r="B14" s="724" t="s">
        <v>234</v>
      </c>
      <c r="C14" s="724"/>
      <c r="D14" s="724"/>
      <c r="E14" s="725" t="s">
        <v>539</v>
      </c>
      <c r="F14" s="725"/>
      <c r="G14" s="725"/>
      <c r="H14" s="726" t="s">
        <v>4</v>
      </c>
      <c r="I14" s="727"/>
      <c r="J14" s="728" t="s">
        <v>539</v>
      </c>
      <c r="K14" s="729"/>
      <c r="L14" s="730"/>
      <c r="M14" s="726" t="s">
        <v>234</v>
      </c>
      <c r="N14" s="727"/>
      <c r="O14" s="731"/>
      <c r="P14" s="725" t="s">
        <v>539</v>
      </c>
      <c r="Q14" s="725"/>
      <c r="R14" s="725"/>
      <c r="S14" s="732" t="s">
        <v>4</v>
      </c>
      <c r="T14" s="733"/>
      <c r="U14" s="728"/>
      <c r="V14" s="729"/>
      <c r="W14" s="730"/>
    </row>
    <row r="15" spans="2:23" s="31" customFormat="1" ht="39.75" customHeight="1" x14ac:dyDescent="0.2">
      <c r="B15" s="705" t="s">
        <v>399</v>
      </c>
      <c r="C15" s="705"/>
      <c r="D15" s="705"/>
      <c r="E15" s="706" t="s">
        <v>790</v>
      </c>
      <c r="F15" s="707"/>
      <c r="G15" s="707"/>
      <c r="H15" s="707"/>
      <c r="I15" s="707"/>
      <c r="J15" s="707"/>
      <c r="K15" s="707"/>
      <c r="L15" s="708"/>
      <c r="M15" s="705" t="s">
        <v>399</v>
      </c>
      <c r="N15" s="705"/>
      <c r="O15" s="705"/>
      <c r="P15" s="706" t="s">
        <v>792</v>
      </c>
      <c r="Q15" s="707"/>
      <c r="R15" s="707"/>
      <c r="S15" s="707"/>
      <c r="T15" s="707"/>
      <c r="U15" s="707"/>
      <c r="V15" s="707"/>
      <c r="W15" s="708"/>
    </row>
    <row r="16" spans="2:23" s="31" customFormat="1" ht="25.5" customHeight="1" x14ac:dyDescent="0.2">
      <c r="B16" s="712" t="s">
        <v>32</v>
      </c>
      <c r="C16" s="712" t="s">
        <v>190</v>
      </c>
      <c r="D16" s="712"/>
      <c r="E16" s="235">
        <v>8</v>
      </c>
      <c r="F16" s="713"/>
      <c r="G16" s="714"/>
      <c r="H16" s="714"/>
      <c r="I16" s="714"/>
      <c r="J16" s="714"/>
      <c r="K16" s="714"/>
      <c r="L16" s="715"/>
      <c r="M16" s="712" t="s">
        <v>32</v>
      </c>
      <c r="N16" s="712" t="s">
        <v>190</v>
      </c>
      <c r="O16" s="712"/>
      <c r="P16" s="235">
        <v>8</v>
      </c>
      <c r="Q16" s="716"/>
      <c r="R16" s="717"/>
      <c r="S16" s="717"/>
      <c r="T16" s="717"/>
      <c r="U16" s="717"/>
      <c r="V16" s="717"/>
      <c r="W16" s="718"/>
    </row>
    <row r="17" spans="2:24" s="31" customFormat="1" ht="25.5" customHeight="1" x14ac:dyDescent="0.2">
      <c r="B17" s="712"/>
      <c r="C17" s="712" t="s">
        <v>322</v>
      </c>
      <c r="D17" s="712"/>
      <c r="E17" s="236">
        <v>1</v>
      </c>
      <c r="F17" s="716"/>
      <c r="G17" s="717"/>
      <c r="H17" s="717"/>
      <c r="I17" s="717"/>
      <c r="J17" s="717"/>
      <c r="K17" s="717"/>
      <c r="L17" s="718"/>
      <c r="M17" s="712"/>
      <c r="N17" s="712" t="s">
        <v>322</v>
      </c>
      <c r="O17" s="712"/>
      <c r="P17" s="236">
        <v>2</v>
      </c>
      <c r="Q17" s="716"/>
      <c r="R17" s="717"/>
      <c r="S17" s="717"/>
      <c r="T17" s="717"/>
      <c r="U17" s="717"/>
      <c r="V17" s="717"/>
      <c r="W17" s="718"/>
    </row>
    <row r="18" spans="2:24" s="31" customFormat="1" ht="25.5" customHeight="1" x14ac:dyDescent="0.2">
      <c r="B18" s="712" t="s">
        <v>30</v>
      </c>
      <c r="C18" s="712" t="s">
        <v>167</v>
      </c>
      <c r="D18" s="712"/>
      <c r="E18" s="237" t="s">
        <v>464</v>
      </c>
      <c r="F18" s="716"/>
      <c r="G18" s="717"/>
      <c r="H18" s="717"/>
      <c r="I18" s="717"/>
      <c r="J18" s="717"/>
      <c r="K18" s="717"/>
      <c r="L18" s="718"/>
      <c r="M18" s="712" t="s">
        <v>30</v>
      </c>
      <c r="N18" s="712" t="s">
        <v>167</v>
      </c>
      <c r="O18" s="712"/>
      <c r="P18" s="237" t="s">
        <v>464</v>
      </c>
      <c r="Q18" s="716"/>
      <c r="R18" s="717"/>
      <c r="S18" s="717"/>
      <c r="T18" s="717"/>
      <c r="U18" s="717"/>
      <c r="V18" s="717"/>
      <c r="W18" s="718"/>
    </row>
    <row r="19" spans="2:24" s="31" customFormat="1" ht="25.5" customHeight="1" x14ac:dyDescent="0.2">
      <c r="B19" s="712"/>
      <c r="C19" s="712" t="s">
        <v>166</v>
      </c>
      <c r="D19" s="712"/>
      <c r="E19" s="235" t="s">
        <v>337</v>
      </c>
      <c r="F19" s="716"/>
      <c r="G19" s="717"/>
      <c r="H19" s="717"/>
      <c r="I19" s="717"/>
      <c r="J19" s="717"/>
      <c r="K19" s="717"/>
      <c r="L19" s="718"/>
      <c r="M19" s="712"/>
      <c r="N19" s="712" t="s">
        <v>166</v>
      </c>
      <c r="O19" s="712"/>
      <c r="P19" s="235" t="s">
        <v>337</v>
      </c>
      <c r="Q19" s="716"/>
      <c r="R19" s="717"/>
      <c r="S19" s="717"/>
      <c r="T19" s="717"/>
      <c r="U19" s="717"/>
      <c r="V19" s="717"/>
      <c r="W19" s="718"/>
    </row>
    <row r="20" spans="2:24" s="31" customFormat="1" ht="25.5" customHeight="1" x14ac:dyDescent="0.2">
      <c r="B20" s="705" t="s">
        <v>31</v>
      </c>
      <c r="C20" s="705"/>
      <c r="D20" s="705"/>
      <c r="E20" s="238" t="s">
        <v>466</v>
      </c>
      <c r="F20" s="716"/>
      <c r="G20" s="717"/>
      <c r="H20" s="717"/>
      <c r="I20" s="717"/>
      <c r="J20" s="717"/>
      <c r="K20" s="717"/>
      <c r="L20" s="718"/>
      <c r="M20" s="705" t="s">
        <v>31</v>
      </c>
      <c r="N20" s="705"/>
      <c r="O20" s="705"/>
      <c r="P20" s="238" t="s">
        <v>466</v>
      </c>
      <c r="Q20" s="716"/>
      <c r="R20" s="717"/>
      <c r="S20" s="717"/>
      <c r="T20" s="717"/>
      <c r="U20" s="717"/>
      <c r="V20" s="717"/>
      <c r="W20" s="718"/>
    </row>
    <row r="21" spans="2:24" s="31" customFormat="1" ht="25.5" customHeight="1" x14ac:dyDescent="0.2">
      <c r="B21" s="740" t="s">
        <v>219</v>
      </c>
      <c r="C21" s="705" t="s">
        <v>397</v>
      </c>
      <c r="D21" s="705"/>
      <c r="E21" s="236" t="s">
        <v>251</v>
      </c>
      <c r="F21" s="716"/>
      <c r="G21" s="717"/>
      <c r="H21" s="717"/>
      <c r="I21" s="717"/>
      <c r="J21" s="717"/>
      <c r="K21" s="717"/>
      <c r="L21" s="718"/>
      <c r="M21" s="740" t="s">
        <v>219</v>
      </c>
      <c r="N21" s="705" t="s">
        <v>397</v>
      </c>
      <c r="O21" s="705"/>
      <c r="P21" s="236" t="s">
        <v>251</v>
      </c>
      <c r="Q21" s="716"/>
      <c r="R21" s="717"/>
      <c r="S21" s="717"/>
      <c r="T21" s="717"/>
      <c r="U21" s="717"/>
      <c r="V21" s="717"/>
      <c r="W21" s="718"/>
    </row>
    <row r="22" spans="2:24" s="31" customFormat="1" ht="25.5" customHeight="1" x14ac:dyDescent="0.2">
      <c r="B22" s="741"/>
      <c r="C22" s="705" t="s">
        <v>218</v>
      </c>
      <c r="D22" s="705"/>
      <c r="E22" s="177" t="s">
        <v>559</v>
      </c>
      <c r="F22" s="716"/>
      <c r="G22" s="717"/>
      <c r="H22" s="717"/>
      <c r="I22" s="717"/>
      <c r="J22" s="717"/>
      <c r="K22" s="717"/>
      <c r="L22" s="718"/>
      <c r="M22" s="741"/>
      <c r="N22" s="705" t="s">
        <v>218</v>
      </c>
      <c r="O22" s="705"/>
      <c r="P22" s="177" t="s">
        <v>559</v>
      </c>
      <c r="Q22" s="716"/>
      <c r="R22" s="717"/>
      <c r="S22" s="717"/>
      <c r="T22" s="717"/>
      <c r="U22" s="717"/>
      <c r="V22" s="717"/>
      <c r="W22" s="718"/>
    </row>
    <row r="23" spans="2:24" s="31" customFormat="1" ht="25.5" customHeight="1" x14ac:dyDescent="0.2">
      <c r="B23" s="742"/>
      <c r="C23" s="705" t="s">
        <v>220</v>
      </c>
      <c r="D23" s="705"/>
      <c r="E23" s="177" t="s">
        <v>534</v>
      </c>
      <c r="F23" s="719"/>
      <c r="G23" s="720"/>
      <c r="H23" s="720"/>
      <c r="I23" s="720"/>
      <c r="J23" s="720"/>
      <c r="K23" s="720"/>
      <c r="L23" s="721"/>
      <c r="M23" s="742"/>
      <c r="N23" s="705" t="s">
        <v>220</v>
      </c>
      <c r="O23" s="705"/>
      <c r="P23" s="177" t="s">
        <v>533</v>
      </c>
      <c r="Q23" s="716"/>
      <c r="R23" s="717"/>
      <c r="S23" s="717"/>
      <c r="T23" s="717"/>
      <c r="U23" s="717"/>
      <c r="V23" s="717"/>
      <c r="W23" s="718"/>
    </row>
    <row r="24" spans="2:24" s="31" customFormat="1" ht="25.5" customHeight="1" x14ac:dyDescent="0.2">
      <c r="B24" s="722" t="s">
        <v>398</v>
      </c>
      <c r="C24" s="722"/>
      <c r="D24" s="722"/>
      <c r="E24" s="734" t="s">
        <v>793</v>
      </c>
      <c r="F24" s="735"/>
      <c r="G24" s="736"/>
      <c r="H24" s="722" t="s">
        <v>434</v>
      </c>
      <c r="I24" s="722"/>
      <c r="J24" s="737" t="s">
        <v>794</v>
      </c>
      <c r="K24" s="738"/>
      <c r="L24" s="739"/>
      <c r="M24" s="722" t="s">
        <v>398</v>
      </c>
      <c r="N24" s="722"/>
      <c r="O24" s="722"/>
      <c r="P24" s="734" t="s">
        <v>739</v>
      </c>
      <c r="Q24" s="735"/>
      <c r="R24" s="736"/>
      <c r="S24" s="722" t="s">
        <v>434</v>
      </c>
      <c r="T24" s="722"/>
      <c r="U24" s="723" t="s">
        <v>560</v>
      </c>
      <c r="V24" s="723"/>
      <c r="W24" s="723"/>
    </row>
    <row r="25" spans="2:24" s="31" customFormat="1" ht="25.5" customHeight="1" x14ac:dyDescent="0.2">
      <c r="B25" s="724" t="s">
        <v>234</v>
      </c>
      <c r="C25" s="724"/>
      <c r="D25" s="724"/>
      <c r="E25" s="725" t="s">
        <v>539</v>
      </c>
      <c r="F25" s="725"/>
      <c r="G25" s="725"/>
      <c r="H25" s="726" t="s">
        <v>4</v>
      </c>
      <c r="I25" s="727"/>
      <c r="J25" s="728" t="s">
        <v>539</v>
      </c>
      <c r="K25" s="729"/>
      <c r="L25" s="730"/>
      <c r="M25" s="726" t="s">
        <v>234</v>
      </c>
      <c r="N25" s="727"/>
      <c r="O25" s="731"/>
      <c r="P25" s="725" t="s">
        <v>539</v>
      </c>
      <c r="Q25" s="725"/>
      <c r="R25" s="725"/>
      <c r="S25" s="732" t="s">
        <v>4</v>
      </c>
      <c r="T25" s="733"/>
      <c r="U25" s="728" t="s">
        <v>539</v>
      </c>
      <c r="V25" s="729"/>
      <c r="W25" s="730"/>
    </row>
    <row r="26" spans="2:24" s="31" customFormat="1" ht="39.75" customHeight="1" x14ac:dyDescent="0.2">
      <c r="B26" s="705" t="s">
        <v>399</v>
      </c>
      <c r="C26" s="705"/>
      <c r="D26" s="705"/>
      <c r="E26" s="706" t="s">
        <v>795</v>
      </c>
      <c r="F26" s="707"/>
      <c r="G26" s="707"/>
      <c r="H26" s="707"/>
      <c r="I26" s="707"/>
      <c r="J26" s="707"/>
      <c r="K26" s="707"/>
      <c r="L26" s="708"/>
      <c r="M26" s="705" t="s">
        <v>399</v>
      </c>
      <c r="N26" s="705"/>
      <c r="O26" s="705"/>
      <c r="P26" s="706" t="s">
        <v>796</v>
      </c>
      <c r="Q26" s="707"/>
      <c r="R26" s="707"/>
      <c r="S26" s="707"/>
      <c r="T26" s="707"/>
      <c r="U26" s="707"/>
      <c r="V26" s="707"/>
      <c r="W26" s="708"/>
    </row>
    <row r="27" spans="2:24" s="31" customFormat="1" ht="15" customHeight="1" x14ac:dyDescent="0.2">
      <c r="B27" s="239"/>
      <c r="C27" s="709" t="s">
        <v>521</v>
      </c>
      <c r="D27" s="710"/>
      <c r="E27" s="710"/>
      <c r="F27" s="710"/>
      <c r="G27" s="710"/>
      <c r="H27" s="710"/>
      <c r="I27" s="710"/>
      <c r="J27" s="710"/>
      <c r="K27" s="710"/>
      <c r="L27" s="710"/>
      <c r="M27" s="240"/>
      <c r="N27" s="240" t="s">
        <v>429</v>
      </c>
      <c r="O27" s="240"/>
      <c r="P27" s="240"/>
      <c r="Q27" s="240"/>
      <c r="R27" s="240"/>
      <c r="S27" s="240"/>
      <c r="T27" s="240"/>
      <c r="U27" s="240"/>
      <c r="V27" s="240"/>
      <c r="W27" s="240"/>
    </row>
    <row r="28" spans="2:24" s="31" customFormat="1" ht="15" customHeight="1" x14ac:dyDescent="0.2">
      <c r="B28" s="239"/>
      <c r="C28" s="711"/>
      <c r="D28" s="711"/>
      <c r="E28" s="711"/>
      <c r="F28" s="711"/>
      <c r="G28" s="711"/>
      <c r="H28" s="711"/>
      <c r="I28" s="711"/>
      <c r="J28" s="711"/>
      <c r="K28" s="711"/>
      <c r="L28" s="711"/>
      <c r="M28" s="240"/>
      <c r="N28" s="240" t="s">
        <v>522</v>
      </c>
      <c r="O28" s="240"/>
      <c r="P28" s="240"/>
      <c r="Q28" s="240"/>
      <c r="R28" s="240"/>
      <c r="S28" s="240"/>
      <c r="T28" s="240"/>
      <c r="U28" s="240"/>
      <c r="V28" s="240"/>
      <c r="W28" s="240"/>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C4B515FC-4609-4D32-B3EE-774B2A390CE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A38B871-7907-429D-A121-2679707F62CD}">
          <x14:formula1>
            <xm:f>'(参考)リスト'!$F$16:$F$21</xm:f>
          </x14:formula1>
          <xm:sqref>E11:E12 E22:E23 P11:P12 P22:P23</xm:sqref>
        </x14:dataValidation>
        <x14:dataValidation type="list" allowBlank="1" showInputMessage="1" showErrorMessage="1" xr:uid="{6CC8C0B5-09F1-4DF1-A537-2FAEF9623ABC}">
          <x14:formula1>
            <xm:f>'(参考)リスト'!$D$16:$D$18</xm:f>
          </x14:formula1>
          <xm:sqref>E10 E21 P10 P21</xm:sqref>
        </x14:dataValidation>
        <x14:dataValidation type="list" allowBlank="1" showInputMessage="1" showErrorMessage="1" xr:uid="{5DA3ED15-9696-4025-9E4D-B5BD3A82FE8F}">
          <x14:formula1>
            <xm:f>'(参考)リスト'!$E$16:$E$27</xm:f>
          </x14:formula1>
          <xm:sqref>E9 E20 P9 P20</xm:sqref>
        </x14:dataValidation>
        <x14:dataValidation type="list" allowBlank="1" showInputMessage="1" showErrorMessage="1" xr:uid="{93B1DAAF-1FEB-4E4E-8371-69F0EE6CA6E1}">
          <x14:formula1>
            <xm:f>'(参考)リスト'!$B$16:$B$21</xm:f>
          </x14:formula1>
          <xm:sqref>E7 E18 P7 P18</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F0425-07E9-4C34-AC32-9D2A58DAEE57}">
  <dimension ref="B1:X31"/>
  <sheetViews>
    <sheetView showGridLines="0" showZeros="0" view="pageBreakPreview" zoomScale="90" zoomScaleNormal="70" zoomScaleSheetLayoutView="90" workbookViewId="0">
      <selection activeCell="C6" sqref="B5:AI23"/>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3" t="s">
        <v>508</v>
      </c>
      <c r="C2" s="234"/>
      <c r="D2" s="234"/>
      <c r="E2" s="234"/>
      <c r="F2" s="234"/>
      <c r="G2" s="234"/>
      <c r="H2" s="234"/>
      <c r="I2" s="234"/>
      <c r="J2" s="234"/>
      <c r="K2" s="234"/>
      <c r="L2" s="234"/>
      <c r="M2" s="234"/>
      <c r="N2" s="234"/>
      <c r="O2" s="234"/>
      <c r="P2" s="234"/>
      <c r="Q2" s="234"/>
      <c r="R2" s="384" t="s">
        <v>412</v>
      </c>
      <c r="S2" s="384"/>
      <c r="T2" s="583" t="s">
        <v>935</v>
      </c>
      <c r="U2" s="583"/>
      <c r="V2" s="583"/>
      <c r="W2" s="583"/>
    </row>
    <row r="3" spans="2:23" ht="25.2" customHeight="1" x14ac:dyDescent="0.15">
      <c r="B3" s="760" t="s">
        <v>34</v>
      </c>
      <c r="C3" s="761"/>
      <c r="D3" s="761"/>
      <c r="E3" s="762" t="s">
        <v>561</v>
      </c>
      <c r="F3" s="763"/>
      <c r="G3" s="764"/>
      <c r="H3" s="754" t="s">
        <v>27</v>
      </c>
      <c r="I3" s="755"/>
      <c r="J3" s="765" t="s">
        <v>573</v>
      </c>
      <c r="K3" s="766"/>
      <c r="L3" s="767"/>
      <c r="M3" s="769" t="s">
        <v>448</v>
      </c>
      <c r="N3" s="777"/>
      <c r="O3" s="770"/>
      <c r="P3" s="768" t="s">
        <v>531</v>
      </c>
      <c r="Q3" s="768"/>
      <c r="R3" s="768"/>
      <c r="S3" s="769" t="s">
        <v>185</v>
      </c>
      <c r="T3" s="770"/>
      <c r="U3" s="773">
        <v>45586</v>
      </c>
      <c r="V3" s="774"/>
      <c r="W3" s="775"/>
    </row>
    <row r="4" spans="2:23" ht="25.2" customHeight="1" x14ac:dyDescent="0.2">
      <c r="B4" s="749" t="s">
        <v>28</v>
      </c>
      <c r="C4" s="750"/>
      <c r="D4" s="750"/>
      <c r="E4" s="751" t="s">
        <v>562</v>
      </c>
      <c r="F4" s="752"/>
      <c r="G4" s="753"/>
      <c r="H4" s="754" t="s">
        <v>33</v>
      </c>
      <c r="I4" s="755"/>
      <c r="J4" s="756" t="s">
        <v>936</v>
      </c>
      <c r="K4" s="757"/>
      <c r="L4" s="758"/>
      <c r="M4" s="778"/>
      <c r="N4" s="779"/>
      <c r="O4" s="780"/>
      <c r="P4" s="759" t="s">
        <v>532</v>
      </c>
      <c r="Q4" s="759"/>
      <c r="R4" s="759"/>
      <c r="S4" s="771"/>
      <c r="T4" s="772"/>
      <c r="U4" s="771"/>
      <c r="V4" s="776"/>
      <c r="W4" s="772"/>
    </row>
    <row r="5" spans="2:23" s="31" customFormat="1" ht="25.5" customHeight="1" x14ac:dyDescent="0.2">
      <c r="B5" s="740" t="s">
        <v>32</v>
      </c>
      <c r="C5" s="744" t="s">
        <v>190</v>
      </c>
      <c r="D5" s="745"/>
      <c r="E5" s="235">
        <v>8</v>
      </c>
      <c r="F5" s="713"/>
      <c r="G5" s="714"/>
      <c r="H5" s="714"/>
      <c r="I5" s="714"/>
      <c r="J5" s="714"/>
      <c r="K5" s="714"/>
      <c r="L5" s="715"/>
      <c r="M5" s="740" t="s">
        <v>32</v>
      </c>
      <c r="N5" s="744" t="s">
        <v>190</v>
      </c>
      <c r="O5" s="745"/>
      <c r="P5" s="235">
        <v>8</v>
      </c>
      <c r="Q5" s="716"/>
      <c r="R5" s="717"/>
      <c r="S5" s="717"/>
      <c r="T5" s="717"/>
      <c r="U5" s="717"/>
      <c r="V5" s="717"/>
      <c r="W5" s="718"/>
    </row>
    <row r="6" spans="2:23" s="31" customFormat="1" ht="25.5" customHeight="1" x14ac:dyDescent="0.2">
      <c r="B6" s="742"/>
      <c r="C6" s="744" t="s">
        <v>322</v>
      </c>
      <c r="D6" s="745"/>
      <c r="E6" s="236">
        <v>3</v>
      </c>
      <c r="F6" s="716"/>
      <c r="G6" s="717"/>
      <c r="H6" s="717"/>
      <c r="I6" s="717"/>
      <c r="J6" s="717"/>
      <c r="K6" s="717"/>
      <c r="L6" s="718"/>
      <c r="M6" s="742"/>
      <c r="N6" s="744" t="s">
        <v>322</v>
      </c>
      <c r="O6" s="745"/>
      <c r="P6" s="236">
        <v>4</v>
      </c>
      <c r="Q6" s="716"/>
      <c r="R6" s="717"/>
      <c r="S6" s="717"/>
      <c r="T6" s="717"/>
      <c r="U6" s="717"/>
      <c r="V6" s="717"/>
      <c r="W6" s="718"/>
    </row>
    <row r="7" spans="2:23" s="31" customFormat="1" ht="25.5" customHeight="1" x14ac:dyDescent="0.2">
      <c r="B7" s="740" t="s">
        <v>30</v>
      </c>
      <c r="C7" s="744" t="s">
        <v>167</v>
      </c>
      <c r="D7" s="745"/>
      <c r="E7" s="237" t="s">
        <v>464</v>
      </c>
      <c r="F7" s="716"/>
      <c r="G7" s="717"/>
      <c r="H7" s="717"/>
      <c r="I7" s="717"/>
      <c r="J7" s="717"/>
      <c r="K7" s="717"/>
      <c r="L7" s="718"/>
      <c r="M7" s="740" t="s">
        <v>30</v>
      </c>
      <c r="N7" s="744" t="s">
        <v>167</v>
      </c>
      <c r="O7" s="745"/>
      <c r="P7" s="237" t="s">
        <v>464</v>
      </c>
      <c r="Q7" s="716"/>
      <c r="R7" s="717"/>
      <c r="S7" s="717"/>
      <c r="T7" s="717"/>
      <c r="U7" s="717"/>
      <c r="V7" s="717"/>
      <c r="W7" s="718"/>
    </row>
    <row r="8" spans="2:23" s="31" customFormat="1" ht="25.5" customHeight="1" x14ac:dyDescent="0.2">
      <c r="B8" s="741"/>
      <c r="C8" s="744" t="s">
        <v>166</v>
      </c>
      <c r="D8" s="745"/>
      <c r="E8" s="235" t="s">
        <v>343</v>
      </c>
      <c r="F8" s="716"/>
      <c r="G8" s="717"/>
      <c r="H8" s="717"/>
      <c r="I8" s="717"/>
      <c r="J8" s="717"/>
      <c r="K8" s="717"/>
      <c r="L8" s="718"/>
      <c r="M8" s="741"/>
      <c r="N8" s="744" t="s">
        <v>166</v>
      </c>
      <c r="O8" s="745"/>
      <c r="P8" s="235" t="s">
        <v>346</v>
      </c>
      <c r="Q8" s="716"/>
      <c r="R8" s="717"/>
      <c r="S8" s="717"/>
      <c r="T8" s="717"/>
      <c r="U8" s="717"/>
      <c r="V8" s="717"/>
      <c r="W8" s="718"/>
    </row>
    <row r="9" spans="2:23" s="31" customFormat="1" ht="25.5" customHeight="1" x14ac:dyDescent="0.2">
      <c r="B9" s="746" t="s">
        <v>31</v>
      </c>
      <c r="C9" s="748"/>
      <c r="D9" s="747"/>
      <c r="E9" s="238" t="s">
        <v>472</v>
      </c>
      <c r="F9" s="716"/>
      <c r="G9" s="717"/>
      <c r="H9" s="717"/>
      <c r="I9" s="717"/>
      <c r="J9" s="717"/>
      <c r="K9" s="717"/>
      <c r="L9" s="718"/>
      <c r="M9" s="746" t="s">
        <v>31</v>
      </c>
      <c r="N9" s="748"/>
      <c r="O9" s="747"/>
      <c r="P9" s="238" t="s">
        <v>466</v>
      </c>
      <c r="Q9" s="716"/>
      <c r="R9" s="717"/>
      <c r="S9" s="717"/>
      <c r="T9" s="717"/>
      <c r="U9" s="717"/>
      <c r="V9" s="717"/>
      <c r="W9" s="718"/>
    </row>
    <row r="10" spans="2:23" s="31" customFormat="1" ht="25.5" customHeight="1" x14ac:dyDescent="0.2">
      <c r="B10" s="740" t="s">
        <v>219</v>
      </c>
      <c r="C10" s="746" t="s">
        <v>397</v>
      </c>
      <c r="D10" s="747"/>
      <c r="E10" s="236" t="s">
        <v>251</v>
      </c>
      <c r="F10" s="716"/>
      <c r="G10" s="717"/>
      <c r="H10" s="717"/>
      <c r="I10" s="717"/>
      <c r="J10" s="717"/>
      <c r="K10" s="717"/>
      <c r="L10" s="718"/>
      <c r="M10" s="740" t="s">
        <v>219</v>
      </c>
      <c r="N10" s="746" t="s">
        <v>397</v>
      </c>
      <c r="O10" s="747"/>
      <c r="P10" s="236" t="s">
        <v>251</v>
      </c>
      <c r="Q10" s="716"/>
      <c r="R10" s="717"/>
      <c r="S10" s="717"/>
      <c r="T10" s="717"/>
      <c r="U10" s="717"/>
      <c r="V10" s="717"/>
      <c r="W10" s="718"/>
    </row>
    <row r="11" spans="2:23" s="31" customFormat="1" ht="25.5" customHeight="1" x14ac:dyDescent="0.2">
      <c r="B11" s="741"/>
      <c r="C11" s="746" t="s">
        <v>218</v>
      </c>
      <c r="D11" s="747"/>
      <c r="E11" s="177" t="s">
        <v>559</v>
      </c>
      <c r="F11" s="716"/>
      <c r="G11" s="717"/>
      <c r="H11" s="717"/>
      <c r="I11" s="717"/>
      <c r="J11" s="717"/>
      <c r="K11" s="717"/>
      <c r="L11" s="718"/>
      <c r="M11" s="741"/>
      <c r="N11" s="746" t="s">
        <v>218</v>
      </c>
      <c r="O11" s="747"/>
      <c r="P11" s="177" t="s">
        <v>559</v>
      </c>
      <c r="Q11" s="716"/>
      <c r="R11" s="717"/>
      <c r="S11" s="717"/>
      <c r="T11" s="717"/>
      <c r="U11" s="717"/>
      <c r="V11" s="717"/>
      <c r="W11" s="718"/>
    </row>
    <row r="12" spans="2:23" s="31" customFormat="1" ht="25.5" customHeight="1" x14ac:dyDescent="0.2">
      <c r="B12" s="742"/>
      <c r="C12" s="705" t="s">
        <v>220</v>
      </c>
      <c r="D12" s="705"/>
      <c r="E12" s="177" t="s">
        <v>534</v>
      </c>
      <c r="F12" s="719"/>
      <c r="G12" s="720"/>
      <c r="H12" s="720"/>
      <c r="I12" s="720"/>
      <c r="J12" s="720"/>
      <c r="K12" s="720"/>
      <c r="L12" s="721"/>
      <c r="M12" s="742"/>
      <c r="N12" s="705" t="s">
        <v>220</v>
      </c>
      <c r="O12" s="705"/>
      <c r="P12" s="177" t="s">
        <v>533</v>
      </c>
      <c r="Q12" s="716"/>
      <c r="R12" s="717"/>
      <c r="S12" s="717"/>
      <c r="T12" s="717"/>
      <c r="U12" s="717"/>
      <c r="V12" s="717"/>
      <c r="W12" s="718"/>
    </row>
    <row r="13" spans="2:23" s="31" customFormat="1" ht="25.5" customHeight="1" x14ac:dyDescent="0.2">
      <c r="B13" s="722" t="s">
        <v>398</v>
      </c>
      <c r="C13" s="722"/>
      <c r="D13" s="722"/>
      <c r="E13" s="737" t="s">
        <v>797</v>
      </c>
      <c r="F13" s="738"/>
      <c r="G13" s="739"/>
      <c r="H13" s="722" t="s">
        <v>434</v>
      </c>
      <c r="I13" s="722"/>
      <c r="J13" s="723" t="s">
        <v>798</v>
      </c>
      <c r="K13" s="723"/>
      <c r="L13" s="723"/>
      <c r="M13" s="722" t="s">
        <v>398</v>
      </c>
      <c r="N13" s="722"/>
      <c r="O13" s="722"/>
      <c r="P13" s="734" t="s">
        <v>699</v>
      </c>
      <c r="Q13" s="735"/>
      <c r="R13" s="736"/>
      <c r="S13" s="722" t="s">
        <v>434</v>
      </c>
      <c r="T13" s="722"/>
      <c r="U13" s="743" t="s">
        <v>800</v>
      </c>
      <c r="V13" s="723"/>
      <c r="W13" s="723"/>
    </row>
    <row r="14" spans="2:23" s="31" customFormat="1" ht="25.5" customHeight="1" x14ac:dyDescent="0.2">
      <c r="B14" s="724" t="s">
        <v>234</v>
      </c>
      <c r="C14" s="724"/>
      <c r="D14" s="724"/>
      <c r="E14" s="725" t="s">
        <v>539</v>
      </c>
      <c r="F14" s="725"/>
      <c r="G14" s="725"/>
      <c r="H14" s="726" t="s">
        <v>4</v>
      </c>
      <c r="I14" s="727"/>
      <c r="J14" s="728" t="s">
        <v>539</v>
      </c>
      <c r="K14" s="729"/>
      <c r="L14" s="730"/>
      <c r="M14" s="726" t="s">
        <v>234</v>
      </c>
      <c r="N14" s="727"/>
      <c r="O14" s="731"/>
      <c r="P14" s="725" t="s">
        <v>539</v>
      </c>
      <c r="Q14" s="725"/>
      <c r="R14" s="725"/>
      <c r="S14" s="732" t="s">
        <v>4</v>
      </c>
      <c r="T14" s="733"/>
      <c r="U14" s="728"/>
      <c r="V14" s="729"/>
      <c r="W14" s="730"/>
    </row>
    <row r="15" spans="2:23" s="31" customFormat="1" ht="39.75" customHeight="1" x14ac:dyDescent="0.2">
      <c r="B15" s="705" t="s">
        <v>399</v>
      </c>
      <c r="C15" s="705"/>
      <c r="D15" s="705"/>
      <c r="E15" s="706" t="s">
        <v>799</v>
      </c>
      <c r="F15" s="707"/>
      <c r="G15" s="707"/>
      <c r="H15" s="707"/>
      <c r="I15" s="707"/>
      <c r="J15" s="707"/>
      <c r="K15" s="707"/>
      <c r="L15" s="708"/>
      <c r="M15" s="705" t="s">
        <v>399</v>
      </c>
      <c r="N15" s="705"/>
      <c r="O15" s="705"/>
      <c r="P15" s="706" t="s">
        <v>801</v>
      </c>
      <c r="Q15" s="707"/>
      <c r="R15" s="707"/>
      <c r="S15" s="707"/>
      <c r="T15" s="707"/>
      <c r="U15" s="707"/>
      <c r="V15" s="707"/>
      <c r="W15" s="708"/>
    </row>
    <row r="16" spans="2:23" s="31" customFormat="1" ht="25.5" customHeight="1" x14ac:dyDescent="0.2">
      <c r="B16" s="712" t="s">
        <v>32</v>
      </c>
      <c r="C16" s="712" t="s">
        <v>190</v>
      </c>
      <c r="D16" s="712"/>
      <c r="E16" s="235">
        <v>8</v>
      </c>
      <c r="F16" s="713"/>
      <c r="G16" s="714"/>
      <c r="H16" s="714"/>
      <c r="I16" s="714"/>
      <c r="J16" s="714"/>
      <c r="K16" s="714"/>
      <c r="L16" s="715"/>
      <c r="M16" s="712" t="s">
        <v>32</v>
      </c>
      <c r="N16" s="712" t="s">
        <v>190</v>
      </c>
      <c r="O16" s="712"/>
      <c r="P16" s="235">
        <v>8</v>
      </c>
      <c r="Q16" s="716"/>
      <c r="R16" s="717"/>
      <c r="S16" s="717"/>
      <c r="T16" s="717"/>
      <c r="U16" s="717"/>
      <c r="V16" s="717"/>
      <c r="W16" s="718"/>
    </row>
    <row r="17" spans="2:24" s="31" customFormat="1" ht="25.5" customHeight="1" x14ac:dyDescent="0.2">
      <c r="B17" s="712"/>
      <c r="C17" s="712" t="s">
        <v>322</v>
      </c>
      <c r="D17" s="712"/>
      <c r="E17" s="236">
        <v>5</v>
      </c>
      <c r="F17" s="716"/>
      <c r="G17" s="717"/>
      <c r="H17" s="717"/>
      <c r="I17" s="717"/>
      <c r="J17" s="717"/>
      <c r="K17" s="717"/>
      <c r="L17" s="718"/>
      <c r="M17" s="712"/>
      <c r="N17" s="712" t="s">
        <v>322</v>
      </c>
      <c r="O17" s="712"/>
      <c r="P17" s="236">
        <v>6</v>
      </c>
      <c r="Q17" s="716"/>
      <c r="R17" s="717"/>
      <c r="S17" s="717"/>
      <c r="T17" s="717"/>
      <c r="U17" s="717"/>
      <c r="V17" s="717"/>
      <c r="W17" s="718"/>
    </row>
    <row r="18" spans="2:24" s="31" customFormat="1" ht="25.5" customHeight="1" x14ac:dyDescent="0.2">
      <c r="B18" s="712" t="s">
        <v>30</v>
      </c>
      <c r="C18" s="712" t="s">
        <v>167</v>
      </c>
      <c r="D18" s="712"/>
      <c r="E18" s="237" t="s">
        <v>250</v>
      </c>
      <c r="F18" s="716"/>
      <c r="G18" s="717"/>
      <c r="H18" s="717"/>
      <c r="I18" s="717"/>
      <c r="J18" s="717"/>
      <c r="K18" s="717"/>
      <c r="L18" s="718"/>
      <c r="M18" s="712" t="s">
        <v>30</v>
      </c>
      <c r="N18" s="712" t="s">
        <v>167</v>
      </c>
      <c r="O18" s="712"/>
      <c r="P18" s="237" t="s">
        <v>250</v>
      </c>
      <c r="Q18" s="716"/>
      <c r="R18" s="717"/>
      <c r="S18" s="717"/>
      <c r="T18" s="717"/>
      <c r="U18" s="717"/>
      <c r="V18" s="717"/>
      <c r="W18" s="718"/>
    </row>
    <row r="19" spans="2:24" s="31" customFormat="1" ht="25.5" customHeight="1" x14ac:dyDescent="0.2">
      <c r="B19" s="712"/>
      <c r="C19" s="712" t="s">
        <v>166</v>
      </c>
      <c r="D19" s="712"/>
      <c r="E19" s="235" t="s">
        <v>268</v>
      </c>
      <c r="F19" s="716"/>
      <c r="G19" s="717"/>
      <c r="H19" s="717"/>
      <c r="I19" s="717"/>
      <c r="J19" s="717"/>
      <c r="K19" s="717"/>
      <c r="L19" s="718"/>
      <c r="M19" s="712"/>
      <c r="N19" s="712" t="s">
        <v>166</v>
      </c>
      <c r="O19" s="712"/>
      <c r="P19" s="235" t="s">
        <v>268</v>
      </c>
      <c r="Q19" s="716"/>
      <c r="R19" s="717"/>
      <c r="S19" s="717"/>
      <c r="T19" s="717"/>
      <c r="U19" s="717"/>
      <c r="V19" s="717"/>
      <c r="W19" s="718"/>
    </row>
    <row r="20" spans="2:24" s="31" customFormat="1" ht="25.5" customHeight="1" x14ac:dyDescent="0.2">
      <c r="B20" s="705" t="s">
        <v>31</v>
      </c>
      <c r="C20" s="705"/>
      <c r="D20" s="705"/>
      <c r="E20" s="238" t="s">
        <v>476</v>
      </c>
      <c r="F20" s="716"/>
      <c r="G20" s="717"/>
      <c r="H20" s="717"/>
      <c r="I20" s="717"/>
      <c r="J20" s="717"/>
      <c r="K20" s="717"/>
      <c r="L20" s="718"/>
      <c r="M20" s="705" t="s">
        <v>31</v>
      </c>
      <c r="N20" s="705"/>
      <c r="O20" s="705"/>
      <c r="P20" s="238" t="s">
        <v>476</v>
      </c>
      <c r="Q20" s="716"/>
      <c r="R20" s="717"/>
      <c r="S20" s="717"/>
      <c r="T20" s="717"/>
      <c r="U20" s="717"/>
      <c r="V20" s="717"/>
      <c r="W20" s="718"/>
    </row>
    <row r="21" spans="2:24" s="31" customFormat="1" ht="25.5" customHeight="1" x14ac:dyDescent="0.2">
      <c r="B21" s="740" t="s">
        <v>219</v>
      </c>
      <c r="C21" s="705" t="s">
        <v>397</v>
      </c>
      <c r="D21" s="705"/>
      <c r="E21" s="236" t="s">
        <v>252</v>
      </c>
      <c r="F21" s="716"/>
      <c r="G21" s="717"/>
      <c r="H21" s="717"/>
      <c r="I21" s="717"/>
      <c r="J21" s="717"/>
      <c r="K21" s="717"/>
      <c r="L21" s="718"/>
      <c r="M21" s="740" t="s">
        <v>219</v>
      </c>
      <c r="N21" s="705" t="s">
        <v>397</v>
      </c>
      <c r="O21" s="705"/>
      <c r="P21" s="236" t="s">
        <v>252</v>
      </c>
      <c r="Q21" s="716"/>
      <c r="R21" s="717"/>
      <c r="S21" s="717"/>
      <c r="T21" s="717"/>
      <c r="U21" s="717"/>
      <c r="V21" s="717"/>
      <c r="W21" s="718"/>
    </row>
    <row r="22" spans="2:24" s="31" customFormat="1" ht="25.5" customHeight="1" x14ac:dyDescent="0.2">
      <c r="B22" s="741"/>
      <c r="C22" s="705" t="s">
        <v>218</v>
      </c>
      <c r="D22" s="705"/>
      <c r="E22" s="177" t="s">
        <v>559</v>
      </c>
      <c r="F22" s="716"/>
      <c r="G22" s="717"/>
      <c r="H22" s="717"/>
      <c r="I22" s="717"/>
      <c r="J22" s="717"/>
      <c r="K22" s="717"/>
      <c r="L22" s="718"/>
      <c r="M22" s="741"/>
      <c r="N22" s="705" t="s">
        <v>218</v>
      </c>
      <c r="O22" s="705"/>
      <c r="P22" s="177" t="s">
        <v>559</v>
      </c>
      <c r="Q22" s="716"/>
      <c r="R22" s="717"/>
      <c r="S22" s="717"/>
      <c r="T22" s="717"/>
      <c r="U22" s="717"/>
      <c r="V22" s="717"/>
      <c r="W22" s="718"/>
    </row>
    <row r="23" spans="2:24" s="31" customFormat="1" ht="25.5" customHeight="1" x14ac:dyDescent="0.2">
      <c r="B23" s="742"/>
      <c r="C23" s="705" t="s">
        <v>220</v>
      </c>
      <c r="D23" s="705"/>
      <c r="E23" s="177" t="s">
        <v>534</v>
      </c>
      <c r="F23" s="719"/>
      <c r="G23" s="720"/>
      <c r="H23" s="720"/>
      <c r="I23" s="720"/>
      <c r="J23" s="720"/>
      <c r="K23" s="720"/>
      <c r="L23" s="721"/>
      <c r="M23" s="742"/>
      <c r="N23" s="705" t="s">
        <v>220</v>
      </c>
      <c r="O23" s="705"/>
      <c r="P23" s="177" t="s">
        <v>534</v>
      </c>
      <c r="Q23" s="716"/>
      <c r="R23" s="717"/>
      <c r="S23" s="717"/>
      <c r="T23" s="717"/>
      <c r="U23" s="717"/>
      <c r="V23" s="717"/>
      <c r="W23" s="718"/>
    </row>
    <row r="24" spans="2:24" s="31" customFormat="1" ht="25.5" customHeight="1" x14ac:dyDescent="0.2">
      <c r="B24" s="722" t="s">
        <v>398</v>
      </c>
      <c r="C24" s="722"/>
      <c r="D24" s="722"/>
      <c r="E24" s="734" t="s">
        <v>802</v>
      </c>
      <c r="F24" s="735"/>
      <c r="G24" s="736"/>
      <c r="H24" s="722" t="s">
        <v>434</v>
      </c>
      <c r="I24" s="722"/>
      <c r="J24" s="737"/>
      <c r="K24" s="738"/>
      <c r="L24" s="739"/>
      <c r="M24" s="722" t="s">
        <v>398</v>
      </c>
      <c r="N24" s="722"/>
      <c r="O24" s="722"/>
      <c r="P24" s="734" t="s">
        <v>804</v>
      </c>
      <c r="Q24" s="735"/>
      <c r="R24" s="736"/>
      <c r="S24" s="722" t="s">
        <v>434</v>
      </c>
      <c r="T24" s="722"/>
      <c r="U24" s="723"/>
      <c r="V24" s="723"/>
      <c r="W24" s="723"/>
    </row>
    <row r="25" spans="2:24" s="31" customFormat="1" ht="25.5" customHeight="1" x14ac:dyDescent="0.2">
      <c r="B25" s="724" t="s">
        <v>234</v>
      </c>
      <c r="C25" s="724"/>
      <c r="D25" s="724"/>
      <c r="E25" s="725" t="s">
        <v>539</v>
      </c>
      <c r="F25" s="725"/>
      <c r="G25" s="725"/>
      <c r="H25" s="726" t="s">
        <v>4</v>
      </c>
      <c r="I25" s="727"/>
      <c r="J25" s="728" t="s">
        <v>539</v>
      </c>
      <c r="K25" s="729"/>
      <c r="L25" s="730"/>
      <c r="M25" s="726" t="s">
        <v>234</v>
      </c>
      <c r="N25" s="727"/>
      <c r="O25" s="731"/>
      <c r="P25" s="725" t="s">
        <v>539</v>
      </c>
      <c r="Q25" s="725"/>
      <c r="R25" s="725"/>
      <c r="S25" s="732" t="s">
        <v>4</v>
      </c>
      <c r="T25" s="733"/>
      <c r="U25" s="728" t="s">
        <v>539</v>
      </c>
      <c r="V25" s="729"/>
      <c r="W25" s="730"/>
    </row>
    <row r="26" spans="2:24" s="31" customFormat="1" ht="39.75" customHeight="1" x14ac:dyDescent="0.2">
      <c r="B26" s="705" t="s">
        <v>399</v>
      </c>
      <c r="C26" s="705"/>
      <c r="D26" s="705"/>
      <c r="E26" s="706" t="s">
        <v>803</v>
      </c>
      <c r="F26" s="707"/>
      <c r="G26" s="707"/>
      <c r="H26" s="707"/>
      <c r="I26" s="707"/>
      <c r="J26" s="707"/>
      <c r="K26" s="707"/>
      <c r="L26" s="708"/>
      <c r="M26" s="705" t="s">
        <v>399</v>
      </c>
      <c r="N26" s="705"/>
      <c r="O26" s="705"/>
      <c r="P26" s="706" t="s">
        <v>742</v>
      </c>
      <c r="Q26" s="707"/>
      <c r="R26" s="707"/>
      <c r="S26" s="707"/>
      <c r="T26" s="707"/>
      <c r="U26" s="707"/>
      <c r="V26" s="707"/>
      <c r="W26" s="708"/>
    </row>
    <row r="27" spans="2:24" s="31" customFormat="1" ht="15" customHeight="1" x14ac:dyDescent="0.2">
      <c r="B27" s="239"/>
      <c r="C27" s="709" t="s">
        <v>521</v>
      </c>
      <c r="D27" s="710"/>
      <c r="E27" s="710"/>
      <c r="F27" s="710"/>
      <c r="G27" s="710"/>
      <c r="H27" s="710"/>
      <c r="I27" s="710"/>
      <c r="J27" s="710"/>
      <c r="K27" s="710"/>
      <c r="L27" s="710"/>
      <c r="M27" s="240"/>
      <c r="N27" s="240" t="s">
        <v>429</v>
      </c>
      <c r="O27" s="240"/>
      <c r="P27" s="240"/>
      <c r="Q27" s="240"/>
      <c r="R27" s="240"/>
      <c r="S27" s="240"/>
      <c r="T27" s="240"/>
      <c r="U27" s="240"/>
      <c r="V27" s="240"/>
      <c r="W27" s="240"/>
    </row>
    <row r="28" spans="2:24" s="31" customFormat="1" ht="15" customHeight="1" x14ac:dyDescent="0.2">
      <c r="B28" s="239"/>
      <c r="C28" s="711"/>
      <c r="D28" s="711"/>
      <c r="E28" s="711"/>
      <c r="F28" s="711"/>
      <c r="G28" s="711"/>
      <c r="H28" s="711"/>
      <c r="I28" s="711"/>
      <c r="J28" s="711"/>
      <c r="K28" s="711"/>
      <c r="L28" s="711"/>
      <c r="M28" s="240"/>
      <c r="N28" s="240" t="s">
        <v>522</v>
      </c>
      <c r="O28" s="240"/>
      <c r="P28" s="240"/>
      <c r="Q28" s="240"/>
      <c r="R28" s="240"/>
      <c r="S28" s="240"/>
      <c r="T28" s="240"/>
      <c r="U28" s="240"/>
      <c r="V28" s="240"/>
      <c r="W28" s="240"/>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D5775B94-EE1F-4A4F-9121-E1581765B2E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4E6C313-DD06-4425-88FC-DB5957CBB84D}">
          <x14:formula1>
            <xm:f>'(参考)リスト'!$B$16:$B$21</xm:f>
          </x14:formula1>
          <xm:sqref>E7 E18 P7 P18</xm:sqref>
        </x14:dataValidation>
        <x14:dataValidation type="list" allowBlank="1" showInputMessage="1" showErrorMessage="1" xr:uid="{7AE01C71-AD2D-481A-B883-668C1D6F9D5E}">
          <x14:formula1>
            <xm:f>'(参考)リスト'!$E$16:$E$27</xm:f>
          </x14:formula1>
          <xm:sqref>E9 E20 P9 P20</xm:sqref>
        </x14:dataValidation>
        <x14:dataValidation type="list" allowBlank="1" showInputMessage="1" showErrorMessage="1" xr:uid="{8453939C-44B3-42CE-A6A3-FE0746EA9288}">
          <x14:formula1>
            <xm:f>'(参考)リスト'!$D$16:$D$18</xm:f>
          </x14:formula1>
          <xm:sqref>E10 E21 P10 P21</xm:sqref>
        </x14:dataValidation>
        <x14:dataValidation type="list" allowBlank="1" showInputMessage="1" showErrorMessage="1" xr:uid="{DE2CB0B4-F7DC-469E-B90F-766E8DFD3505}">
          <x14:formula1>
            <xm:f>'(参考)リスト'!$F$16:$F$21</xm:f>
          </x14:formula1>
          <xm:sqref>E11:E12 E22:E23 P11:P12 P22:P23</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E6DC1-9367-46D3-92E7-E7DEC713A854}">
  <dimension ref="B1:X31"/>
  <sheetViews>
    <sheetView showGridLines="0" showZeros="0" view="pageBreakPreview" zoomScale="90" zoomScaleNormal="70" zoomScaleSheetLayoutView="90" workbookViewId="0">
      <selection activeCell="C6" sqref="B5:AI23"/>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3" t="s">
        <v>508</v>
      </c>
      <c r="C2" s="234"/>
      <c r="D2" s="234"/>
      <c r="E2" s="234"/>
      <c r="F2" s="234"/>
      <c r="G2" s="234"/>
      <c r="H2" s="234"/>
      <c r="I2" s="234"/>
      <c r="J2" s="234"/>
      <c r="K2" s="234"/>
      <c r="L2" s="234"/>
      <c r="M2" s="234"/>
      <c r="N2" s="234"/>
      <c r="O2" s="234"/>
      <c r="P2" s="234"/>
      <c r="Q2" s="234"/>
      <c r="R2" s="384" t="s">
        <v>412</v>
      </c>
      <c r="S2" s="384"/>
      <c r="T2" s="583" t="s">
        <v>935</v>
      </c>
      <c r="U2" s="583"/>
      <c r="V2" s="583"/>
      <c r="W2" s="583"/>
    </row>
    <row r="3" spans="2:23" ht="25.2" customHeight="1" x14ac:dyDescent="0.15">
      <c r="B3" s="760" t="s">
        <v>34</v>
      </c>
      <c r="C3" s="761"/>
      <c r="D3" s="761"/>
      <c r="E3" s="762" t="s">
        <v>561</v>
      </c>
      <c r="F3" s="763"/>
      <c r="G3" s="764"/>
      <c r="H3" s="754" t="s">
        <v>27</v>
      </c>
      <c r="I3" s="755"/>
      <c r="J3" s="765" t="s">
        <v>573</v>
      </c>
      <c r="K3" s="766"/>
      <c r="L3" s="767"/>
      <c r="M3" s="769" t="s">
        <v>448</v>
      </c>
      <c r="N3" s="777"/>
      <c r="O3" s="770"/>
      <c r="P3" s="768" t="s">
        <v>531</v>
      </c>
      <c r="Q3" s="768"/>
      <c r="R3" s="768"/>
      <c r="S3" s="769" t="s">
        <v>185</v>
      </c>
      <c r="T3" s="770"/>
      <c r="U3" s="773">
        <v>45586</v>
      </c>
      <c r="V3" s="774"/>
      <c r="W3" s="775"/>
    </row>
    <row r="4" spans="2:23" ht="25.2" customHeight="1" x14ac:dyDescent="0.2">
      <c r="B4" s="749" t="s">
        <v>28</v>
      </c>
      <c r="C4" s="750"/>
      <c r="D4" s="750"/>
      <c r="E4" s="751" t="s">
        <v>562</v>
      </c>
      <c r="F4" s="752"/>
      <c r="G4" s="753"/>
      <c r="H4" s="754" t="s">
        <v>33</v>
      </c>
      <c r="I4" s="755"/>
      <c r="J4" s="756" t="s">
        <v>936</v>
      </c>
      <c r="K4" s="757"/>
      <c r="L4" s="758"/>
      <c r="M4" s="778"/>
      <c r="N4" s="779"/>
      <c r="O4" s="780"/>
      <c r="P4" s="759" t="s">
        <v>532</v>
      </c>
      <c r="Q4" s="759"/>
      <c r="R4" s="759"/>
      <c r="S4" s="771"/>
      <c r="T4" s="772"/>
      <c r="U4" s="771"/>
      <c r="V4" s="776"/>
      <c r="W4" s="772"/>
    </row>
    <row r="5" spans="2:23" s="31" customFormat="1" ht="25.5" customHeight="1" x14ac:dyDescent="0.2">
      <c r="B5" s="740" t="s">
        <v>32</v>
      </c>
      <c r="C5" s="744" t="s">
        <v>190</v>
      </c>
      <c r="D5" s="745"/>
      <c r="E5" s="235">
        <v>9</v>
      </c>
      <c r="F5" s="713"/>
      <c r="G5" s="714"/>
      <c r="H5" s="714"/>
      <c r="I5" s="714"/>
      <c r="J5" s="714"/>
      <c r="K5" s="714"/>
      <c r="L5" s="715"/>
      <c r="M5" s="740" t="s">
        <v>32</v>
      </c>
      <c r="N5" s="744" t="s">
        <v>190</v>
      </c>
      <c r="O5" s="745"/>
      <c r="P5" s="235">
        <v>9</v>
      </c>
      <c r="Q5" s="716"/>
      <c r="R5" s="717"/>
      <c r="S5" s="717"/>
      <c r="T5" s="717"/>
      <c r="U5" s="717"/>
      <c r="V5" s="717"/>
      <c r="W5" s="718"/>
    </row>
    <row r="6" spans="2:23" s="31" customFormat="1" ht="25.5" customHeight="1" x14ac:dyDescent="0.2">
      <c r="B6" s="742"/>
      <c r="C6" s="744" t="s">
        <v>322</v>
      </c>
      <c r="D6" s="745"/>
      <c r="E6" s="236">
        <v>1</v>
      </c>
      <c r="F6" s="716"/>
      <c r="G6" s="717"/>
      <c r="H6" s="717"/>
      <c r="I6" s="717"/>
      <c r="J6" s="717"/>
      <c r="K6" s="717"/>
      <c r="L6" s="718"/>
      <c r="M6" s="742"/>
      <c r="N6" s="744" t="s">
        <v>322</v>
      </c>
      <c r="O6" s="745"/>
      <c r="P6" s="236">
        <v>2</v>
      </c>
      <c r="Q6" s="716"/>
      <c r="R6" s="717"/>
      <c r="S6" s="717"/>
      <c r="T6" s="717"/>
      <c r="U6" s="717"/>
      <c r="V6" s="717"/>
      <c r="W6" s="718"/>
    </row>
    <row r="7" spans="2:23" s="31" customFormat="1" ht="25.5" customHeight="1" x14ac:dyDescent="0.2">
      <c r="B7" s="740" t="s">
        <v>30</v>
      </c>
      <c r="C7" s="744" t="s">
        <v>167</v>
      </c>
      <c r="D7" s="745"/>
      <c r="E7" s="237" t="s">
        <v>464</v>
      </c>
      <c r="F7" s="716"/>
      <c r="G7" s="717"/>
      <c r="H7" s="717"/>
      <c r="I7" s="717"/>
      <c r="J7" s="717"/>
      <c r="K7" s="717"/>
      <c r="L7" s="718"/>
      <c r="M7" s="740" t="s">
        <v>30</v>
      </c>
      <c r="N7" s="744" t="s">
        <v>167</v>
      </c>
      <c r="O7" s="745"/>
      <c r="P7" s="237" t="s">
        <v>464</v>
      </c>
      <c r="Q7" s="716"/>
      <c r="R7" s="717"/>
      <c r="S7" s="717"/>
      <c r="T7" s="717"/>
      <c r="U7" s="717"/>
      <c r="V7" s="717"/>
      <c r="W7" s="718"/>
    </row>
    <row r="8" spans="2:23" s="31" customFormat="1" ht="25.5" customHeight="1" x14ac:dyDescent="0.2">
      <c r="B8" s="741"/>
      <c r="C8" s="744" t="s">
        <v>166</v>
      </c>
      <c r="D8" s="745"/>
      <c r="E8" s="235" t="s">
        <v>343</v>
      </c>
      <c r="F8" s="716"/>
      <c r="G8" s="717"/>
      <c r="H8" s="717"/>
      <c r="I8" s="717"/>
      <c r="J8" s="717"/>
      <c r="K8" s="717"/>
      <c r="L8" s="718"/>
      <c r="M8" s="741"/>
      <c r="N8" s="744" t="s">
        <v>166</v>
      </c>
      <c r="O8" s="745"/>
      <c r="P8" s="235" t="s">
        <v>343</v>
      </c>
      <c r="Q8" s="716"/>
      <c r="R8" s="717"/>
      <c r="S8" s="717"/>
      <c r="T8" s="717"/>
      <c r="U8" s="717"/>
      <c r="V8" s="717"/>
      <c r="W8" s="718"/>
    </row>
    <row r="9" spans="2:23" s="31" customFormat="1" ht="25.5" customHeight="1" x14ac:dyDescent="0.2">
      <c r="B9" s="746" t="s">
        <v>31</v>
      </c>
      <c r="C9" s="748"/>
      <c r="D9" s="747"/>
      <c r="E9" s="238" t="s">
        <v>466</v>
      </c>
      <c r="F9" s="716"/>
      <c r="G9" s="717"/>
      <c r="H9" s="717"/>
      <c r="I9" s="717"/>
      <c r="J9" s="717"/>
      <c r="K9" s="717"/>
      <c r="L9" s="718"/>
      <c r="M9" s="746" t="s">
        <v>31</v>
      </c>
      <c r="N9" s="748"/>
      <c r="O9" s="747"/>
      <c r="P9" s="238" t="s">
        <v>466</v>
      </c>
      <c r="Q9" s="716"/>
      <c r="R9" s="717"/>
      <c r="S9" s="717"/>
      <c r="T9" s="717"/>
      <c r="U9" s="717"/>
      <c r="V9" s="717"/>
      <c r="W9" s="718"/>
    </row>
    <row r="10" spans="2:23" s="31" customFormat="1" ht="25.5" customHeight="1" x14ac:dyDescent="0.2">
      <c r="B10" s="740" t="s">
        <v>219</v>
      </c>
      <c r="C10" s="746" t="s">
        <v>397</v>
      </c>
      <c r="D10" s="747"/>
      <c r="E10" s="236" t="s">
        <v>251</v>
      </c>
      <c r="F10" s="716"/>
      <c r="G10" s="717"/>
      <c r="H10" s="717"/>
      <c r="I10" s="717"/>
      <c r="J10" s="717"/>
      <c r="K10" s="717"/>
      <c r="L10" s="718"/>
      <c r="M10" s="740" t="s">
        <v>219</v>
      </c>
      <c r="N10" s="746" t="s">
        <v>397</v>
      </c>
      <c r="O10" s="747"/>
      <c r="P10" s="236" t="s">
        <v>251</v>
      </c>
      <c r="Q10" s="716"/>
      <c r="R10" s="717"/>
      <c r="S10" s="717"/>
      <c r="T10" s="717"/>
      <c r="U10" s="717"/>
      <c r="V10" s="717"/>
      <c r="W10" s="718"/>
    </row>
    <row r="11" spans="2:23" s="31" customFormat="1" ht="25.5" customHeight="1" x14ac:dyDescent="0.2">
      <c r="B11" s="741"/>
      <c r="C11" s="746" t="s">
        <v>218</v>
      </c>
      <c r="D11" s="747"/>
      <c r="E11" s="177" t="s">
        <v>559</v>
      </c>
      <c r="F11" s="716"/>
      <c r="G11" s="717"/>
      <c r="H11" s="717"/>
      <c r="I11" s="717"/>
      <c r="J11" s="717"/>
      <c r="K11" s="717"/>
      <c r="L11" s="718"/>
      <c r="M11" s="741"/>
      <c r="N11" s="746" t="s">
        <v>218</v>
      </c>
      <c r="O11" s="747"/>
      <c r="P11" s="177" t="s">
        <v>559</v>
      </c>
      <c r="Q11" s="716"/>
      <c r="R11" s="717"/>
      <c r="S11" s="717"/>
      <c r="T11" s="717"/>
      <c r="U11" s="717"/>
      <c r="V11" s="717"/>
      <c r="W11" s="718"/>
    </row>
    <row r="12" spans="2:23" s="31" customFormat="1" ht="25.5" customHeight="1" x14ac:dyDescent="0.2">
      <c r="B12" s="742"/>
      <c r="C12" s="705" t="s">
        <v>220</v>
      </c>
      <c r="D12" s="705"/>
      <c r="E12" s="177" t="s">
        <v>533</v>
      </c>
      <c r="F12" s="719"/>
      <c r="G12" s="720"/>
      <c r="H12" s="720"/>
      <c r="I12" s="720"/>
      <c r="J12" s="720"/>
      <c r="K12" s="720"/>
      <c r="L12" s="721"/>
      <c r="M12" s="742"/>
      <c r="N12" s="705" t="s">
        <v>220</v>
      </c>
      <c r="O12" s="705"/>
      <c r="P12" s="177" t="s">
        <v>533</v>
      </c>
      <c r="Q12" s="716"/>
      <c r="R12" s="717"/>
      <c r="S12" s="717"/>
      <c r="T12" s="717"/>
      <c r="U12" s="717"/>
      <c r="V12" s="717"/>
      <c r="W12" s="718"/>
    </row>
    <row r="13" spans="2:23" s="31" customFormat="1" ht="25.5" customHeight="1" x14ac:dyDescent="0.2">
      <c r="B13" s="722" t="s">
        <v>398</v>
      </c>
      <c r="C13" s="722"/>
      <c r="D13" s="722"/>
      <c r="E13" s="737" t="s">
        <v>699</v>
      </c>
      <c r="F13" s="738"/>
      <c r="G13" s="739"/>
      <c r="H13" s="722" t="s">
        <v>434</v>
      </c>
      <c r="I13" s="722"/>
      <c r="J13" s="723" t="s">
        <v>805</v>
      </c>
      <c r="K13" s="723"/>
      <c r="L13" s="723"/>
      <c r="M13" s="722" t="s">
        <v>398</v>
      </c>
      <c r="N13" s="722"/>
      <c r="O13" s="722"/>
      <c r="P13" s="734" t="s">
        <v>699</v>
      </c>
      <c r="Q13" s="735"/>
      <c r="R13" s="736"/>
      <c r="S13" s="722" t="s">
        <v>434</v>
      </c>
      <c r="T13" s="722"/>
      <c r="U13" s="743" t="s">
        <v>807</v>
      </c>
      <c r="V13" s="723"/>
      <c r="W13" s="723"/>
    </row>
    <row r="14" spans="2:23" s="31" customFormat="1" ht="25.5" customHeight="1" x14ac:dyDescent="0.2">
      <c r="B14" s="724" t="s">
        <v>234</v>
      </c>
      <c r="C14" s="724"/>
      <c r="D14" s="724"/>
      <c r="E14" s="725" t="s">
        <v>539</v>
      </c>
      <c r="F14" s="725"/>
      <c r="G14" s="725"/>
      <c r="H14" s="726" t="s">
        <v>4</v>
      </c>
      <c r="I14" s="727"/>
      <c r="J14" s="728" t="s">
        <v>539</v>
      </c>
      <c r="K14" s="729"/>
      <c r="L14" s="730"/>
      <c r="M14" s="726" t="s">
        <v>234</v>
      </c>
      <c r="N14" s="727"/>
      <c r="O14" s="731"/>
      <c r="P14" s="725" t="s">
        <v>539</v>
      </c>
      <c r="Q14" s="725"/>
      <c r="R14" s="725"/>
      <c r="S14" s="732" t="s">
        <v>4</v>
      </c>
      <c r="T14" s="733"/>
      <c r="U14" s="728"/>
      <c r="V14" s="729"/>
      <c r="W14" s="730"/>
    </row>
    <row r="15" spans="2:23" s="31" customFormat="1" ht="39.75" customHeight="1" x14ac:dyDescent="0.2">
      <c r="B15" s="705" t="s">
        <v>399</v>
      </c>
      <c r="C15" s="705"/>
      <c r="D15" s="705"/>
      <c r="E15" s="706" t="s">
        <v>806</v>
      </c>
      <c r="F15" s="707"/>
      <c r="G15" s="707"/>
      <c r="H15" s="707"/>
      <c r="I15" s="707"/>
      <c r="J15" s="707"/>
      <c r="K15" s="707"/>
      <c r="L15" s="708"/>
      <c r="M15" s="705" t="s">
        <v>399</v>
      </c>
      <c r="N15" s="705"/>
      <c r="O15" s="705"/>
      <c r="P15" s="706" t="s">
        <v>808</v>
      </c>
      <c r="Q15" s="707"/>
      <c r="R15" s="707"/>
      <c r="S15" s="707"/>
      <c r="T15" s="707"/>
      <c r="U15" s="707"/>
      <c r="V15" s="707"/>
      <c r="W15" s="708"/>
    </row>
    <row r="16" spans="2:23" s="31" customFormat="1" ht="25.5" customHeight="1" x14ac:dyDescent="0.2">
      <c r="B16" s="712" t="s">
        <v>32</v>
      </c>
      <c r="C16" s="712" t="s">
        <v>190</v>
      </c>
      <c r="D16" s="712"/>
      <c r="E16" s="235">
        <v>9</v>
      </c>
      <c r="F16" s="713"/>
      <c r="G16" s="714"/>
      <c r="H16" s="714"/>
      <c r="I16" s="714"/>
      <c r="J16" s="714"/>
      <c r="K16" s="714"/>
      <c r="L16" s="715"/>
      <c r="M16" s="712" t="s">
        <v>32</v>
      </c>
      <c r="N16" s="712" t="s">
        <v>190</v>
      </c>
      <c r="O16" s="712"/>
      <c r="P16" s="235">
        <v>9</v>
      </c>
      <c r="Q16" s="716"/>
      <c r="R16" s="717"/>
      <c r="S16" s="717"/>
      <c r="T16" s="717"/>
      <c r="U16" s="717"/>
      <c r="V16" s="717"/>
      <c r="W16" s="718"/>
    </row>
    <row r="17" spans="2:24" s="31" customFormat="1" ht="25.5" customHeight="1" x14ac:dyDescent="0.2">
      <c r="B17" s="712"/>
      <c r="C17" s="712" t="s">
        <v>322</v>
      </c>
      <c r="D17" s="712"/>
      <c r="E17" s="236">
        <v>3</v>
      </c>
      <c r="F17" s="716"/>
      <c r="G17" s="717"/>
      <c r="H17" s="717"/>
      <c r="I17" s="717"/>
      <c r="J17" s="717"/>
      <c r="K17" s="717"/>
      <c r="L17" s="718"/>
      <c r="M17" s="712"/>
      <c r="N17" s="712" t="s">
        <v>322</v>
      </c>
      <c r="O17" s="712"/>
      <c r="P17" s="236">
        <v>4</v>
      </c>
      <c r="Q17" s="716"/>
      <c r="R17" s="717"/>
      <c r="S17" s="717"/>
      <c r="T17" s="717"/>
      <c r="U17" s="717"/>
      <c r="V17" s="717"/>
      <c r="W17" s="718"/>
    </row>
    <row r="18" spans="2:24" s="31" customFormat="1" ht="25.5" customHeight="1" x14ac:dyDescent="0.2">
      <c r="B18" s="712" t="s">
        <v>30</v>
      </c>
      <c r="C18" s="712" t="s">
        <v>167</v>
      </c>
      <c r="D18" s="712"/>
      <c r="E18" s="237" t="s">
        <v>464</v>
      </c>
      <c r="F18" s="716"/>
      <c r="G18" s="717"/>
      <c r="H18" s="717"/>
      <c r="I18" s="717"/>
      <c r="J18" s="717"/>
      <c r="K18" s="717"/>
      <c r="L18" s="718"/>
      <c r="M18" s="712" t="s">
        <v>30</v>
      </c>
      <c r="N18" s="712" t="s">
        <v>167</v>
      </c>
      <c r="O18" s="712"/>
      <c r="P18" s="237" t="s">
        <v>464</v>
      </c>
      <c r="Q18" s="716"/>
      <c r="R18" s="717"/>
      <c r="S18" s="717"/>
      <c r="T18" s="717"/>
      <c r="U18" s="717"/>
      <c r="V18" s="717"/>
      <c r="W18" s="718"/>
    </row>
    <row r="19" spans="2:24" s="31" customFormat="1" ht="25.5" customHeight="1" x14ac:dyDescent="0.2">
      <c r="B19" s="712"/>
      <c r="C19" s="712" t="s">
        <v>166</v>
      </c>
      <c r="D19" s="712"/>
      <c r="E19" s="235" t="s">
        <v>339</v>
      </c>
      <c r="F19" s="716"/>
      <c r="G19" s="717"/>
      <c r="H19" s="717"/>
      <c r="I19" s="717"/>
      <c r="J19" s="717"/>
      <c r="K19" s="717"/>
      <c r="L19" s="718"/>
      <c r="M19" s="712"/>
      <c r="N19" s="712" t="s">
        <v>166</v>
      </c>
      <c r="O19" s="712"/>
      <c r="P19" s="235" t="s">
        <v>343</v>
      </c>
      <c r="Q19" s="716"/>
      <c r="R19" s="717"/>
      <c r="S19" s="717"/>
      <c r="T19" s="717"/>
      <c r="U19" s="717"/>
      <c r="V19" s="717"/>
      <c r="W19" s="718"/>
    </row>
    <row r="20" spans="2:24" s="31" customFormat="1" ht="25.5" customHeight="1" x14ac:dyDescent="0.2">
      <c r="B20" s="705" t="s">
        <v>31</v>
      </c>
      <c r="C20" s="705"/>
      <c r="D20" s="705"/>
      <c r="E20" s="238" t="s">
        <v>465</v>
      </c>
      <c r="F20" s="716"/>
      <c r="G20" s="717"/>
      <c r="H20" s="717"/>
      <c r="I20" s="717"/>
      <c r="J20" s="717"/>
      <c r="K20" s="717"/>
      <c r="L20" s="718"/>
      <c r="M20" s="705" t="s">
        <v>31</v>
      </c>
      <c r="N20" s="705"/>
      <c r="O20" s="705"/>
      <c r="P20" s="238" t="s">
        <v>472</v>
      </c>
      <c r="Q20" s="716"/>
      <c r="R20" s="717"/>
      <c r="S20" s="717"/>
      <c r="T20" s="717"/>
      <c r="U20" s="717"/>
      <c r="V20" s="717"/>
      <c r="W20" s="718"/>
    </row>
    <row r="21" spans="2:24" s="31" customFormat="1" ht="25.5" customHeight="1" x14ac:dyDescent="0.2">
      <c r="B21" s="740" t="s">
        <v>219</v>
      </c>
      <c r="C21" s="705" t="s">
        <v>397</v>
      </c>
      <c r="D21" s="705"/>
      <c r="E21" s="236" t="s">
        <v>251</v>
      </c>
      <c r="F21" s="716"/>
      <c r="G21" s="717"/>
      <c r="H21" s="717"/>
      <c r="I21" s="717"/>
      <c r="J21" s="717"/>
      <c r="K21" s="717"/>
      <c r="L21" s="718"/>
      <c r="M21" s="740" t="s">
        <v>219</v>
      </c>
      <c r="N21" s="705" t="s">
        <v>397</v>
      </c>
      <c r="O21" s="705"/>
      <c r="P21" s="236" t="s">
        <v>251</v>
      </c>
      <c r="Q21" s="716"/>
      <c r="R21" s="717"/>
      <c r="S21" s="717"/>
      <c r="T21" s="717"/>
      <c r="U21" s="717"/>
      <c r="V21" s="717"/>
      <c r="W21" s="718"/>
    </row>
    <row r="22" spans="2:24" s="31" customFormat="1" ht="25.5" customHeight="1" x14ac:dyDescent="0.2">
      <c r="B22" s="741"/>
      <c r="C22" s="705" t="s">
        <v>218</v>
      </c>
      <c r="D22" s="705"/>
      <c r="E22" s="177" t="s">
        <v>559</v>
      </c>
      <c r="F22" s="716"/>
      <c r="G22" s="717"/>
      <c r="H22" s="717"/>
      <c r="I22" s="717"/>
      <c r="J22" s="717"/>
      <c r="K22" s="717"/>
      <c r="L22" s="718"/>
      <c r="M22" s="741"/>
      <c r="N22" s="705" t="s">
        <v>218</v>
      </c>
      <c r="O22" s="705"/>
      <c r="P22" s="177" t="s">
        <v>559</v>
      </c>
      <c r="Q22" s="716"/>
      <c r="R22" s="717"/>
      <c r="S22" s="717"/>
      <c r="T22" s="717"/>
      <c r="U22" s="717"/>
      <c r="V22" s="717"/>
      <c r="W22" s="718"/>
    </row>
    <row r="23" spans="2:24" s="31" customFormat="1" ht="25.5" customHeight="1" x14ac:dyDescent="0.2">
      <c r="B23" s="742"/>
      <c r="C23" s="705" t="s">
        <v>220</v>
      </c>
      <c r="D23" s="705"/>
      <c r="E23" s="177" t="s">
        <v>534</v>
      </c>
      <c r="F23" s="719"/>
      <c r="G23" s="720"/>
      <c r="H23" s="720"/>
      <c r="I23" s="720"/>
      <c r="J23" s="720"/>
      <c r="K23" s="720"/>
      <c r="L23" s="721"/>
      <c r="M23" s="742"/>
      <c r="N23" s="705" t="s">
        <v>220</v>
      </c>
      <c r="O23" s="705"/>
      <c r="P23" s="177" t="s">
        <v>534</v>
      </c>
      <c r="Q23" s="716"/>
      <c r="R23" s="717"/>
      <c r="S23" s="717"/>
      <c r="T23" s="717"/>
      <c r="U23" s="717"/>
      <c r="V23" s="717"/>
      <c r="W23" s="718"/>
    </row>
    <row r="24" spans="2:24" s="31" customFormat="1" ht="25.5" customHeight="1" x14ac:dyDescent="0.2">
      <c r="B24" s="722" t="s">
        <v>398</v>
      </c>
      <c r="C24" s="722"/>
      <c r="D24" s="722"/>
      <c r="E24" s="734" t="s">
        <v>809</v>
      </c>
      <c r="F24" s="735"/>
      <c r="G24" s="736"/>
      <c r="H24" s="722" t="s">
        <v>434</v>
      </c>
      <c r="I24" s="722"/>
      <c r="J24" s="737" t="s">
        <v>810</v>
      </c>
      <c r="K24" s="738"/>
      <c r="L24" s="739"/>
      <c r="M24" s="722" t="s">
        <v>398</v>
      </c>
      <c r="N24" s="722"/>
      <c r="O24" s="722"/>
      <c r="P24" s="734" t="s">
        <v>812</v>
      </c>
      <c r="Q24" s="735"/>
      <c r="R24" s="736"/>
      <c r="S24" s="722" t="s">
        <v>434</v>
      </c>
      <c r="T24" s="722"/>
      <c r="U24" s="723" t="s">
        <v>813</v>
      </c>
      <c r="V24" s="723"/>
      <c r="W24" s="723"/>
    </row>
    <row r="25" spans="2:24" s="31" customFormat="1" ht="25.5" customHeight="1" x14ac:dyDescent="0.2">
      <c r="B25" s="724" t="s">
        <v>234</v>
      </c>
      <c r="C25" s="724"/>
      <c r="D25" s="724"/>
      <c r="E25" s="725" t="s">
        <v>539</v>
      </c>
      <c r="F25" s="725"/>
      <c r="G25" s="725"/>
      <c r="H25" s="726" t="s">
        <v>4</v>
      </c>
      <c r="I25" s="727"/>
      <c r="J25" s="728" t="s">
        <v>539</v>
      </c>
      <c r="K25" s="729"/>
      <c r="L25" s="730"/>
      <c r="M25" s="726" t="s">
        <v>234</v>
      </c>
      <c r="N25" s="727"/>
      <c r="O25" s="731"/>
      <c r="P25" s="725" t="s">
        <v>539</v>
      </c>
      <c r="Q25" s="725"/>
      <c r="R25" s="725"/>
      <c r="S25" s="732" t="s">
        <v>4</v>
      </c>
      <c r="T25" s="733"/>
      <c r="U25" s="728" t="s">
        <v>539</v>
      </c>
      <c r="V25" s="729"/>
      <c r="W25" s="730"/>
    </row>
    <row r="26" spans="2:24" s="31" customFormat="1" ht="39.75" customHeight="1" x14ac:dyDescent="0.2">
      <c r="B26" s="705" t="s">
        <v>399</v>
      </c>
      <c r="C26" s="705"/>
      <c r="D26" s="705"/>
      <c r="E26" s="706" t="s">
        <v>811</v>
      </c>
      <c r="F26" s="707"/>
      <c r="G26" s="707"/>
      <c r="H26" s="707"/>
      <c r="I26" s="707"/>
      <c r="J26" s="707"/>
      <c r="K26" s="707"/>
      <c r="L26" s="708"/>
      <c r="M26" s="705" t="s">
        <v>399</v>
      </c>
      <c r="N26" s="705"/>
      <c r="O26" s="705"/>
      <c r="P26" s="706" t="s">
        <v>814</v>
      </c>
      <c r="Q26" s="707"/>
      <c r="R26" s="707"/>
      <c r="S26" s="707"/>
      <c r="T26" s="707"/>
      <c r="U26" s="707"/>
      <c r="V26" s="707"/>
      <c r="W26" s="708"/>
    </row>
    <row r="27" spans="2:24" s="31" customFormat="1" ht="15" customHeight="1" x14ac:dyDescent="0.2">
      <c r="B27" s="239"/>
      <c r="C27" s="709" t="s">
        <v>521</v>
      </c>
      <c r="D27" s="710"/>
      <c r="E27" s="710"/>
      <c r="F27" s="710"/>
      <c r="G27" s="710"/>
      <c r="H27" s="710"/>
      <c r="I27" s="710"/>
      <c r="J27" s="710"/>
      <c r="K27" s="710"/>
      <c r="L27" s="710"/>
      <c r="M27" s="240"/>
      <c r="N27" s="240" t="s">
        <v>429</v>
      </c>
      <c r="O27" s="240"/>
      <c r="P27" s="240"/>
      <c r="Q27" s="240"/>
      <c r="R27" s="240"/>
      <c r="S27" s="240"/>
      <c r="T27" s="240"/>
      <c r="U27" s="240"/>
      <c r="V27" s="240"/>
      <c r="W27" s="240"/>
    </row>
    <row r="28" spans="2:24" s="31" customFormat="1" ht="15" customHeight="1" x14ac:dyDescent="0.2">
      <c r="B28" s="239"/>
      <c r="C28" s="711"/>
      <c r="D28" s="711"/>
      <c r="E28" s="711"/>
      <c r="F28" s="711"/>
      <c r="G28" s="711"/>
      <c r="H28" s="711"/>
      <c r="I28" s="711"/>
      <c r="J28" s="711"/>
      <c r="K28" s="711"/>
      <c r="L28" s="711"/>
      <c r="M28" s="240"/>
      <c r="N28" s="240" t="s">
        <v>522</v>
      </c>
      <c r="O28" s="240"/>
      <c r="P28" s="240"/>
      <c r="Q28" s="240"/>
      <c r="R28" s="240"/>
      <c r="S28" s="240"/>
      <c r="T28" s="240"/>
      <c r="U28" s="240"/>
      <c r="V28" s="240"/>
      <c r="W28" s="240"/>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D7B8C00F-A82E-48C4-B0E5-B07AB3B5C24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A481BB2-EFAB-4BAD-8D7F-1D40C2D960ED}">
          <x14:formula1>
            <xm:f>'(参考)リスト'!$F$16:$F$21</xm:f>
          </x14:formula1>
          <xm:sqref>E11:E12 E22:E23 P11:P12 P22:P23</xm:sqref>
        </x14:dataValidation>
        <x14:dataValidation type="list" allowBlank="1" showInputMessage="1" showErrorMessage="1" xr:uid="{FBEB344F-F371-4901-86DE-655964007E81}">
          <x14:formula1>
            <xm:f>'(参考)リスト'!$D$16:$D$18</xm:f>
          </x14:formula1>
          <xm:sqref>E10 E21 P10 P21</xm:sqref>
        </x14:dataValidation>
        <x14:dataValidation type="list" allowBlank="1" showInputMessage="1" showErrorMessage="1" xr:uid="{7F1E64CA-4D53-4575-B35C-5E547BCDF3D8}">
          <x14:formula1>
            <xm:f>'(参考)リスト'!$E$16:$E$27</xm:f>
          </x14:formula1>
          <xm:sqref>E9 E20 P9 P20</xm:sqref>
        </x14:dataValidation>
        <x14:dataValidation type="list" allowBlank="1" showInputMessage="1" showErrorMessage="1" xr:uid="{B4EFA8F5-312F-4716-917A-83B1DAAF37C9}">
          <x14:formula1>
            <xm:f>'(参考)リスト'!$B$16:$B$21</xm:f>
          </x14:formula1>
          <xm:sqref>E7 E18 P7 P18</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836BB-2234-428E-9035-9EA68458ADBC}">
  <dimension ref="B1:X31"/>
  <sheetViews>
    <sheetView showGridLines="0" showZeros="0" view="pageBreakPreview" zoomScale="90" zoomScaleNormal="70" zoomScaleSheetLayoutView="90" workbookViewId="0">
      <selection activeCell="C6" sqref="B5:AI23"/>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3" t="s">
        <v>508</v>
      </c>
      <c r="C2" s="234"/>
      <c r="D2" s="234"/>
      <c r="E2" s="234"/>
      <c r="F2" s="234"/>
      <c r="G2" s="234"/>
      <c r="H2" s="234"/>
      <c r="I2" s="234"/>
      <c r="J2" s="234"/>
      <c r="K2" s="234"/>
      <c r="L2" s="234"/>
      <c r="M2" s="234"/>
      <c r="N2" s="234"/>
      <c r="O2" s="234"/>
      <c r="P2" s="234"/>
      <c r="Q2" s="234"/>
      <c r="R2" s="384" t="s">
        <v>412</v>
      </c>
      <c r="S2" s="384"/>
      <c r="T2" s="583" t="s">
        <v>935</v>
      </c>
      <c r="U2" s="583"/>
      <c r="V2" s="583"/>
      <c r="W2" s="583"/>
    </row>
    <row r="3" spans="2:23" ht="25.2" customHeight="1" x14ac:dyDescent="0.15">
      <c r="B3" s="760" t="s">
        <v>34</v>
      </c>
      <c r="C3" s="761"/>
      <c r="D3" s="761"/>
      <c r="E3" s="762" t="s">
        <v>561</v>
      </c>
      <c r="F3" s="763"/>
      <c r="G3" s="764"/>
      <c r="H3" s="754" t="s">
        <v>27</v>
      </c>
      <c r="I3" s="755"/>
      <c r="J3" s="765" t="s">
        <v>573</v>
      </c>
      <c r="K3" s="766"/>
      <c r="L3" s="767"/>
      <c r="M3" s="769" t="s">
        <v>448</v>
      </c>
      <c r="N3" s="777"/>
      <c r="O3" s="770"/>
      <c r="P3" s="768" t="s">
        <v>531</v>
      </c>
      <c r="Q3" s="768"/>
      <c r="R3" s="768"/>
      <c r="S3" s="769" t="s">
        <v>185</v>
      </c>
      <c r="T3" s="770"/>
      <c r="U3" s="773">
        <v>45586</v>
      </c>
      <c r="V3" s="774"/>
      <c r="W3" s="775"/>
    </row>
    <row r="4" spans="2:23" ht="25.2" customHeight="1" x14ac:dyDescent="0.2">
      <c r="B4" s="749" t="s">
        <v>28</v>
      </c>
      <c r="C4" s="750"/>
      <c r="D4" s="750"/>
      <c r="E4" s="751" t="s">
        <v>562</v>
      </c>
      <c r="F4" s="752"/>
      <c r="G4" s="753"/>
      <c r="H4" s="754" t="s">
        <v>33</v>
      </c>
      <c r="I4" s="755"/>
      <c r="J4" s="756" t="s">
        <v>936</v>
      </c>
      <c r="K4" s="757"/>
      <c r="L4" s="758"/>
      <c r="M4" s="778"/>
      <c r="N4" s="779"/>
      <c r="O4" s="780"/>
      <c r="P4" s="759" t="s">
        <v>532</v>
      </c>
      <c r="Q4" s="759"/>
      <c r="R4" s="759"/>
      <c r="S4" s="771"/>
      <c r="T4" s="772"/>
      <c r="U4" s="771"/>
      <c r="V4" s="776"/>
      <c r="W4" s="772"/>
    </row>
    <row r="5" spans="2:23" s="31" customFormat="1" ht="25.5" customHeight="1" x14ac:dyDescent="0.2">
      <c r="B5" s="740" t="s">
        <v>32</v>
      </c>
      <c r="C5" s="744" t="s">
        <v>190</v>
      </c>
      <c r="D5" s="745"/>
      <c r="E5" s="235">
        <v>9</v>
      </c>
      <c r="F5" s="713"/>
      <c r="G5" s="714"/>
      <c r="H5" s="714"/>
      <c r="I5" s="714"/>
      <c r="J5" s="714"/>
      <c r="K5" s="714"/>
      <c r="L5" s="715"/>
      <c r="M5" s="740" t="s">
        <v>32</v>
      </c>
      <c r="N5" s="744" t="s">
        <v>190</v>
      </c>
      <c r="O5" s="745"/>
      <c r="P5" s="235">
        <v>9</v>
      </c>
      <c r="Q5" s="716"/>
      <c r="R5" s="717"/>
      <c r="S5" s="717"/>
      <c r="T5" s="717"/>
      <c r="U5" s="717"/>
      <c r="V5" s="717"/>
      <c r="W5" s="718"/>
    </row>
    <row r="6" spans="2:23" s="31" customFormat="1" ht="25.5" customHeight="1" x14ac:dyDescent="0.2">
      <c r="B6" s="742"/>
      <c r="C6" s="744" t="s">
        <v>322</v>
      </c>
      <c r="D6" s="745"/>
      <c r="E6" s="236">
        <v>5</v>
      </c>
      <c r="F6" s="716"/>
      <c r="G6" s="717"/>
      <c r="H6" s="717"/>
      <c r="I6" s="717"/>
      <c r="J6" s="717"/>
      <c r="K6" s="717"/>
      <c r="L6" s="718"/>
      <c r="M6" s="742"/>
      <c r="N6" s="744" t="s">
        <v>322</v>
      </c>
      <c r="O6" s="745"/>
      <c r="P6" s="236">
        <v>6</v>
      </c>
      <c r="Q6" s="716"/>
      <c r="R6" s="717"/>
      <c r="S6" s="717"/>
      <c r="T6" s="717"/>
      <c r="U6" s="717"/>
      <c r="V6" s="717"/>
      <c r="W6" s="718"/>
    </row>
    <row r="7" spans="2:23" s="31" customFormat="1" ht="25.5" customHeight="1" x14ac:dyDescent="0.2">
      <c r="B7" s="740" t="s">
        <v>30</v>
      </c>
      <c r="C7" s="744" t="s">
        <v>167</v>
      </c>
      <c r="D7" s="745"/>
      <c r="E7" s="237" t="s">
        <v>464</v>
      </c>
      <c r="F7" s="716"/>
      <c r="G7" s="717"/>
      <c r="H7" s="717"/>
      <c r="I7" s="717"/>
      <c r="J7" s="717"/>
      <c r="K7" s="717"/>
      <c r="L7" s="718"/>
      <c r="M7" s="740" t="s">
        <v>30</v>
      </c>
      <c r="N7" s="744" t="s">
        <v>167</v>
      </c>
      <c r="O7" s="745"/>
      <c r="P7" s="237" t="s">
        <v>464</v>
      </c>
      <c r="Q7" s="716"/>
      <c r="R7" s="717"/>
      <c r="S7" s="717"/>
      <c r="T7" s="717"/>
      <c r="U7" s="717"/>
      <c r="V7" s="717"/>
      <c r="W7" s="718"/>
    </row>
    <row r="8" spans="2:23" s="31" customFormat="1" ht="25.5" customHeight="1" x14ac:dyDescent="0.2">
      <c r="B8" s="741"/>
      <c r="C8" s="744" t="s">
        <v>166</v>
      </c>
      <c r="D8" s="745"/>
      <c r="E8" s="235" t="s">
        <v>342</v>
      </c>
      <c r="F8" s="716"/>
      <c r="G8" s="717"/>
      <c r="H8" s="717"/>
      <c r="I8" s="717"/>
      <c r="J8" s="717"/>
      <c r="K8" s="717"/>
      <c r="L8" s="718"/>
      <c r="M8" s="741"/>
      <c r="N8" s="744" t="s">
        <v>166</v>
      </c>
      <c r="O8" s="745"/>
      <c r="P8" s="235" t="s">
        <v>342</v>
      </c>
      <c r="Q8" s="716"/>
      <c r="R8" s="717"/>
      <c r="S8" s="717"/>
      <c r="T8" s="717"/>
      <c r="U8" s="717"/>
      <c r="V8" s="717"/>
      <c r="W8" s="718"/>
    </row>
    <row r="9" spans="2:23" s="31" customFormat="1" ht="25.5" customHeight="1" x14ac:dyDescent="0.2">
      <c r="B9" s="746" t="s">
        <v>31</v>
      </c>
      <c r="C9" s="748"/>
      <c r="D9" s="747"/>
      <c r="E9" s="238" t="s">
        <v>472</v>
      </c>
      <c r="F9" s="716"/>
      <c r="G9" s="717"/>
      <c r="H9" s="717"/>
      <c r="I9" s="717"/>
      <c r="J9" s="717"/>
      <c r="K9" s="717"/>
      <c r="L9" s="718"/>
      <c r="M9" s="746" t="s">
        <v>31</v>
      </c>
      <c r="N9" s="748"/>
      <c r="O9" s="747"/>
      <c r="P9" s="238" t="s">
        <v>473</v>
      </c>
      <c r="Q9" s="716"/>
      <c r="R9" s="717"/>
      <c r="S9" s="717"/>
      <c r="T9" s="717"/>
      <c r="U9" s="717"/>
      <c r="V9" s="717"/>
      <c r="W9" s="718"/>
    </row>
    <row r="10" spans="2:23" s="31" customFormat="1" ht="25.5" customHeight="1" x14ac:dyDescent="0.2">
      <c r="B10" s="740" t="s">
        <v>219</v>
      </c>
      <c r="C10" s="746" t="s">
        <v>397</v>
      </c>
      <c r="D10" s="747"/>
      <c r="E10" s="236" t="s">
        <v>251</v>
      </c>
      <c r="F10" s="716"/>
      <c r="G10" s="717"/>
      <c r="H10" s="717"/>
      <c r="I10" s="717"/>
      <c r="J10" s="717"/>
      <c r="K10" s="717"/>
      <c r="L10" s="718"/>
      <c r="M10" s="740" t="s">
        <v>219</v>
      </c>
      <c r="N10" s="746" t="s">
        <v>397</v>
      </c>
      <c r="O10" s="747"/>
      <c r="P10" s="236" t="s">
        <v>252</v>
      </c>
      <c r="Q10" s="716"/>
      <c r="R10" s="717"/>
      <c r="S10" s="717"/>
      <c r="T10" s="717"/>
      <c r="U10" s="717"/>
      <c r="V10" s="717"/>
      <c r="W10" s="718"/>
    </row>
    <row r="11" spans="2:23" s="31" customFormat="1" ht="25.5" customHeight="1" x14ac:dyDescent="0.2">
      <c r="B11" s="741"/>
      <c r="C11" s="746" t="s">
        <v>218</v>
      </c>
      <c r="D11" s="747"/>
      <c r="E11" s="177" t="s">
        <v>559</v>
      </c>
      <c r="F11" s="716"/>
      <c r="G11" s="717"/>
      <c r="H11" s="717"/>
      <c r="I11" s="717"/>
      <c r="J11" s="717"/>
      <c r="K11" s="717"/>
      <c r="L11" s="718"/>
      <c r="M11" s="741"/>
      <c r="N11" s="746" t="s">
        <v>218</v>
      </c>
      <c r="O11" s="747"/>
      <c r="P11" s="177" t="s">
        <v>559</v>
      </c>
      <c r="Q11" s="716"/>
      <c r="R11" s="717"/>
      <c r="S11" s="717"/>
      <c r="T11" s="717"/>
      <c r="U11" s="717"/>
      <c r="V11" s="717"/>
      <c r="W11" s="718"/>
    </row>
    <row r="12" spans="2:23" s="31" customFormat="1" ht="25.5" customHeight="1" x14ac:dyDescent="0.2">
      <c r="B12" s="742"/>
      <c r="C12" s="705" t="s">
        <v>220</v>
      </c>
      <c r="D12" s="705"/>
      <c r="E12" s="177" t="s">
        <v>534</v>
      </c>
      <c r="F12" s="719"/>
      <c r="G12" s="720"/>
      <c r="H12" s="720"/>
      <c r="I12" s="720"/>
      <c r="J12" s="720"/>
      <c r="K12" s="720"/>
      <c r="L12" s="721"/>
      <c r="M12" s="742"/>
      <c r="N12" s="705" t="s">
        <v>220</v>
      </c>
      <c r="O12" s="705"/>
      <c r="P12" s="177" t="s">
        <v>534</v>
      </c>
      <c r="Q12" s="716"/>
      <c r="R12" s="717"/>
      <c r="S12" s="717"/>
      <c r="T12" s="717"/>
      <c r="U12" s="717"/>
      <c r="V12" s="717"/>
      <c r="W12" s="718"/>
    </row>
    <row r="13" spans="2:23" s="31" customFormat="1" ht="25.5" customHeight="1" x14ac:dyDescent="0.2">
      <c r="B13" s="722" t="s">
        <v>398</v>
      </c>
      <c r="C13" s="722"/>
      <c r="D13" s="722"/>
      <c r="E13" s="737" t="s">
        <v>815</v>
      </c>
      <c r="F13" s="738"/>
      <c r="G13" s="739"/>
      <c r="H13" s="722" t="s">
        <v>434</v>
      </c>
      <c r="I13" s="722"/>
      <c r="J13" s="723" t="s">
        <v>816</v>
      </c>
      <c r="K13" s="723"/>
      <c r="L13" s="723"/>
      <c r="M13" s="722" t="s">
        <v>398</v>
      </c>
      <c r="N13" s="722"/>
      <c r="O13" s="722"/>
      <c r="P13" s="734" t="s">
        <v>818</v>
      </c>
      <c r="Q13" s="735"/>
      <c r="R13" s="736"/>
      <c r="S13" s="722" t="s">
        <v>434</v>
      </c>
      <c r="T13" s="722"/>
      <c r="U13" s="743"/>
      <c r="V13" s="723"/>
      <c r="W13" s="723"/>
    </row>
    <row r="14" spans="2:23" s="31" customFormat="1" ht="25.5" customHeight="1" x14ac:dyDescent="0.2">
      <c r="B14" s="724" t="s">
        <v>234</v>
      </c>
      <c r="C14" s="724"/>
      <c r="D14" s="724"/>
      <c r="E14" s="725" t="s">
        <v>539</v>
      </c>
      <c r="F14" s="725"/>
      <c r="G14" s="725"/>
      <c r="H14" s="726" t="s">
        <v>4</v>
      </c>
      <c r="I14" s="727"/>
      <c r="J14" s="728" t="s">
        <v>539</v>
      </c>
      <c r="K14" s="729"/>
      <c r="L14" s="730"/>
      <c r="M14" s="726" t="s">
        <v>234</v>
      </c>
      <c r="N14" s="727"/>
      <c r="O14" s="731"/>
      <c r="P14" s="725" t="s">
        <v>539</v>
      </c>
      <c r="Q14" s="725"/>
      <c r="R14" s="725"/>
      <c r="S14" s="732" t="s">
        <v>4</v>
      </c>
      <c r="T14" s="733"/>
      <c r="U14" s="728"/>
      <c r="V14" s="729"/>
      <c r="W14" s="730"/>
    </row>
    <row r="15" spans="2:23" s="31" customFormat="1" ht="39.75" customHeight="1" x14ac:dyDescent="0.2">
      <c r="B15" s="705" t="s">
        <v>399</v>
      </c>
      <c r="C15" s="705"/>
      <c r="D15" s="705"/>
      <c r="E15" s="706" t="s">
        <v>817</v>
      </c>
      <c r="F15" s="707"/>
      <c r="G15" s="707"/>
      <c r="H15" s="707"/>
      <c r="I15" s="707"/>
      <c r="J15" s="707"/>
      <c r="K15" s="707"/>
      <c r="L15" s="708"/>
      <c r="M15" s="705" t="s">
        <v>399</v>
      </c>
      <c r="N15" s="705"/>
      <c r="O15" s="705"/>
      <c r="P15" s="706" t="s">
        <v>819</v>
      </c>
      <c r="Q15" s="707"/>
      <c r="R15" s="707"/>
      <c r="S15" s="707"/>
      <c r="T15" s="707"/>
      <c r="U15" s="707"/>
      <c r="V15" s="707"/>
      <c r="W15" s="708"/>
    </row>
    <row r="16" spans="2:23" s="31" customFormat="1" ht="25.5" customHeight="1" x14ac:dyDescent="0.2">
      <c r="B16" s="712" t="s">
        <v>32</v>
      </c>
      <c r="C16" s="712" t="s">
        <v>190</v>
      </c>
      <c r="D16" s="712"/>
      <c r="E16" s="235">
        <v>9</v>
      </c>
      <c r="F16" s="713"/>
      <c r="G16" s="714"/>
      <c r="H16" s="714"/>
      <c r="I16" s="714"/>
      <c r="J16" s="714"/>
      <c r="K16" s="714"/>
      <c r="L16" s="715"/>
      <c r="M16" s="712" t="s">
        <v>32</v>
      </c>
      <c r="N16" s="712" t="s">
        <v>190</v>
      </c>
      <c r="O16" s="712"/>
      <c r="P16" s="235">
        <v>9</v>
      </c>
      <c r="Q16" s="716"/>
      <c r="R16" s="717"/>
      <c r="S16" s="717"/>
      <c r="T16" s="717"/>
      <c r="U16" s="717"/>
      <c r="V16" s="717"/>
      <c r="W16" s="718"/>
    </row>
    <row r="17" spans="2:24" s="31" customFormat="1" ht="25.5" customHeight="1" x14ac:dyDescent="0.2">
      <c r="B17" s="712"/>
      <c r="C17" s="712" t="s">
        <v>322</v>
      </c>
      <c r="D17" s="712"/>
      <c r="E17" s="236">
        <v>6</v>
      </c>
      <c r="F17" s="716"/>
      <c r="G17" s="717"/>
      <c r="H17" s="717"/>
      <c r="I17" s="717"/>
      <c r="J17" s="717"/>
      <c r="K17" s="717"/>
      <c r="L17" s="718"/>
      <c r="M17" s="712"/>
      <c r="N17" s="712" t="s">
        <v>322</v>
      </c>
      <c r="O17" s="712"/>
      <c r="P17" s="236">
        <v>7</v>
      </c>
      <c r="Q17" s="716"/>
      <c r="R17" s="717"/>
      <c r="S17" s="717"/>
      <c r="T17" s="717"/>
      <c r="U17" s="717"/>
      <c r="V17" s="717"/>
      <c r="W17" s="718"/>
    </row>
    <row r="18" spans="2:24" s="31" customFormat="1" ht="25.5" customHeight="1" x14ac:dyDescent="0.2">
      <c r="B18" s="712" t="s">
        <v>30</v>
      </c>
      <c r="C18" s="712" t="s">
        <v>167</v>
      </c>
      <c r="D18" s="712"/>
      <c r="E18" s="237" t="s">
        <v>250</v>
      </c>
      <c r="F18" s="716"/>
      <c r="G18" s="717"/>
      <c r="H18" s="717"/>
      <c r="I18" s="717"/>
      <c r="J18" s="717"/>
      <c r="K18" s="717"/>
      <c r="L18" s="718"/>
      <c r="M18" s="712" t="s">
        <v>30</v>
      </c>
      <c r="N18" s="712" t="s">
        <v>167</v>
      </c>
      <c r="O18" s="712"/>
      <c r="P18" s="237" t="s">
        <v>464</v>
      </c>
      <c r="Q18" s="716"/>
      <c r="R18" s="717"/>
      <c r="S18" s="717"/>
      <c r="T18" s="717"/>
      <c r="U18" s="717"/>
      <c r="V18" s="717"/>
      <c r="W18" s="718"/>
    </row>
    <row r="19" spans="2:24" s="31" customFormat="1" ht="25.5" customHeight="1" x14ac:dyDescent="0.2">
      <c r="B19" s="712"/>
      <c r="C19" s="712" t="s">
        <v>166</v>
      </c>
      <c r="D19" s="712"/>
      <c r="E19" s="235" t="s">
        <v>268</v>
      </c>
      <c r="F19" s="716"/>
      <c r="G19" s="717"/>
      <c r="H19" s="717"/>
      <c r="I19" s="717"/>
      <c r="J19" s="717"/>
      <c r="K19" s="717"/>
      <c r="L19" s="718"/>
      <c r="M19" s="712"/>
      <c r="N19" s="712" t="s">
        <v>166</v>
      </c>
      <c r="O19" s="712"/>
      <c r="P19" s="235" t="s">
        <v>338</v>
      </c>
      <c r="Q19" s="716"/>
      <c r="R19" s="717"/>
      <c r="S19" s="717"/>
      <c r="T19" s="717"/>
      <c r="U19" s="717"/>
      <c r="V19" s="717"/>
      <c r="W19" s="718"/>
    </row>
    <row r="20" spans="2:24" s="31" customFormat="1" ht="25.5" customHeight="1" x14ac:dyDescent="0.2">
      <c r="B20" s="705" t="s">
        <v>31</v>
      </c>
      <c r="C20" s="705"/>
      <c r="D20" s="705"/>
      <c r="E20" s="238" t="s">
        <v>474</v>
      </c>
      <c r="F20" s="716"/>
      <c r="G20" s="717"/>
      <c r="H20" s="717"/>
      <c r="I20" s="717"/>
      <c r="J20" s="717"/>
      <c r="K20" s="717"/>
      <c r="L20" s="718"/>
      <c r="M20" s="705" t="s">
        <v>31</v>
      </c>
      <c r="N20" s="705"/>
      <c r="O20" s="705"/>
      <c r="P20" s="238" t="s">
        <v>465</v>
      </c>
      <c r="Q20" s="716"/>
      <c r="R20" s="717"/>
      <c r="S20" s="717"/>
      <c r="T20" s="717"/>
      <c r="U20" s="717"/>
      <c r="V20" s="717"/>
      <c r="W20" s="718"/>
    </row>
    <row r="21" spans="2:24" s="31" customFormat="1" ht="25.5" customHeight="1" x14ac:dyDescent="0.2">
      <c r="B21" s="740" t="s">
        <v>219</v>
      </c>
      <c r="C21" s="705" t="s">
        <v>397</v>
      </c>
      <c r="D21" s="705"/>
      <c r="E21" s="236" t="s">
        <v>252</v>
      </c>
      <c r="F21" s="716"/>
      <c r="G21" s="717"/>
      <c r="H21" s="717"/>
      <c r="I21" s="717"/>
      <c r="J21" s="717"/>
      <c r="K21" s="717"/>
      <c r="L21" s="718"/>
      <c r="M21" s="740" t="s">
        <v>219</v>
      </c>
      <c r="N21" s="705" t="s">
        <v>397</v>
      </c>
      <c r="O21" s="705"/>
      <c r="P21" s="236" t="s">
        <v>251</v>
      </c>
      <c r="Q21" s="716"/>
      <c r="R21" s="717"/>
      <c r="S21" s="717"/>
      <c r="T21" s="717"/>
      <c r="U21" s="717"/>
      <c r="V21" s="717"/>
      <c r="W21" s="718"/>
    </row>
    <row r="22" spans="2:24" s="31" customFormat="1" ht="25.5" customHeight="1" x14ac:dyDescent="0.2">
      <c r="B22" s="741"/>
      <c r="C22" s="705" t="s">
        <v>218</v>
      </c>
      <c r="D22" s="705"/>
      <c r="E22" s="177" t="s">
        <v>559</v>
      </c>
      <c r="F22" s="716"/>
      <c r="G22" s="717"/>
      <c r="H22" s="717"/>
      <c r="I22" s="717"/>
      <c r="J22" s="717"/>
      <c r="K22" s="717"/>
      <c r="L22" s="718"/>
      <c r="M22" s="741"/>
      <c r="N22" s="705" t="s">
        <v>218</v>
      </c>
      <c r="O22" s="705"/>
      <c r="P22" s="177" t="s">
        <v>559</v>
      </c>
      <c r="Q22" s="716"/>
      <c r="R22" s="717"/>
      <c r="S22" s="717"/>
      <c r="T22" s="717"/>
      <c r="U22" s="717"/>
      <c r="V22" s="717"/>
      <c r="W22" s="718"/>
    </row>
    <row r="23" spans="2:24" s="31" customFormat="1" ht="25.5" customHeight="1" x14ac:dyDescent="0.2">
      <c r="B23" s="742"/>
      <c r="C23" s="705" t="s">
        <v>220</v>
      </c>
      <c r="D23" s="705"/>
      <c r="E23" s="177" t="s">
        <v>534</v>
      </c>
      <c r="F23" s="719"/>
      <c r="G23" s="720"/>
      <c r="H23" s="720"/>
      <c r="I23" s="720"/>
      <c r="J23" s="720"/>
      <c r="K23" s="720"/>
      <c r="L23" s="721"/>
      <c r="M23" s="742"/>
      <c r="N23" s="705" t="s">
        <v>220</v>
      </c>
      <c r="O23" s="705"/>
      <c r="P23" s="177" t="s">
        <v>534</v>
      </c>
      <c r="Q23" s="716"/>
      <c r="R23" s="717"/>
      <c r="S23" s="717"/>
      <c r="T23" s="717"/>
      <c r="U23" s="717"/>
      <c r="V23" s="717"/>
      <c r="W23" s="718"/>
    </row>
    <row r="24" spans="2:24" s="31" customFormat="1" ht="25.5" customHeight="1" x14ac:dyDescent="0.2">
      <c r="B24" s="722" t="s">
        <v>398</v>
      </c>
      <c r="C24" s="722"/>
      <c r="D24" s="722"/>
      <c r="E24" s="734" t="s">
        <v>820</v>
      </c>
      <c r="F24" s="735"/>
      <c r="G24" s="736"/>
      <c r="H24" s="722" t="s">
        <v>434</v>
      </c>
      <c r="I24" s="722"/>
      <c r="J24" s="737"/>
      <c r="K24" s="738"/>
      <c r="L24" s="739"/>
      <c r="M24" s="722" t="s">
        <v>398</v>
      </c>
      <c r="N24" s="722"/>
      <c r="O24" s="722"/>
      <c r="P24" s="734" t="s">
        <v>821</v>
      </c>
      <c r="Q24" s="735"/>
      <c r="R24" s="736"/>
      <c r="S24" s="722" t="s">
        <v>434</v>
      </c>
      <c r="T24" s="722"/>
      <c r="U24" s="723" t="s">
        <v>822</v>
      </c>
      <c r="V24" s="723"/>
      <c r="W24" s="723"/>
    </row>
    <row r="25" spans="2:24" s="31" customFormat="1" ht="25.5" customHeight="1" x14ac:dyDescent="0.2">
      <c r="B25" s="724" t="s">
        <v>234</v>
      </c>
      <c r="C25" s="724"/>
      <c r="D25" s="724"/>
      <c r="E25" s="725" t="s">
        <v>539</v>
      </c>
      <c r="F25" s="725"/>
      <c r="G25" s="725"/>
      <c r="H25" s="726" t="s">
        <v>4</v>
      </c>
      <c r="I25" s="727"/>
      <c r="J25" s="728" t="s">
        <v>539</v>
      </c>
      <c r="K25" s="729"/>
      <c r="L25" s="730"/>
      <c r="M25" s="726" t="s">
        <v>234</v>
      </c>
      <c r="N25" s="727"/>
      <c r="O25" s="731"/>
      <c r="P25" s="725" t="s">
        <v>539</v>
      </c>
      <c r="Q25" s="725"/>
      <c r="R25" s="725"/>
      <c r="S25" s="732" t="s">
        <v>4</v>
      </c>
      <c r="T25" s="733"/>
      <c r="U25" s="728" t="s">
        <v>539</v>
      </c>
      <c r="V25" s="729"/>
      <c r="W25" s="730"/>
    </row>
    <row r="26" spans="2:24" s="31" customFormat="1" ht="39.75" customHeight="1" x14ac:dyDescent="0.2">
      <c r="B26" s="705" t="s">
        <v>399</v>
      </c>
      <c r="C26" s="705"/>
      <c r="D26" s="705"/>
      <c r="E26" s="706" t="s">
        <v>819</v>
      </c>
      <c r="F26" s="707"/>
      <c r="G26" s="707"/>
      <c r="H26" s="707"/>
      <c r="I26" s="707"/>
      <c r="J26" s="707"/>
      <c r="K26" s="707"/>
      <c r="L26" s="708"/>
      <c r="M26" s="705" t="s">
        <v>399</v>
      </c>
      <c r="N26" s="705"/>
      <c r="O26" s="705"/>
      <c r="P26" s="706" t="s">
        <v>823</v>
      </c>
      <c r="Q26" s="707"/>
      <c r="R26" s="707"/>
      <c r="S26" s="707"/>
      <c r="T26" s="707"/>
      <c r="U26" s="707"/>
      <c r="V26" s="707"/>
      <c r="W26" s="708"/>
    </row>
    <row r="27" spans="2:24" s="31" customFormat="1" ht="15" customHeight="1" x14ac:dyDescent="0.2">
      <c r="B27" s="239"/>
      <c r="C27" s="709" t="s">
        <v>521</v>
      </c>
      <c r="D27" s="710"/>
      <c r="E27" s="710"/>
      <c r="F27" s="710"/>
      <c r="G27" s="710"/>
      <c r="H27" s="710"/>
      <c r="I27" s="710"/>
      <c r="J27" s="710"/>
      <c r="K27" s="710"/>
      <c r="L27" s="710"/>
      <c r="M27" s="240"/>
      <c r="N27" s="240" t="s">
        <v>429</v>
      </c>
      <c r="O27" s="240"/>
      <c r="P27" s="240"/>
      <c r="Q27" s="240"/>
      <c r="R27" s="240"/>
      <c r="S27" s="240"/>
      <c r="T27" s="240"/>
      <c r="U27" s="240"/>
      <c r="V27" s="240"/>
      <c r="W27" s="240"/>
    </row>
    <row r="28" spans="2:24" s="31" customFormat="1" ht="15" customHeight="1" x14ac:dyDescent="0.2">
      <c r="B28" s="239"/>
      <c r="C28" s="711"/>
      <c r="D28" s="711"/>
      <c r="E28" s="711"/>
      <c r="F28" s="711"/>
      <c r="G28" s="711"/>
      <c r="H28" s="711"/>
      <c r="I28" s="711"/>
      <c r="J28" s="711"/>
      <c r="K28" s="711"/>
      <c r="L28" s="711"/>
      <c r="M28" s="240"/>
      <c r="N28" s="240" t="s">
        <v>522</v>
      </c>
      <c r="O28" s="240"/>
      <c r="P28" s="240"/>
      <c r="Q28" s="240"/>
      <c r="R28" s="240"/>
      <c r="S28" s="240"/>
      <c r="T28" s="240"/>
      <c r="U28" s="240"/>
      <c r="V28" s="240"/>
      <c r="W28" s="240"/>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D9B57D3A-AA0E-4704-BCB3-A43D52544EF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84F0BB9-D34E-43CE-ACFB-D53E8B70EB4D}">
          <x14:formula1>
            <xm:f>'(参考)リスト'!$B$16:$B$21</xm:f>
          </x14:formula1>
          <xm:sqref>E7 E18 P7 P18</xm:sqref>
        </x14:dataValidation>
        <x14:dataValidation type="list" allowBlank="1" showInputMessage="1" showErrorMessage="1" xr:uid="{3EA5CC94-CC15-48E6-9B82-131E42E545F3}">
          <x14:formula1>
            <xm:f>'(参考)リスト'!$E$16:$E$27</xm:f>
          </x14:formula1>
          <xm:sqref>E9 E20 P9 P20</xm:sqref>
        </x14:dataValidation>
        <x14:dataValidation type="list" allowBlank="1" showInputMessage="1" showErrorMessage="1" xr:uid="{6FE932B3-D038-4631-BC73-E72555F8D05A}">
          <x14:formula1>
            <xm:f>'(参考)リスト'!$D$16:$D$18</xm:f>
          </x14:formula1>
          <xm:sqref>E10 E21 P10 P21</xm:sqref>
        </x14:dataValidation>
        <x14:dataValidation type="list" allowBlank="1" showInputMessage="1" showErrorMessage="1" xr:uid="{6EC26FAB-52FF-4444-9BC9-2F973C04A767}">
          <x14:formula1>
            <xm:f>'(参考)リスト'!$F$16:$F$21</xm:f>
          </x14:formula1>
          <xm:sqref>E11:E12 E22:E23 P11:P12 P22:P23</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ADB3A-A3D6-474A-8FAF-200330A01D71}">
  <dimension ref="B1:X31"/>
  <sheetViews>
    <sheetView showGridLines="0" showZeros="0" view="pageBreakPreview" zoomScale="90" zoomScaleNormal="70" zoomScaleSheetLayoutView="90" workbookViewId="0">
      <selection activeCell="C6" sqref="B5:AI23"/>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3" t="s">
        <v>508</v>
      </c>
      <c r="C2" s="234"/>
      <c r="D2" s="234"/>
      <c r="E2" s="234"/>
      <c r="F2" s="234"/>
      <c r="G2" s="234"/>
      <c r="H2" s="234"/>
      <c r="I2" s="234"/>
      <c r="J2" s="234"/>
      <c r="K2" s="234"/>
      <c r="L2" s="234"/>
      <c r="M2" s="234"/>
      <c r="N2" s="234"/>
      <c r="O2" s="234"/>
      <c r="P2" s="234"/>
      <c r="Q2" s="234"/>
      <c r="R2" s="384" t="s">
        <v>412</v>
      </c>
      <c r="S2" s="384"/>
      <c r="T2" s="583" t="s">
        <v>935</v>
      </c>
      <c r="U2" s="583"/>
      <c r="V2" s="583"/>
      <c r="W2" s="583"/>
    </row>
    <row r="3" spans="2:23" ht="25.2" customHeight="1" x14ac:dyDescent="0.15">
      <c r="B3" s="760" t="s">
        <v>34</v>
      </c>
      <c r="C3" s="761"/>
      <c r="D3" s="761"/>
      <c r="E3" s="762" t="s">
        <v>561</v>
      </c>
      <c r="F3" s="763"/>
      <c r="G3" s="764"/>
      <c r="H3" s="754" t="s">
        <v>27</v>
      </c>
      <c r="I3" s="755"/>
      <c r="J3" s="765" t="s">
        <v>573</v>
      </c>
      <c r="K3" s="766"/>
      <c r="L3" s="767"/>
      <c r="M3" s="769" t="s">
        <v>448</v>
      </c>
      <c r="N3" s="777"/>
      <c r="O3" s="770"/>
      <c r="P3" s="768" t="s">
        <v>531</v>
      </c>
      <c r="Q3" s="768"/>
      <c r="R3" s="768"/>
      <c r="S3" s="769" t="s">
        <v>185</v>
      </c>
      <c r="T3" s="770"/>
      <c r="U3" s="773">
        <v>45586</v>
      </c>
      <c r="V3" s="774"/>
      <c r="W3" s="775"/>
    </row>
    <row r="4" spans="2:23" ht="25.2" customHeight="1" x14ac:dyDescent="0.2">
      <c r="B4" s="749" t="s">
        <v>28</v>
      </c>
      <c r="C4" s="750"/>
      <c r="D4" s="750"/>
      <c r="E4" s="751" t="s">
        <v>562</v>
      </c>
      <c r="F4" s="752"/>
      <c r="G4" s="753"/>
      <c r="H4" s="754" t="s">
        <v>33</v>
      </c>
      <c r="I4" s="755"/>
      <c r="J4" s="756" t="s">
        <v>936</v>
      </c>
      <c r="K4" s="757"/>
      <c r="L4" s="758"/>
      <c r="M4" s="778"/>
      <c r="N4" s="779"/>
      <c r="O4" s="780"/>
      <c r="P4" s="759" t="s">
        <v>532</v>
      </c>
      <c r="Q4" s="759"/>
      <c r="R4" s="759"/>
      <c r="S4" s="771"/>
      <c r="T4" s="772"/>
      <c r="U4" s="771"/>
      <c r="V4" s="776"/>
      <c r="W4" s="772"/>
    </row>
    <row r="5" spans="2:23" s="31" customFormat="1" ht="25.5" customHeight="1" x14ac:dyDescent="0.2">
      <c r="B5" s="740" t="s">
        <v>32</v>
      </c>
      <c r="C5" s="744" t="s">
        <v>190</v>
      </c>
      <c r="D5" s="745"/>
      <c r="E5" s="235">
        <v>9</v>
      </c>
      <c r="F5" s="713"/>
      <c r="G5" s="714"/>
      <c r="H5" s="714"/>
      <c r="I5" s="714"/>
      <c r="J5" s="714"/>
      <c r="K5" s="714"/>
      <c r="L5" s="715"/>
      <c r="M5" s="740" t="s">
        <v>32</v>
      </c>
      <c r="N5" s="744" t="s">
        <v>190</v>
      </c>
      <c r="O5" s="745"/>
      <c r="P5" s="235">
        <v>9</v>
      </c>
      <c r="Q5" s="716"/>
      <c r="R5" s="717"/>
      <c r="S5" s="717"/>
      <c r="T5" s="717"/>
      <c r="U5" s="717"/>
      <c r="V5" s="717"/>
      <c r="W5" s="718"/>
    </row>
    <row r="6" spans="2:23" s="31" customFormat="1" ht="25.5" customHeight="1" x14ac:dyDescent="0.2">
      <c r="B6" s="742"/>
      <c r="C6" s="744" t="s">
        <v>322</v>
      </c>
      <c r="D6" s="745"/>
      <c r="E6" s="236">
        <v>8</v>
      </c>
      <c r="F6" s="716"/>
      <c r="G6" s="717"/>
      <c r="H6" s="717"/>
      <c r="I6" s="717"/>
      <c r="J6" s="717"/>
      <c r="K6" s="717"/>
      <c r="L6" s="718"/>
      <c r="M6" s="742"/>
      <c r="N6" s="744" t="s">
        <v>322</v>
      </c>
      <c r="O6" s="745"/>
      <c r="P6" s="236">
        <v>8</v>
      </c>
      <c r="Q6" s="716"/>
      <c r="R6" s="717"/>
      <c r="S6" s="717"/>
      <c r="T6" s="717"/>
      <c r="U6" s="717"/>
      <c r="V6" s="717"/>
      <c r="W6" s="718"/>
    </row>
    <row r="7" spans="2:23" s="31" customFormat="1" ht="25.5" customHeight="1" x14ac:dyDescent="0.2">
      <c r="B7" s="740" t="s">
        <v>30</v>
      </c>
      <c r="C7" s="744" t="s">
        <v>167</v>
      </c>
      <c r="D7" s="745"/>
      <c r="E7" s="237" t="s">
        <v>464</v>
      </c>
      <c r="F7" s="716"/>
      <c r="G7" s="717"/>
      <c r="H7" s="717"/>
      <c r="I7" s="717"/>
      <c r="J7" s="717"/>
      <c r="K7" s="717"/>
      <c r="L7" s="718"/>
      <c r="M7" s="740" t="s">
        <v>30</v>
      </c>
      <c r="N7" s="744" t="s">
        <v>167</v>
      </c>
      <c r="O7" s="745"/>
      <c r="P7" s="237" t="s">
        <v>250</v>
      </c>
      <c r="Q7" s="716"/>
      <c r="R7" s="717"/>
      <c r="S7" s="717"/>
      <c r="T7" s="717"/>
      <c r="U7" s="717"/>
      <c r="V7" s="717"/>
      <c r="W7" s="718"/>
    </row>
    <row r="8" spans="2:23" s="31" customFormat="1" ht="25.5" customHeight="1" x14ac:dyDescent="0.2">
      <c r="B8" s="741"/>
      <c r="C8" s="744" t="s">
        <v>166</v>
      </c>
      <c r="D8" s="745"/>
      <c r="E8" s="235" t="s">
        <v>346</v>
      </c>
      <c r="F8" s="716"/>
      <c r="G8" s="717"/>
      <c r="H8" s="717"/>
      <c r="I8" s="717"/>
      <c r="J8" s="717"/>
      <c r="K8" s="717"/>
      <c r="L8" s="718"/>
      <c r="M8" s="741"/>
      <c r="N8" s="744" t="s">
        <v>166</v>
      </c>
      <c r="O8" s="745"/>
      <c r="P8" s="235" t="s">
        <v>268</v>
      </c>
      <c r="Q8" s="716"/>
      <c r="R8" s="717"/>
      <c r="S8" s="717"/>
      <c r="T8" s="717"/>
      <c r="U8" s="717"/>
      <c r="V8" s="717"/>
      <c r="W8" s="718"/>
    </row>
    <row r="9" spans="2:23" s="31" customFormat="1" ht="25.5" customHeight="1" x14ac:dyDescent="0.2">
      <c r="B9" s="746" t="s">
        <v>31</v>
      </c>
      <c r="C9" s="748"/>
      <c r="D9" s="747"/>
      <c r="E9" s="238" t="s">
        <v>473</v>
      </c>
      <c r="F9" s="716"/>
      <c r="G9" s="717"/>
      <c r="H9" s="717"/>
      <c r="I9" s="717"/>
      <c r="J9" s="717"/>
      <c r="K9" s="717"/>
      <c r="L9" s="718"/>
      <c r="M9" s="746" t="s">
        <v>31</v>
      </c>
      <c r="N9" s="748"/>
      <c r="O9" s="747"/>
      <c r="P9" s="238" t="s">
        <v>474</v>
      </c>
      <c r="Q9" s="716"/>
      <c r="R9" s="717"/>
      <c r="S9" s="717"/>
      <c r="T9" s="717"/>
      <c r="U9" s="717"/>
      <c r="V9" s="717"/>
      <c r="W9" s="718"/>
    </row>
    <row r="10" spans="2:23" s="31" customFormat="1" ht="25.5" customHeight="1" x14ac:dyDescent="0.2">
      <c r="B10" s="740" t="s">
        <v>219</v>
      </c>
      <c r="C10" s="746" t="s">
        <v>397</v>
      </c>
      <c r="D10" s="747"/>
      <c r="E10" s="236" t="s">
        <v>252</v>
      </c>
      <c r="F10" s="716"/>
      <c r="G10" s="717"/>
      <c r="H10" s="717"/>
      <c r="I10" s="717"/>
      <c r="J10" s="717"/>
      <c r="K10" s="717"/>
      <c r="L10" s="718"/>
      <c r="M10" s="740" t="s">
        <v>219</v>
      </c>
      <c r="N10" s="746" t="s">
        <v>397</v>
      </c>
      <c r="O10" s="747"/>
      <c r="P10" s="236" t="s">
        <v>252</v>
      </c>
      <c r="Q10" s="716"/>
      <c r="R10" s="717"/>
      <c r="S10" s="717"/>
      <c r="T10" s="717"/>
      <c r="U10" s="717"/>
      <c r="V10" s="717"/>
      <c r="W10" s="718"/>
    </row>
    <row r="11" spans="2:23" s="31" customFormat="1" ht="25.5" customHeight="1" x14ac:dyDescent="0.2">
      <c r="B11" s="741"/>
      <c r="C11" s="746" t="s">
        <v>218</v>
      </c>
      <c r="D11" s="747"/>
      <c r="E11" s="177" t="s">
        <v>559</v>
      </c>
      <c r="F11" s="716"/>
      <c r="G11" s="717"/>
      <c r="H11" s="717"/>
      <c r="I11" s="717"/>
      <c r="J11" s="717"/>
      <c r="K11" s="717"/>
      <c r="L11" s="718"/>
      <c r="M11" s="741"/>
      <c r="N11" s="746" t="s">
        <v>218</v>
      </c>
      <c r="O11" s="747"/>
      <c r="P11" s="177" t="s">
        <v>559</v>
      </c>
      <c r="Q11" s="716"/>
      <c r="R11" s="717"/>
      <c r="S11" s="717"/>
      <c r="T11" s="717"/>
      <c r="U11" s="717"/>
      <c r="V11" s="717"/>
      <c r="W11" s="718"/>
    </row>
    <row r="12" spans="2:23" s="31" customFormat="1" ht="25.5" customHeight="1" x14ac:dyDescent="0.2">
      <c r="B12" s="742"/>
      <c r="C12" s="705" t="s">
        <v>220</v>
      </c>
      <c r="D12" s="705"/>
      <c r="E12" s="177" t="s">
        <v>534</v>
      </c>
      <c r="F12" s="719"/>
      <c r="G12" s="720"/>
      <c r="H12" s="720"/>
      <c r="I12" s="720"/>
      <c r="J12" s="720"/>
      <c r="K12" s="720"/>
      <c r="L12" s="721"/>
      <c r="M12" s="742"/>
      <c r="N12" s="705" t="s">
        <v>220</v>
      </c>
      <c r="O12" s="705"/>
      <c r="P12" s="177" t="s">
        <v>534</v>
      </c>
      <c r="Q12" s="716"/>
      <c r="R12" s="717"/>
      <c r="S12" s="717"/>
      <c r="T12" s="717"/>
      <c r="U12" s="717"/>
      <c r="V12" s="717"/>
      <c r="W12" s="718"/>
    </row>
    <row r="13" spans="2:23" s="31" customFormat="1" ht="25.5" customHeight="1" x14ac:dyDescent="0.2">
      <c r="B13" s="722" t="s">
        <v>398</v>
      </c>
      <c r="C13" s="722"/>
      <c r="D13" s="722"/>
      <c r="E13" s="737" t="s">
        <v>824</v>
      </c>
      <c r="F13" s="738"/>
      <c r="G13" s="739"/>
      <c r="H13" s="722" t="s">
        <v>434</v>
      </c>
      <c r="I13" s="722"/>
      <c r="J13" s="723"/>
      <c r="K13" s="723"/>
      <c r="L13" s="723"/>
      <c r="M13" s="722" t="s">
        <v>398</v>
      </c>
      <c r="N13" s="722"/>
      <c r="O13" s="722"/>
      <c r="P13" s="734" t="s">
        <v>825</v>
      </c>
      <c r="Q13" s="735"/>
      <c r="R13" s="736"/>
      <c r="S13" s="722" t="s">
        <v>434</v>
      </c>
      <c r="T13" s="722"/>
      <c r="U13" s="743"/>
      <c r="V13" s="723"/>
      <c r="W13" s="723"/>
    </row>
    <row r="14" spans="2:23" s="31" customFormat="1" ht="25.5" customHeight="1" x14ac:dyDescent="0.2">
      <c r="B14" s="724" t="s">
        <v>234</v>
      </c>
      <c r="C14" s="724"/>
      <c r="D14" s="724"/>
      <c r="E14" s="725" t="s">
        <v>539</v>
      </c>
      <c r="F14" s="725"/>
      <c r="G14" s="725"/>
      <c r="H14" s="726" t="s">
        <v>4</v>
      </c>
      <c r="I14" s="727"/>
      <c r="J14" s="728" t="s">
        <v>539</v>
      </c>
      <c r="K14" s="729"/>
      <c r="L14" s="730"/>
      <c r="M14" s="726" t="s">
        <v>234</v>
      </c>
      <c r="N14" s="727"/>
      <c r="O14" s="731"/>
      <c r="P14" s="725" t="s">
        <v>539</v>
      </c>
      <c r="Q14" s="725"/>
      <c r="R14" s="725"/>
      <c r="S14" s="732" t="s">
        <v>4</v>
      </c>
      <c r="T14" s="733"/>
      <c r="U14" s="728"/>
      <c r="V14" s="729"/>
      <c r="W14" s="730"/>
    </row>
    <row r="15" spans="2:23" s="31" customFormat="1" ht="39.75" customHeight="1" x14ac:dyDescent="0.2">
      <c r="B15" s="705" t="s">
        <v>399</v>
      </c>
      <c r="C15" s="705"/>
      <c r="D15" s="705"/>
      <c r="E15" s="706" t="s">
        <v>819</v>
      </c>
      <c r="F15" s="707"/>
      <c r="G15" s="707"/>
      <c r="H15" s="707"/>
      <c r="I15" s="707"/>
      <c r="J15" s="707"/>
      <c r="K15" s="707"/>
      <c r="L15" s="708"/>
      <c r="M15" s="705" t="s">
        <v>399</v>
      </c>
      <c r="N15" s="705"/>
      <c r="O15" s="705"/>
      <c r="P15" s="706" t="s">
        <v>819</v>
      </c>
      <c r="Q15" s="707"/>
      <c r="R15" s="707"/>
      <c r="S15" s="707"/>
      <c r="T15" s="707"/>
      <c r="U15" s="707"/>
      <c r="V15" s="707"/>
      <c r="W15" s="708"/>
    </row>
    <row r="16" spans="2:23" s="31" customFormat="1" ht="25.5" customHeight="1" x14ac:dyDescent="0.2">
      <c r="B16" s="712" t="s">
        <v>32</v>
      </c>
      <c r="C16" s="712" t="s">
        <v>190</v>
      </c>
      <c r="D16" s="712"/>
      <c r="E16" s="235">
        <v>9</v>
      </c>
      <c r="F16" s="713"/>
      <c r="G16" s="714"/>
      <c r="H16" s="714"/>
      <c r="I16" s="714"/>
      <c r="J16" s="714"/>
      <c r="K16" s="714"/>
      <c r="L16" s="715"/>
      <c r="M16" s="712" t="s">
        <v>32</v>
      </c>
      <c r="N16" s="712" t="s">
        <v>190</v>
      </c>
      <c r="O16" s="712"/>
      <c r="P16" s="235">
        <v>10</v>
      </c>
      <c r="Q16" s="716"/>
      <c r="R16" s="717"/>
      <c r="S16" s="717"/>
      <c r="T16" s="717"/>
      <c r="U16" s="717"/>
      <c r="V16" s="717"/>
      <c r="W16" s="718"/>
    </row>
    <row r="17" spans="2:24" s="31" customFormat="1" ht="25.5" customHeight="1" x14ac:dyDescent="0.2">
      <c r="B17" s="712"/>
      <c r="C17" s="712" t="s">
        <v>322</v>
      </c>
      <c r="D17" s="712"/>
      <c r="E17" s="236">
        <v>9</v>
      </c>
      <c r="F17" s="716"/>
      <c r="G17" s="717"/>
      <c r="H17" s="717"/>
      <c r="I17" s="717"/>
      <c r="J17" s="717"/>
      <c r="K17" s="717"/>
      <c r="L17" s="718"/>
      <c r="M17" s="712"/>
      <c r="N17" s="712" t="s">
        <v>322</v>
      </c>
      <c r="O17" s="712"/>
      <c r="P17" s="236">
        <v>1</v>
      </c>
      <c r="Q17" s="716"/>
      <c r="R17" s="717"/>
      <c r="S17" s="717"/>
      <c r="T17" s="717"/>
      <c r="U17" s="717"/>
      <c r="V17" s="717"/>
      <c r="W17" s="718"/>
    </row>
    <row r="18" spans="2:24" s="31" customFormat="1" ht="25.5" customHeight="1" x14ac:dyDescent="0.2">
      <c r="B18" s="712" t="s">
        <v>30</v>
      </c>
      <c r="C18" s="712" t="s">
        <v>167</v>
      </c>
      <c r="D18" s="712"/>
      <c r="E18" s="237" t="s">
        <v>250</v>
      </c>
      <c r="F18" s="716"/>
      <c r="G18" s="717"/>
      <c r="H18" s="717"/>
      <c r="I18" s="717"/>
      <c r="J18" s="717"/>
      <c r="K18" s="717"/>
      <c r="L18" s="718"/>
      <c r="M18" s="712" t="s">
        <v>30</v>
      </c>
      <c r="N18" s="712" t="s">
        <v>167</v>
      </c>
      <c r="O18" s="712"/>
      <c r="P18" s="237" t="s">
        <v>464</v>
      </c>
      <c r="Q18" s="716"/>
      <c r="R18" s="717"/>
      <c r="S18" s="717"/>
      <c r="T18" s="717"/>
      <c r="U18" s="717"/>
      <c r="V18" s="717"/>
      <c r="W18" s="718"/>
    </row>
    <row r="19" spans="2:24" s="31" customFormat="1" ht="25.5" customHeight="1" x14ac:dyDescent="0.2">
      <c r="B19" s="712"/>
      <c r="C19" s="712" t="s">
        <v>166</v>
      </c>
      <c r="D19" s="712"/>
      <c r="E19" s="235" t="s">
        <v>265</v>
      </c>
      <c r="F19" s="716"/>
      <c r="G19" s="717"/>
      <c r="H19" s="717"/>
      <c r="I19" s="717"/>
      <c r="J19" s="717"/>
      <c r="K19" s="717"/>
      <c r="L19" s="718"/>
      <c r="M19" s="712"/>
      <c r="N19" s="712" t="s">
        <v>166</v>
      </c>
      <c r="O19" s="712"/>
      <c r="P19" s="235" t="s">
        <v>337</v>
      </c>
      <c r="Q19" s="716"/>
      <c r="R19" s="717"/>
      <c r="S19" s="717"/>
      <c r="T19" s="717"/>
      <c r="U19" s="717"/>
      <c r="V19" s="717"/>
      <c r="W19" s="718"/>
    </row>
    <row r="20" spans="2:24" s="31" customFormat="1" ht="25.5" customHeight="1" x14ac:dyDescent="0.2">
      <c r="B20" s="705" t="s">
        <v>31</v>
      </c>
      <c r="C20" s="705"/>
      <c r="D20" s="705"/>
      <c r="E20" s="238" t="s">
        <v>476</v>
      </c>
      <c r="F20" s="716"/>
      <c r="G20" s="717"/>
      <c r="H20" s="717"/>
      <c r="I20" s="717"/>
      <c r="J20" s="717"/>
      <c r="K20" s="717"/>
      <c r="L20" s="718"/>
      <c r="M20" s="705" t="s">
        <v>31</v>
      </c>
      <c r="N20" s="705"/>
      <c r="O20" s="705"/>
      <c r="P20" s="238" t="s">
        <v>473</v>
      </c>
      <c r="Q20" s="716"/>
      <c r="R20" s="717"/>
      <c r="S20" s="717"/>
      <c r="T20" s="717"/>
      <c r="U20" s="717"/>
      <c r="V20" s="717"/>
      <c r="W20" s="718"/>
    </row>
    <row r="21" spans="2:24" s="31" customFormat="1" ht="25.5" customHeight="1" x14ac:dyDescent="0.2">
      <c r="B21" s="740" t="s">
        <v>219</v>
      </c>
      <c r="C21" s="705" t="s">
        <v>397</v>
      </c>
      <c r="D21" s="705"/>
      <c r="E21" s="236" t="s">
        <v>252</v>
      </c>
      <c r="F21" s="716"/>
      <c r="G21" s="717"/>
      <c r="H21" s="717"/>
      <c r="I21" s="717"/>
      <c r="J21" s="717"/>
      <c r="K21" s="717"/>
      <c r="L21" s="718"/>
      <c r="M21" s="740" t="s">
        <v>219</v>
      </c>
      <c r="N21" s="705" t="s">
        <v>397</v>
      </c>
      <c r="O21" s="705"/>
      <c r="P21" s="236" t="s">
        <v>252</v>
      </c>
      <c r="Q21" s="716"/>
      <c r="R21" s="717"/>
      <c r="S21" s="717"/>
      <c r="T21" s="717"/>
      <c r="U21" s="717"/>
      <c r="V21" s="717"/>
      <c r="W21" s="718"/>
    </row>
    <row r="22" spans="2:24" s="31" customFormat="1" ht="25.5" customHeight="1" x14ac:dyDescent="0.2">
      <c r="B22" s="741"/>
      <c r="C22" s="705" t="s">
        <v>218</v>
      </c>
      <c r="D22" s="705"/>
      <c r="E22" s="177" t="s">
        <v>559</v>
      </c>
      <c r="F22" s="716"/>
      <c r="G22" s="717"/>
      <c r="H22" s="717"/>
      <c r="I22" s="717"/>
      <c r="J22" s="717"/>
      <c r="K22" s="717"/>
      <c r="L22" s="718"/>
      <c r="M22" s="741"/>
      <c r="N22" s="705" t="s">
        <v>218</v>
      </c>
      <c r="O22" s="705"/>
      <c r="P22" s="177" t="s">
        <v>559</v>
      </c>
      <c r="Q22" s="716"/>
      <c r="R22" s="717"/>
      <c r="S22" s="717"/>
      <c r="T22" s="717"/>
      <c r="U22" s="717"/>
      <c r="V22" s="717"/>
      <c r="W22" s="718"/>
    </row>
    <row r="23" spans="2:24" s="31" customFormat="1" ht="25.5" customHeight="1" x14ac:dyDescent="0.2">
      <c r="B23" s="742"/>
      <c r="C23" s="705" t="s">
        <v>220</v>
      </c>
      <c r="D23" s="705"/>
      <c r="E23" s="177" t="s">
        <v>534</v>
      </c>
      <c r="F23" s="719"/>
      <c r="G23" s="720"/>
      <c r="H23" s="720"/>
      <c r="I23" s="720"/>
      <c r="J23" s="720"/>
      <c r="K23" s="720"/>
      <c r="L23" s="721"/>
      <c r="M23" s="742"/>
      <c r="N23" s="705" t="s">
        <v>220</v>
      </c>
      <c r="O23" s="705"/>
      <c r="P23" s="177" t="s">
        <v>534</v>
      </c>
      <c r="Q23" s="716"/>
      <c r="R23" s="717"/>
      <c r="S23" s="717"/>
      <c r="T23" s="717"/>
      <c r="U23" s="717"/>
      <c r="V23" s="717"/>
      <c r="W23" s="718"/>
    </row>
    <row r="24" spans="2:24" s="31" customFormat="1" ht="25.5" customHeight="1" x14ac:dyDescent="0.2">
      <c r="B24" s="722" t="s">
        <v>398</v>
      </c>
      <c r="C24" s="722"/>
      <c r="D24" s="722"/>
      <c r="E24" s="734" t="s">
        <v>826</v>
      </c>
      <c r="F24" s="735"/>
      <c r="G24" s="736"/>
      <c r="H24" s="722" t="s">
        <v>434</v>
      </c>
      <c r="I24" s="722"/>
      <c r="J24" s="737"/>
      <c r="K24" s="738"/>
      <c r="L24" s="739"/>
      <c r="M24" s="722" t="s">
        <v>398</v>
      </c>
      <c r="N24" s="722"/>
      <c r="O24" s="722"/>
      <c r="P24" s="734" t="s">
        <v>828</v>
      </c>
      <c r="Q24" s="735"/>
      <c r="R24" s="736"/>
      <c r="S24" s="722" t="s">
        <v>434</v>
      </c>
      <c r="T24" s="722"/>
      <c r="U24" s="723"/>
      <c r="V24" s="723"/>
      <c r="W24" s="723"/>
    </row>
    <row r="25" spans="2:24" s="31" customFormat="1" ht="25.5" customHeight="1" x14ac:dyDescent="0.2">
      <c r="B25" s="724" t="s">
        <v>234</v>
      </c>
      <c r="C25" s="724"/>
      <c r="D25" s="724"/>
      <c r="E25" s="725" t="s">
        <v>539</v>
      </c>
      <c r="F25" s="725"/>
      <c r="G25" s="725"/>
      <c r="H25" s="726" t="s">
        <v>4</v>
      </c>
      <c r="I25" s="727"/>
      <c r="J25" s="728" t="s">
        <v>539</v>
      </c>
      <c r="K25" s="729"/>
      <c r="L25" s="730"/>
      <c r="M25" s="726" t="s">
        <v>234</v>
      </c>
      <c r="N25" s="727"/>
      <c r="O25" s="731"/>
      <c r="P25" s="725" t="s">
        <v>539</v>
      </c>
      <c r="Q25" s="725"/>
      <c r="R25" s="725"/>
      <c r="S25" s="732" t="s">
        <v>4</v>
      </c>
      <c r="T25" s="733"/>
      <c r="U25" s="728" t="s">
        <v>539</v>
      </c>
      <c r="V25" s="729"/>
      <c r="W25" s="730"/>
    </row>
    <row r="26" spans="2:24" s="31" customFormat="1" ht="39.75" customHeight="1" x14ac:dyDescent="0.2">
      <c r="B26" s="705" t="s">
        <v>399</v>
      </c>
      <c r="C26" s="705"/>
      <c r="D26" s="705"/>
      <c r="E26" s="706" t="s">
        <v>827</v>
      </c>
      <c r="F26" s="707"/>
      <c r="G26" s="707"/>
      <c r="H26" s="707"/>
      <c r="I26" s="707"/>
      <c r="J26" s="707"/>
      <c r="K26" s="707"/>
      <c r="L26" s="708"/>
      <c r="M26" s="705" t="s">
        <v>399</v>
      </c>
      <c r="N26" s="705"/>
      <c r="O26" s="705"/>
      <c r="P26" s="706" t="s">
        <v>819</v>
      </c>
      <c r="Q26" s="707"/>
      <c r="R26" s="707"/>
      <c r="S26" s="707"/>
      <c r="T26" s="707"/>
      <c r="U26" s="707"/>
      <c r="V26" s="707"/>
      <c r="W26" s="708"/>
    </row>
    <row r="27" spans="2:24" s="31" customFormat="1" ht="15" customHeight="1" x14ac:dyDescent="0.2">
      <c r="B27" s="239"/>
      <c r="C27" s="709" t="s">
        <v>521</v>
      </c>
      <c r="D27" s="710"/>
      <c r="E27" s="710"/>
      <c r="F27" s="710"/>
      <c r="G27" s="710"/>
      <c r="H27" s="710"/>
      <c r="I27" s="710"/>
      <c r="J27" s="710"/>
      <c r="K27" s="710"/>
      <c r="L27" s="710"/>
      <c r="M27" s="240"/>
      <c r="N27" s="240" t="s">
        <v>429</v>
      </c>
      <c r="O27" s="240"/>
      <c r="P27" s="240"/>
      <c r="Q27" s="240"/>
      <c r="R27" s="240"/>
      <c r="S27" s="240"/>
      <c r="T27" s="240"/>
      <c r="U27" s="240"/>
      <c r="V27" s="240"/>
      <c r="W27" s="240"/>
    </row>
    <row r="28" spans="2:24" s="31" customFormat="1" ht="15" customHeight="1" x14ac:dyDescent="0.2">
      <c r="B28" s="239"/>
      <c r="C28" s="711"/>
      <c r="D28" s="711"/>
      <c r="E28" s="711"/>
      <c r="F28" s="711"/>
      <c r="G28" s="711"/>
      <c r="H28" s="711"/>
      <c r="I28" s="711"/>
      <c r="J28" s="711"/>
      <c r="K28" s="711"/>
      <c r="L28" s="711"/>
      <c r="M28" s="240"/>
      <c r="N28" s="240" t="s">
        <v>522</v>
      </c>
      <c r="O28" s="240"/>
      <c r="P28" s="240"/>
      <c r="Q28" s="240"/>
      <c r="R28" s="240"/>
      <c r="S28" s="240"/>
      <c r="T28" s="240"/>
      <c r="U28" s="240"/>
      <c r="V28" s="240"/>
      <c r="W28" s="240"/>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FA24ADF3-1775-4355-8D7A-966DBE0D5FB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3375498-5C46-4E1A-AF30-D77DF14648EA}">
          <x14:formula1>
            <xm:f>'(参考)リスト'!$F$16:$F$21</xm:f>
          </x14:formula1>
          <xm:sqref>E11:E12 E22:E23 P11:P12 P22:P23</xm:sqref>
        </x14:dataValidation>
        <x14:dataValidation type="list" allowBlank="1" showInputMessage="1" showErrorMessage="1" xr:uid="{D44FD2EF-CB4E-42CB-A6FC-BE1C80C495AE}">
          <x14:formula1>
            <xm:f>'(参考)リスト'!$D$16:$D$18</xm:f>
          </x14:formula1>
          <xm:sqref>E10 E21 P10 P21</xm:sqref>
        </x14:dataValidation>
        <x14:dataValidation type="list" allowBlank="1" showInputMessage="1" showErrorMessage="1" xr:uid="{5BC4FC20-2C78-4C25-B0B7-F9B3FFFEF310}">
          <x14:formula1>
            <xm:f>'(参考)リスト'!$E$16:$E$27</xm:f>
          </x14:formula1>
          <xm:sqref>E9 E20 P9 P20</xm:sqref>
        </x14:dataValidation>
        <x14:dataValidation type="list" allowBlank="1" showInputMessage="1" showErrorMessage="1" xr:uid="{21CB24AE-AC82-424B-BC42-7836162B8E32}">
          <x14:formula1>
            <xm:f>'(参考)リスト'!$B$16:$B$21</xm:f>
          </x14:formula1>
          <xm:sqref>E7 E18 P7 P18</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98EC6-ABBD-4FD9-B7E5-647E5D94A4D7}">
  <dimension ref="B1:X31"/>
  <sheetViews>
    <sheetView showGridLines="0" showZeros="0" view="pageBreakPreview" topLeftCell="A4" zoomScale="90" zoomScaleNormal="70" zoomScaleSheetLayoutView="90" workbookViewId="0">
      <selection activeCell="P25" sqref="P25:R25"/>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3" t="s">
        <v>508</v>
      </c>
      <c r="C2" s="234"/>
      <c r="D2" s="234"/>
      <c r="E2" s="234"/>
      <c r="F2" s="234"/>
      <c r="G2" s="234"/>
      <c r="H2" s="234"/>
      <c r="I2" s="234"/>
      <c r="J2" s="234"/>
      <c r="K2" s="234"/>
      <c r="L2" s="234"/>
      <c r="M2" s="234"/>
      <c r="N2" s="234"/>
      <c r="O2" s="234"/>
      <c r="P2" s="234"/>
      <c r="Q2" s="234"/>
      <c r="R2" s="384" t="s">
        <v>412</v>
      </c>
      <c r="S2" s="384"/>
      <c r="T2" s="583" t="s">
        <v>935</v>
      </c>
      <c r="U2" s="583"/>
      <c r="V2" s="583"/>
      <c r="W2" s="583"/>
    </row>
    <row r="3" spans="2:23" ht="25.2" customHeight="1" x14ac:dyDescent="0.15">
      <c r="B3" s="760" t="s">
        <v>34</v>
      </c>
      <c r="C3" s="761"/>
      <c r="D3" s="761"/>
      <c r="E3" s="762" t="s">
        <v>561</v>
      </c>
      <c r="F3" s="763"/>
      <c r="G3" s="764"/>
      <c r="H3" s="754" t="s">
        <v>27</v>
      </c>
      <c r="I3" s="755"/>
      <c r="J3" s="765" t="s">
        <v>573</v>
      </c>
      <c r="K3" s="766"/>
      <c r="L3" s="767"/>
      <c r="M3" s="769" t="s">
        <v>448</v>
      </c>
      <c r="N3" s="777"/>
      <c r="O3" s="770"/>
      <c r="P3" s="768" t="s">
        <v>531</v>
      </c>
      <c r="Q3" s="768"/>
      <c r="R3" s="768"/>
      <c r="S3" s="769" t="s">
        <v>185</v>
      </c>
      <c r="T3" s="770"/>
      <c r="U3" s="773">
        <v>45586</v>
      </c>
      <c r="V3" s="774"/>
      <c r="W3" s="775"/>
    </row>
    <row r="4" spans="2:23" ht="25.2" customHeight="1" x14ac:dyDescent="0.2">
      <c r="B4" s="749" t="s">
        <v>28</v>
      </c>
      <c r="C4" s="750"/>
      <c r="D4" s="750"/>
      <c r="E4" s="751" t="s">
        <v>562</v>
      </c>
      <c r="F4" s="752"/>
      <c r="G4" s="753"/>
      <c r="H4" s="754" t="s">
        <v>33</v>
      </c>
      <c r="I4" s="755"/>
      <c r="J4" s="756" t="s">
        <v>936</v>
      </c>
      <c r="K4" s="757"/>
      <c r="L4" s="758"/>
      <c r="M4" s="778"/>
      <c r="N4" s="779"/>
      <c r="O4" s="780"/>
      <c r="P4" s="759" t="s">
        <v>532</v>
      </c>
      <c r="Q4" s="759"/>
      <c r="R4" s="759"/>
      <c r="S4" s="771"/>
      <c r="T4" s="772"/>
      <c r="U4" s="771"/>
      <c r="V4" s="776"/>
      <c r="W4" s="772"/>
    </row>
    <row r="5" spans="2:23" s="31" customFormat="1" ht="25.5" customHeight="1" x14ac:dyDescent="0.2">
      <c r="B5" s="740" t="s">
        <v>32</v>
      </c>
      <c r="C5" s="744" t="s">
        <v>190</v>
      </c>
      <c r="D5" s="745"/>
      <c r="E5" s="235">
        <v>10</v>
      </c>
      <c r="F5" s="713"/>
      <c r="G5" s="714"/>
      <c r="H5" s="714"/>
      <c r="I5" s="714"/>
      <c r="J5" s="714"/>
      <c r="K5" s="714"/>
      <c r="L5" s="715"/>
      <c r="M5" s="740" t="s">
        <v>32</v>
      </c>
      <c r="N5" s="744" t="s">
        <v>190</v>
      </c>
      <c r="O5" s="745"/>
      <c r="P5" s="235">
        <v>10</v>
      </c>
      <c r="Q5" s="716"/>
      <c r="R5" s="717"/>
      <c r="S5" s="717"/>
      <c r="T5" s="717"/>
      <c r="U5" s="717"/>
      <c r="V5" s="717"/>
      <c r="W5" s="718"/>
    </row>
    <row r="6" spans="2:23" s="31" customFormat="1" ht="25.5" customHeight="1" x14ac:dyDescent="0.2">
      <c r="B6" s="742"/>
      <c r="C6" s="744" t="s">
        <v>322</v>
      </c>
      <c r="D6" s="745"/>
      <c r="E6" s="236">
        <v>1</v>
      </c>
      <c r="F6" s="716"/>
      <c r="G6" s="717"/>
      <c r="H6" s="717"/>
      <c r="I6" s="717"/>
      <c r="J6" s="717"/>
      <c r="K6" s="717"/>
      <c r="L6" s="718"/>
      <c r="M6" s="742"/>
      <c r="N6" s="744" t="s">
        <v>322</v>
      </c>
      <c r="O6" s="745"/>
      <c r="P6" s="236">
        <v>2</v>
      </c>
      <c r="Q6" s="716"/>
      <c r="R6" s="717"/>
      <c r="S6" s="717"/>
      <c r="T6" s="717"/>
      <c r="U6" s="717"/>
      <c r="V6" s="717"/>
      <c r="W6" s="718"/>
    </row>
    <row r="7" spans="2:23" s="31" customFormat="1" ht="25.5" customHeight="1" x14ac:dyDescent="0.2">
      <c r="B7" s="740" t="s">
        <v>30</v>
      </c>
      <c r="C7" s="744" t="s">
        <v>167</v>
      </c>
      <c r="D7" s="745"/>
      <c r="E7" s="237" t="s">
        <v>250</v>
      </c>
      <c r="F7" s="716"/>
      <c r="G7" s="717"/>
      <c r="H7" s="717"/>
      <c r="I7" s="717"/>
      <c r="J7" s="717"/>
      <c r="K7" s="717"/>
      <c r="L7" s="718"/>
      <c r="M7" s="740" t="s">
        <v>30</v>
      </c>
      <c r="N7" s="744" t="s">
        <v>167</v>
      </c>
      <c r="O7" s="745"/>
      <c r="P7" s="237" t="s">
        <v>464</v>
      </c>
      <c r="Q7" s="716"/>
      <c r="R7" s="717"/>
      <c r="S7" s="717"/>
      <c r="T7" s="717"/>
      <c r="U7" s="717"/>
      <c r="V7" s="717"/>
      <c r="W7" s="718"/>
    </row>
    <row r="8" spans="2:23" s="31" customFormat="1" ht="25.5" customHeight="1" x14ac:dyDescent="0.2">
      <c r="B8" s="741"/>
      <c r="C8" s="744" t="s">
        <v>166</v>
      </c>
      <c r="D8" s="745"/>
      <c r="E8" s="235" t="s">
        <v>268</v>
      </c>
      <c r="F8" s="716"/>
      <c r="G8" s="717"/>
      <c r="H8" s="717"/>
      <c r="I8" s="717"/>
      <c r="J8" s="717"/>
      <c r="K8" s="717"/>
      <c r="L8" s="718"/>
      <c r="M8" s="741"/>
      <c r="N8" s="744" t="s">
        <v>166</v>
      </c>
      <c r="O8" s="745"/>
      <c r="P8" s="235" t="s">
        <v>343</v>
      </c>
      <c r="Q8" s="716"/>
      <c r="R8" s="717"/>
      <c r="S8" s="717"/>
      <c r="T8" s="717"/>
      <c r="U8" s="717"/>
      <c r="V8" s="717"/>
      <c r="W8" s="718"/>
    </row>
    <row r="9" spans="2:23" s="31" customFormat="1" ht="25.5" customHeight="1" x14ac:dyDescent="0.2">
      <c r="B9" s="746" t="s">
        <v>31</v>
      </c>
      <c r="C9" s="748"/>
      <c r="D9" s="747"/>
      <c r="E9" s="238" t="s">
        <v>474</v>
      </c>
      <c r="F9" s="716"/>
      <c r="G9" s="717"/>
      <c r="H9" s="717"/>
      <c r="I9" s="717"/>
      <c r="J9" s="717"/>
      <c r="K9" s="717"/>
      <c r="L9" s="718"/>
      <c r="M9" s="746" t="s">
        <v>31</v>
      </c>
      <c r="N9" s="748"/>
      <c r="O9" s="747"/>
      <c r="P9" s="238" t="s">
        <v>473</v>
      </c>
      <c r="Q9" s="716"/>
      <c r="R9" s="717"/>
      <c r="S9" s="717"/>
      <c r="T9" s="717"/>
      <c r="U9" s="717"/>
      <c r="V9" s="717"/>
      <c r="W9" s="718"/>
    </row>
    <row r="10" spans="2:23" s="31" customFormat="1" ht="25.5" customHeight="1" x14ac:dyDescent="0.2">
      <c r="B10" s="740" t="s">
        <v>219</v>
      </c>
      <c r="C10" s="746" t="s">
        <v>397</v>
      </c>
      <c r="D10" s="747"/>
      <c r="E10" s="236" t="s">
        <v>252</v>
      </c>
      <c r="F10" s="716"/>
      <c r="G10" s="717"/>
      <c r="H10" s="717"/>
      <c r="I10" s="717"/>
      <c r="J10" s="717"/>
      <c r="K10" s="717"/>
      <c r="L10" s="718"/>
      <c r="M10" s="740" t="s">
        <v>219</v>
      </c>
      <c r="N10" s="746" t="s">
        <v>397</v>
      </c>
      <c r="O10" s="747"/>
      <c r="P10" s="236" t="s">
        <v>252</v>
      </c>
      <c r="Q10" s="716"/>
      <c r="R10" s="717"/>
      <c r="S10" s="717"/>
      <c r="T10" s="717"/>
      <c r="U10" s="717"/>
      <c r="V10" s="717"/>
      <c r="W10" s="718"/>
    </row>
    <row r="11" spans="2:23" s="31" customFormat="1" ht="25.5" customHeight="1" x14ac:dyDescent="0.2">
      <c r="B11" s="741"/>
      <c r="C11" s="746" t="s">
        <v>218</v>
      </c>
      <c r="D11" s="747"/>
      <c r="E11" s="177" t="s">
        <v>559</v>
      </c>
      <c r="F11" s="716"/>
      <c r="G11" s="717"/>
      <c r="H11" s="717"/>
      <c r="I11" s="717"/>
      <c r="J11" s="717"/>
      <c r="K11" s="717"/>
      <c r="L11" s="718"/>
      <c r="M11" s="741"/>
      <c r="N11" s="746" t="s">
        <v>218</v>
      </c>
      <c r="O11" s="747"/>
      <c r="P11" s="177" t="s">
        <v>559</v>
      </c>
      <c r="Q11" s="716"/>
      <c r="R11" s="717"/>
      <c r="S11" s="717"/>
      <c r="T11" s="717"/>
      <c r="U11" s="717"/>
      <c r="V11" s="717"/>
      <c r="W11" s="718"/>
    </row>
    <row r="12" spans="2:23" s="31" customFormat="1" ht="25.5" customHeight="1" x14ac:dyDescent="0.2">
      <c r="B12" s="742"/>
      <c r="C12" s="705" t="s">
        <v>220</v>
      </c>
      <c r="D12" s="705"/>
      <c r="E12" s="177" t="s">
        <v>534</v>
      </c>
      <c r="F12" s="719"/>
      <c r="G12" s="720"/>
      <c r="H12" s="720"/>
      <c r="I12" s="720"/>
      <c r="J12" s="720"/>
      <c r="K12" s="720"/>
      <c r="L12" s="721"/>
      <c r="M12" s="742"/>
      <c r="N12" s="705" t="s">
        <v>220</v>
      </c>
      <c r="O12" s="705"/>
      <c r="P12" s="177" t="s">
        <v>534</v>
      </c>
      <c r="Q12" s="716"/>
      <c r="R12" s="717"/>
      <c r="S12" s="717"/>
      <c r="T12" s="717"/>
      <c r="U12" s="717"/>
      <c r="V12" s="717"/>
      <c r="W12" s="718"/>
    </row>
    <row r="13" spans="2:23" s="31" customFormat="1" ht="25.5" customHeight="1" x14ac:dyDescent="0.2">
      <c r="B13" s="722" t="s">
        <v>398</v>
      </c>
      <c r="C13" s="722"/>
      <c r="D13" s="722"/>
      <c r="E13" s="737" t="s">
        <v>829</v>
      </c>
      <c r="F13" s="738"/>
      <c r="G13" s="739"/>
      <c r="H13" s="722" t="s">
        <v>434</v>
      </c>
      <c r="I13" s="722"/>
      <c r="J13" s="723"/>
      <c r="K13" s="723"/>
      <c r="L13" s="723"/>
      <c r="M13" s="722" t="s">
        <v>398</v>
      </c>
      <c r="N13" s="722"/>
      <c r="O13" s="722"/>
      <c r="P13" s="734" t="s">
        <v>831</v>
      </c>
      <c r="Q13" s="735"/>
      <c r="R13" s="736"/>
      <c r="S13" s="722" t="s">
        <v>434</v>
      </c>
      <c r="T13" s="722"/>
      <c r="U13" s="743"/>
      <c r="V13" s="723"/>
      <c r="W13" s="723"/>
    </row>
    <row r="14" spans="2:23" s="31" customFormat="1" ht="25.5" customHeight="1" x14ac:dyDescent="0.2">
      <c r="B14" s="724" t="s">
        <v>234</v>
      </c>
      <c r="C14" s="724"/>
      <c r="D14" s="724"/>
      <c r="E14" s="725" t="s">
        <v>539</v>
      </c>
      <c r="F14" s="725"/>
      <c r="G14" s="725"/>
      <c r="H14" s="726" t="s">
        <v>4</v>
      </c>
      <c r="I14" s="727"/>
      <c r="J14" s="728" t="s">
        <v>539</v>
      </c>
      <c r="K14" s="729"/>
      <c r="L14" s="730"/>
      <c r="M14" s="726" t="s">
        <v>234</v>
      </c>
      <c r="N14" s="727"/>
      <c r="O14" s="731"/>
      <c r="P14" s="725" t="s">
        <v>539</v>
      </c>
      <c r="Q14" s="725"/>
      <c r="R14" s="725"/>
      <c r="S14" s="732" t="s">
        <v>4</v>
      </c>
      <c r="T14" s="733"/>
      <c r="U14" s="728"/>
      <c r="V14" s="729"/>
      <c r="W14" s="730"/>
    </row>
    <row r="15" spans="2:23" s="31" customFormat="1" ht="39.75" customHeight="1" x14ac:dyDescent="0.2">
      <c r="B15" s="705" t="s">
        <v>399</v>
      </c>
      <c r="C15" s="705"/>
      <c r="D15" s="705"/>
      <c r="E15" s="706" t="s">
        <v>830</v>
      </c>
      <c r="F15" s="707"/>
      <c r="G15" s="707"/>
      <c r="H15" s="707"/>
      <c r="I15" s="707"/>
      <c r="J15" s="707"/>
      <c r="K15" s="707"/>
      <c r="L15" s="708"/>
      <c r="M15" s="705" t="s">
        <v>399</v>
      </c>
      <c r="N15" s="705"/>
      <c r="O15" s="705"/>
      <c r="P15" s="706" t="s">
        <v>760</v>
      </c>
      <c r="Q15" s="707"/>
      <c r="R15" s="707"/>
      <c r="S15" s="707"/>
      <c r="T15" s="707"/>
      <c r="U15" s="707"/>
      <c r="V15" s="707"/>
      <c r="W15" s="708"/>
    </row>
    <row r="16" spans="2:23" s="31" customFormat="1" ht="25.5" customHeight="1" x14ac:dyDescent="0.2">
      <c r="B16" s="712" t="s">
        <v>32</v>
      </c>
      <c r="C16" s="712" t="s">
        <v>190</v>
      </c>
      <c r="D16" s="712"/>
      <c r="E16" s="235">
        <v>10</v>
      </c>
      <c r="F16" s="713"/>
      <c r="G16" s="714"/>
      <c r="H16" s="714"/>
      <c r="I16" s="714"/>
      <c r="J16" s="714"/>
      <c r="K16" s="714"/>
      <c r="L16" s="715"/>
      <c r="M16" s="712" t="s">
        <v>32</v>
      </c>
      <c r="N16" s="712" t="s">
        <v>190</v>
      </c>
      <c r="O16" s="712"/>
      <c r="P16" s="235">
        <v>10</v>
      </c>
      <c r="Q16" s="716"/>
      <c r="R16" s="717"/>
      <c r="S16" s="717"/>
      <c r="T16" s="717"/>
      <c r="U16" s="717"/>
      <c r="V16" s="717"/>
      <c r="W16" s="718"/>
    </row>
    <row r="17" spans="2:24" s="31" customFormat="1" ht="25.5" customHeight="1" x14ac:dyDescent="0.2">
      <c r="B17" s="712"/>
      <c r="C17" s="712" t="s">
        <v>322</v>
      </c>
      <c r="D17" s="712"/>
      <c r="E17" s="236">
        <v>3</v>
      </c>
      <c r="F17" s="716"/>
      <c r="G17" s="717"/>
      <c r="H17" s="717"/>
      <c r="I17" s="717"/>
      <c r="J17" s="717"/>
      <c r="K17" s="717"/>
      <c r="L17" s="718"/>
      <c r="M17" s="712"/>
      <c r="N17" s="712" t="s">
        <v>322</v>
      </c>
      <c r="O17" s="712"/>
      <c r="P17" s="236">
        <v>4</v>
      </c>
      <c r="Q17" s="716"/>
      <c r="R17" s="717"/>
      <c r="S17" s="717"/>
      <c r="T17" s="717"/>
      <c r="U17" s="717"/>
      <c r="V17" s="717"/>
      <c r="W17" s="718"/>
    </row>
    <row r="18" spans="2:24" s="31" customFormat="1" ht="25.5" customHeight="1" x14ac:dyDescent="0.2">
      <c r="B18" s="712" t="s">
        <v>30</v>
      </c>
      <c r="C18" s="712" t="s">
        <v>167</v>
      </c>
      <c r="D18" s="712"/>
      <c r="E18" s="237" t="s">
        <v>464</v>
      </c>
      <c r="F18" s="716"/>
      <c r="G18" s="717"/>
      <c r="H18" s="717"/>
      <c r="I18" s="717"/>
      <c r="J18" s="717"/>
      <c r="K18" s="717"/>
      <c r="L18" s="718"/>
      <c r="M18" s="712" t="s">
        <v>30</v>
      </c>
      <c r="N18" s="712" t="s">
        <v>167</v>
      </c>
      <c r="O18" s="712"/>
      <c r="P18" s="237" t="s">
        <v>464</v>
      </c>
      <c r="Q18" s="716"/>
      <c r="R18" s="717"/>
      <c r="S18" s="717"/>
      <c r="T18" s="717"/>
      <c r="U18" s="717"/>
      <c r="V18" s="717"/>
      <c r="W18" s="718"/>
    </row>
    <row r="19" spans="2:24" s="31" customFormat="1" ht="25.5" customHeight="1" x14ac:dyDescent="0.2">
      <c r="B19" s="712"/>
      <c r="C19" s="712" t="s">
        <v>166</v>
      </c>
      <c r="D19" s="712"/>
      <c r="E19" s="235" t="s">
        <v>343</v>
      </c>
      <c r="F19" s="716"/>
      <c r="G19" s="717"/>
      <c r="H19" s="717"/>
      <c r="I19" s="717"/>
      <c r="J19" s="717"/>
      <c r="K19" s="717"/>
      <c r="L19" s="718"/>
      <c r="M19" s="712"/>
      <c r="N19" s="712" t="s">
        <v>166</v>
      </c>
      <c r="O19" s="712"/>
      <c r="P19" s="235" t="s">
        <v>343</v>
      </c>
      <c r="Q19" s="716"/>
      <c r="R19" s="717"/>
      <c r="S19" s="717"/>
      <c r="T19" s="717"/>
      <c r="U19" s="717"/>
      <c r="V19" s="717"/>
      <c r="W19" s="718"/>
    </row>
    <row r="20" spans="2:24" s="31" customFormat="1" ht="25.5" customHeight="1" x14ac:dyDescent="0.2">
      <c r="B20" s="705" t="s">
        <v>31</v>
      </c>
      <c r="C20" s="705"/>
      <c r="D20" s="705"/>
      <c r="E20" s="238" t="s">
        <v>466</v>
      </c>
      <c r="F20" s="716"/>
      <c r="G20" s="717"/>
      <c r="H20" s="717"/>
      <c r="I20" s="717"/>
      <c r="J20" s="717"/>
      <c r="K20" s="717"/>
      <c r="L20" s="718"/>
      <c r="M20" s="705" t="s">
        <v>31</v>
      </c>
      <c r="N20" s="705"/>
      <c r="O20" s="705"/>
      <c r="P20" s="238" t="s">
        <v>472</v>
      </c>
      <c r="Q20" s="716"/>
      <c r="R20" s="717"/>
      <c r="S20" s="717"/>
      <c r="T20" s="717"/>
      <c r="U20" s="717"/>
      <c r="V20" s="717"/>
      <c r="W20" s="718"/>
    </row>
    <row r="21" spans="2:24" s="31" customFormat="1" ht="25.5" customHeight="1" x14ac:dyDescent="0.2">
      <c r="B21" s="740" t="s">
        <v>219</v>
      </c>
      <c r="C21" s="705" t="s">
        <v>397</v>
      </c>
      <c r="D21" s="705"/>
      <c r="E21" s="236" t="s">
        <v>251</v>
      </c>
      <c r="F21" s="716"/>
      <c r="G21" s="717"/>
      <c r="H21" s="717"/>
      <c r="I21" s="717"/>
      <c r="J21" s="717"/>
      <c r="K21" s="717"/>
      <c r="L21" s="718"/>
      <c r="M21" s="740" t="s">
        <v>219</v>
      </c>
      <c r="N21" s="705" t="s">
        <v>397</v>
      </c>
      <c r="O21" s="705"/>
      <c r="P21" s="236" t="s">
        <v>251</v>
      </c>
      <c r="Q21" s="716"/>
      <c r="R21" s="717"/>
      <c r="S21" s="717"/>
      <c r="T21" s="717"/>
      <c r="U21" s="717"/>
      <c r="V21" s="717"/>
      <c r="W21" s="718"/>
    </row>
    <row r="22" spans="2:24" s="31" customFormat="1" ht="25.5" customHeight="1" x14ac:dyDescent="0.2">
      <c r="B22" s="741"/>
      <c r="C22" s="705" t="s">
        <v>218</v>
      </c>
      <c r="D22" s="705"/>
      <c r="E22" s="177" t="s">
        <v>559</v>
      </c>
      <c r="F22" s="716"/>
      <c r="G22" s="717"/>
      <c r="H22" s="717"/>
      <c r="I22" s="717"/>
      <c r="J22" s="717"/>
      <c r="K22" s="717"/>
      <c r="L22" s="718"/>
      <c r="M22" s="741"/>
      <c r="N22" s="705" t="s">
        <v>218</v>
      </c>
      <c r="O22" s="705"/>
      <c r="P22" s="177" t="s">
        <v>559</v>
      </c>
      <c r="Q22" s="716"/>
      <c r="R22" s="717"/>
      <c r="S22" s="717"/>
      <c r="T22" s="717"/>
      <c r="U22" s="717"/>
      <c r="V22" s="717"/>
      <c r="W22" s="718"/>
    </row>
    <row r="23" spans="2:24" s="31" customFormat="1" ht="25.5" customHeight="1" x14ac:dyDescent="0.2">
      <c r="B23" s="742"/>
      <c r="C23" s="705" t="s">
        <v>220</v>
      </c>
      <c r="D23" s="705"/>
      <c r="E23" s="177" t="s">
        <v>533</v>
      </c>
      <c r="F23" s="719"/>
      <c r="G23" s="720"/>
      <c r="H23" s="720"/>
      <c r="I23" s="720"/>
      <c r="J23" s="720"/>
      <c r="K23" s="720"/>
      <c r="L23" s="721"/>
      <c r="M23" s="742"/>
      <c r="N23" s="705" t="s">
        <v>220</v>
      </c>
      <c r="O23" s="705"/>
      <c r="P23" s="177" t="s">
        <v>534</v>
      </c>
      <c r="Q23" s="716"/>
      <c r="R23" s="717"/>
      <c r="S23" s="717"/>
      <c r="T23" s="717"/>
      <c r="U23" s="717"/>
      <c r="V23" s="717"/>
      <c r="W23" s="718"/>
    </row>
    <row r="24" spans="2:24" s="31" customFormat="1" ht="25.5" customHeight="1" x14ac:dyDescent="0.2">
      <c r="B24" s="722" t="s">
        <v>398</v>
      </c>
      <c r="C24" s="722"/>
      <c r="D24" s="722"/>
      <c r="E24" s="734" t="s">
        <v>699</v>
      </c>
      <c r="F24" s="735"/>
      <c r="G24" s="736"/>
      <c r="H24" s="722" t="s">
        <v>434</v>
      </c>
      <c r="I24" s="722"/>
      <c r="J24" s="737" t="s">
        <v>832</v>
      </c>
      <c r="K24" s="738"/>
      <c r="L24" s="739"/>
      <c r="M24" s="722" t="s">
        <v>398</v>
      </c>
      <c r="N24" s="722"/>
      <c r="O24" s="722"/>
      <c r="P24" s="734" t="s">
        <v>938</v>
      </c>
      <c r="Q24" s="735"/>
      <c r="R24" s="736"/>
      <c r="S24" s="722" t="s">
        <v>434</v>
      </c>
      <c r="T24" s="722"/>
      <c r="U24" s="723" t="s">
        <v>832</v>
      </c>
      <c r="V24" s="723"/>
      <c r="W24" s="723"/>
    </row>
    <row r="25" spans="2:24" s="31" customFormat="1" ht="25.5" customHeight="1" x14ac:dyDescent="0.2">
      <c r="B25" s="724" t="s">
        <v>234</v>
      </c>
      <c r="C25" s="724"/>
      <c r="D25" s="724"/>
      <c r="E25" s="725" t="s">
        <v>539</v>
      </c>
      <c r="F25" s="725"/>
      <c r="G25" s="725"/>
      <c r="H25" s="726" t="s">
        <v>4</v>
      </c>
      <c r="I25" s="727"/>
      <c r="J25" s="728" t="s">
        <v>539</v>
      </c>
      <c r="K25" s="729"/>
      <c r="L25" s="730"/>
      <c r="M25" s="726" t="s">
        <v>234</v>
      </c>
      <c r="N25" s="727"/>
      <c r="O25" s="731"/>
      <c r="P25" s="725" t="s">
        <v>539</v>
      </c>
      <c r="Q25" s="725"/>
      <c r="R25" s="725"/>
      <c r="S25" s="732" t="s">
        <v>4</v>
      </c>
      <c r="T25" s="733"/>
      <c r="U25" s="728" t="s">
        <v>539</v>
      </c>
      <c r="V25" s="729"/>
      <c r="W25" s="730"/>
    </row>
    <row r="26" spans="2:24" s="31" customFormat="1" ht="39.75" customHeight="1" x14ac:dyDescent="0.2">
      <c r="B26" s="705" t="s">
        <v>399</v>
      </c>
      <c r="C26" s="705"/>
      <c r="D26" s="705"/>
      <c r="E26" s="706" t="s">
        <v>833</v>
      </c>
      <c r="F26" s="707"/>
      <c r="G26" s="707"/>
      <c r="H26" s="707"/>
      <c r="I26" s="707"/>
      <c r="J26" s="707"/>
      <c r="K26" s="707"/>
      <c r="L26" s="708"/>
      <c r="M26" s="705" t="s">
        <v>399</v>
      </c>
      <c r="N26" s="705"/>
      <c r="O26" s="705"/>
      <c r="P26" s="706" t="s">
        <v>834</v>
      </c>
      <c r="Q26" s="707"/>
      <c r="R26" s="707"/>
      <c r="S26" s="707"/>
      <c r="T26" s="707"/>
      <c r="U26" s="707"/>
      <c r="V26" s="707"/>
      <c r="W26" s="708"/>
    </row>
    <row r="27" spans="2:24" s="31" customFormat="1" ht="15" customHeight="1" x14ac:dyDescent="0.2">
      <c r="B27" s="239"/>
      <c r="C27" s="709" t="s">
        <v>521</v>
      </c>
      <c r="D27" s="710"/>
      <c r="E27" s="710"/>
      <c r="F27" s="710"/>
      <c r="G27" s="710"/>
      <c r="H27" s="710"/>
      <c r="I27" s="710"/>
      <c r="J27" s="710"/>
      <c r="K27" s="710"/>
      <c r="L27" s="710"/>
      <c r="M27" s="240"/>
      <c r="N27" s="240" t="s">
        <v>429</v>
      </c>
      <c r="O27" s="240"/>
      <c r="P27" s="240"/>
      <c r="Q27" s="240"/>
      <c r="R27" s="240"/>
      <c r="S27" s="240"/>
      <c r="T27" s="240"/>
      <c r="U27" s="240"/>
      <c r="V27" s="240"/>
      <c r="W27" s="240"/>
    </row>
    <row r="28" spans="2:24" s="31" customFormat="1" ht="15" customHeight="1" x14ac:dyDescent="0.2">
      <c r="B28" s="239"/>
      <c r="C28" s="711"/>
      <c r="D28" s="711"/>
      <c r="E28" s="711"/>
      <c r="F28" s="711"/>
      <c r="G28" s="711"/>
      <c r="H28" s="711"/>
      <c r="I28" s="711"/>
      <c r="J28" s="711"/>
      <c r="K28" s="711"/>
      <c r="L28" s="711"/>
      <c r="M28" s="240"/>
      <c r="N28" s="240" t="s">
        <v>522</v>
      </c>
      <c r="O28" s="240"/>
      <c r="P28" s="240"/>
      <c r="Q28" s="240"/>
      <c r="R28" s="240"/>
      <c r="S28" s="240"/>
      <c r="T28" s="240"/>
      <c r="U28" s="240"/>
      <c r="V28" s="240"/>
      <c r="W28" s="240"/>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3ECE0FB3-6A6C-4C25-9CDD-988871E7892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B852EAB-29AF-422A-84F8-A13E1776DD86}">
          <x14:formula1>
            <xm:f>'(参考)リスト'!$B$16:$B$21</xm:f>
          </x14:formula1>
          <xm:sqref>E7 E18 P7 P18</xm:sqref>
        </x14:dataValidation>
        <x14:dataValidation type="list" allowBlank="1" showInputMessage="1" showErrorMessage="1" xr:uid="{FE0EB260-4C1B-4545-A84D-4577B1C55FC4}">
          <x14:formula1>
            <xm:f>'(参考)リスト'!$E$16:$E$27</xm:f>
          </x14:formula1>
          <xm:sqref>E9 E20 P9 P20</xm:sqref>
        </x14:dataValidation>
        <x14:dataValidation type="list" allowBlank="1" showInputMessage="1" showErrorMessage="1" xr:uid="{91159449-3F18-407A-999C-B8AEA349F919}">
          <x14:formula1>
            <xm:f>'(参考)リスト'!$D$16:$D$18</xm:f>
          </x14:formula1>
          <xm:sqref>E10 E21 P10 P21</xm:sqref>
        </x14:dataValidation>
        <x14:dataValidation type="list" allowBlank="1" showInputMessage="1" showErrorMessage="1" xr:uid="{A8DC6ABB-05FF-40A4-84A6-92AEC8905C26}">
          <x14:formula1>
            <xm:f>'(参考)リスト'!$F$16:$F$21</xm:f>
          </x14:formula1>
          <xm:sqref>E11:E12 E22:E23 P11:P12 P22:P23</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E8089-F42D-4082-9767-5E1DC2A7FE96}">
  <dimension ref="B1:X31"/>
  <sheetViews>
    <sheetView showGridLines="0" showZeros="0" view="pageBreakPreview" topLeftCell="A8" zoomScale="90" zoomScaleNormal="70" zoomScaleSheetLayoutView="90" workbookViewId="0">
      <selection activeCell="AA16" sqref="AA16"/>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3" t="s">
        <v>508</v>
      </c>
      <c r="C2" s="234"/>
      <c r="D2" s="234"/>
      <c r="E2" s="234"/>
      <c r="F2" s="234"/>
      <c r="G2" s="234"/>
      <c r="H2" s="234"/>
      <c r="I2" s="234"/>
      <c r="J2" s="234"/>
      <c r="K2" s="234"/>
      <c r="L2" s="234"/>
      <c r="M2" s="234"/>
      <c r="N2" s="234"/>
      <c r="O2" s="234"/>
      <c r="P2" s="234"/>
      <c r="Q2" s="234"/>
      <c r="R2" s="384" t="s">
        <v>412</v>
      </c>
      <c r="S2" s="384"/>
      <c r="T2" s="583" t="s">
        <v>935</v>
      </c>
      <c r="U2" s="583"/>
      <c r="V2" s="583"/>
      <c r="W2" s="583"/>
    </row>
    <row r="3" spans="2:23" ht="25.2" customHeight="1" x14ac:dyDescent="0.15">
      <c r="B3" s="760" t="s">
        <v>34</v>
      </c>
      <c r="C3" s="761"/>
      <c r="D3" s="761"/>
      <c r="E3" s="762" t="s">
        <v>561</v>
      </c>
      <c r="F3" s="763"/>
      <c r="G3" s="764"/>
      <c r="H3" s="754" t="s">
        <v>27</v>
      </c>
      <c r="I3" s="755"/>
      <c r="J3" s="765" t="s">
        <v>573</v>
      </c>
      <c r="K3" s="766"/>
      <c r="L3" s="767"/>
      <c r="M3" s="769" t="s">
        <v>448</v>
      </c>
      <c r="N3" s="777"/>
      <c r="O3" s="770"/>
      <c r="P3" s="768" t="s">
        <v>531</v>
      </c>
      <c r="Q3" s="768"/>
      <c r="R3" s="768"/>
      <c r="S3" s="769" t="s">
        <v>185</v>
      </c>
      <c r="T3" s="770"/>
      <c r="U3" s="773">
        <v>45586</v>
      </c>
      <c r="V3" s="774"/>
      <c r="W3" s="775"/>
    </row>
    <row r="4" spans="2:23" ht="25.2" customHeight="1" x14ac:dyDescent="0.2">
      <c r="B4" s="749" t="s">
        <v>28</v>
      </c>
      <c r="C4" s="750"/>
      <c r="D4" s="750"/>
      <c r="E4" s="751" t="s">
        <v>562</v>
      </c>
      <c r="F4" s="752"/>
      <c r="G4" s="753"/>
      <c r="H4" s="754" t="s">
        <v>33</v>
      </c>
      <c r="I4" s="755"/>
      <c r="J4" s="756" t="s">
        <v>936</v>
      </c>
      <c r="K4" s="757"/>
      <c r="L4" s="758"/>
      <c r="M4" s="778"/>
      <c r="N4" s="779"/>
      <c r="O4" s="780"/>
      <c r="P4" s="759" t="s">
        <v>532</v>
      </c>
      <c r="Q4" s="759"/>
      <c r="R4" s="759"/>
      <c r="S4" s="771"/>
      <c r="T4" s="772"/>
      <c r="U4" s="771"/>
      <c r="V4" s="776"/>
      <c r="W4" s="772"/>
    </row>
    <row r="5" spans="2:23" s="31" customFormat="1" ht="25.5" customHeight="1" x14ac:dyDescent="0.2">
      <c r="B5" s="740" t="s">
        <v>32</v>
      </c>
      <c r="C5" s="744" t="s">
        <v>190</v>
      </c>
      <c r="D5" s="745"/>
      <c r="E5" s="235">
        <v>10</v>
      </c>
      <c r="F5" s="713"/>
      <c r="G5" s="714"/>
      <c r="H5" s="714"/>
      <c r="I5" s="714"/>
      <c r="J5" s="714"/>
      <c r="K5" s="714"/>
      <c r="L5" s="715"/>
      <c r="M5" s="740" t="s">
        <v>32</v>
      </c>
      <c r="N5" s="744" t="s">
        <v>190</v>
      </c>
      <c r="O5" s="745"/>
      <c r="P5" s="235">
        <v>10</v>
      </c>
      <c r="Q5" s="716"/>
      <c r="R5" s="717"/>
      <c r="S5" s="717"/>
      <c r="T5" s="717"/>
      <c r="U5" s="717"/>
      <c r="V5" s="717"/>
      <c r="W5" s="718"/>
    </row>
    <row r="6" spans="2:23" s="31" customFormat="1" ht="25.5" customHeight="1" x14ac:dyDescent="0.2">
      <c r="B6" s="742"/>
      <c r="C6" s="744" t="s">
        <v>322</v>
      </c>
      <c r="D6" s="745"/>
      <c r="E6" s="236">
        <v>5</v>
      </c>
      <c r="F6" s="716"/>
      <c r="G6" s="717"/>
      <c r="H6" s="717"/>
      <c r="I6" s="717"/>
      <c r="J6" s="717"/>
      <c r="K6" s="717"/>
      <c r="L6" s="718"/>
      <c r="M6" s="742"/>
      <c r="N6" s="744" t="s">
        <v>322</v>
      </c>
      <c r="O6" s="745"/>
      <c r="P6" s="236">
        <v>6</v>
      </c>
      <c r="Q6" s="716"/>
      <c r="R6" s="717"/>
      <c r="S6" s="717"/>
      <c r="T6" s="717"/>
      <c r="U6" s="717"/>
      <c r="V6" s="717"/>
      <c r="W6" s="718"/>
    </row>
    <row r="7" spans="2:23" s="31" customFormat="1" ht="25.5" customHeight="1" x14ac:dyDescent="0.2">
      <c r="B7" s="740" t="s">
        <v>30</v>
      </c>
      <c r="C7" s="744" t="s">
        <v>167</v>
      </c>
      <c r="D7" s="745"/>
      <c r="E7" s="237" t="s">
        <v>464</v>
      </c>
      <c r="F7" s="716"/>
      <c r="G7" s="717"/>
      <c r="H7" s="717"/>
      <c r="I7" s="717"/>
      <c r="J7" s="717"/>
      <c r="K7" s="717"/>
      <c r="L7" s="718"/>
      <c r="M7" s="740" t="s">
        <v>30</v>
      </c>
      <c r="N7" s="744" t="s">
        <v>167</v>
      </c>
      <c r="O7" s="745"/>
      <c r="P7" s="237" t="s">
        <v>464</v>
      </c>
      <c r="Q7" s="716"/>
      <c r="R7" s="717"/>
      <c r="S7" s="717"/>
      <c r="T7" s="717"/>
      <c r="U7" s="717"/>
      <c r="V7" s="717"/>
      <c r="W7" s="718"/>
    </row>
    <row r="8" spans="2:23" s="31" customFormat="1" ht="25.5" customHeight="1" x14ac:dyDescent="0.2">
      <c r="B8" s="741"/>
      <c r="C8" s="744" t="s">
        <v>166</v>
      </c>
      <c r="D8" s="745"/>
      <c r="E8" s="235" t="s">
        <v>336</v>
      </c>
      <c r="F8" s="716"/>
      <c r="G8" s="717"/>
      <c r="H8" s="717"/>
      <c r="I8" s="717"/>
      <c r="J8" s="717"/>
      <c r="K8" s="717"/>
      <c r="L8" s="718"/>
      <c r="M8" s="741"/>
      <c r="N8" s="744" t="s">
        <v>166</v>
      </c>
      <c r="O8" s="745"/>
      <c r="P8" s="235" t="s">
        <v>336</v>
      </c>
      <c r="Q8" s="716"/>
      <c r="R8" s="717"/>
      <c r="S8" s="717"/>
      <c r="T8" s="717"/>
      <c r="U8" s="717"/>
      <c r="V8" s="717"/>
      <c r="W8" s="718"/>
    </row>
    <row r="9" spans="2:23" s="31" customFormat="1" ht="25.5" customHeight="1" x14ac:dyDescent="0.2">
      <c r="B9" s="746" t="s">
        <v>31</v>
      </c>
      <c r="C9" s="748"/>
      <c r="D9" s="747"/>
      <c r="E9" s="238" t="s">
        <v>472</v>
      </c>
      <c r="F9" s="716"/>
      <c r="G9" s="717"/>
      <c r="H9" s="717"/>
      <c r="I9" s="717"/>
      <c r="J9" s="717"/>
      <c r="K9" s="717"/>
      <c r="L9" s="718"/>
      <c r="M9" s="746" t="s">
        <v>31</v>
      </c>
      <c r="N9" s="748"/>
      <c r="O9" s="747"/>
      <c r="P9" s="238" t="s">
        <v>473</v>
      </c>
      <c r="Q9" s="716"/>
      <c r="R9" s="717"/>
      <c r="S9" s="717"/>
      <c r="T9" s="717"/>
      <c r="U9" s="717"/>
      <c r="V9" s="717"/>
      <c r="W9" s="718"/>
    </row>
    <row r="10" spans="2:23" s="31" customFormat="1" ht="25.5" customHeight="1" x14ac:dyDescent="0.2">
      <c r="B10" s="740" t="s">
        <v>219</v>
      </c>
      <c r="C10" s="746" t="s">
        <v>397</v>
      </c>
      <c r="D10" s="747"/>
      <c r="E10" s="236" t="s">
        <v>251</v>
      </c>
      <c r="F10" s="716"/>
      <c r="G10" s="717"/>
      <c r="H10" s="717"/>
      <c r="I10" s="717"/>
      <c r="J10" s="717"/>
      <c r="K10" s="717"/>
      <c r="L10" s="718"/>
      <c r="M10" s="740" t="s">
        <v>219</v>
      </c>
      <c r="N10" s="746" t="s">
        <v>397</v>
      </c>
      <c r="O10" s="747"/>
      <c r="P10" s="236" t="s">
        <v>252</v>
      </c>
      <c r="Q10" s="716"/>
      <c r="R10" s="717"/>
      <c r="S10" s="717"/>
      <c r="T10" s="717"/>
      <c r="U10" s="717"/>
      <c r="V10" s="717"/>
      <c r="W10" s="718"/>
    </row>
    <row r="11" spans="2:23" s="31" customFormat="1" ht="25.5" customHeight="1" x14ac:dyDescent="0.2">
      <c r="B11" s="741"/>
      <c r="C11" s="746" t="s">
        <v>218</v>
      </c>
      <c r="D11" s="747"/>
      <c r="E11" s="177" t="s">
        <v>559</v>
      </c>
      <c r="F11" s="716"/>
      <c r="G11" s="717"/>
      <c r="H11" s="717"/>
      <c r="I11" s="717"/>
      <c r="J11" s="717"/>
      <c r="K11" s="717"/>
      <c r="L11" s="718"/>
      <c r="M11" s="741"/>
      <c r="N11" s="746" t="s">
        <v>218</v>
      </c>
      <c r="O11" s="747"/>
      <c r="P11" s="177" t="s">
        <v>559</v>
      </c>
      <c r="Q11" s="716"/>
      <c r="R11" s="717"/>
      <c r="S11" s="717"/>
      <c r="T11" s="717"/>
      <c r="U11" s="717"/>
      <c r="V11" s="717"/>
      <c r="W11" s="718"/>
    </row>
    <row r="12" spans="2:23" s="31" customFormat="1" ht="25.5" customHeight="1" x14ac:dyDescent="0.2">
      <c r="B12" s="742"/>
      <c r="C12" s="705" t="s">
        <v>220</v>
      </c>
      <c r="D12" s="705"/>
      <c r="E12" s="177" t="s">
        <v>534</v>
      </c>
      <c r="F12" s="719"/>
      <c r="G12" s="720"/>
      <c r="H12" s="720"/>
      <c r="I12" s="720"/>
      <c r="J12" s="720"/>
      <c r="K12" s="720"/>
      <c r="L12" s="721"/>
      <c r="M12" s="742"/>
      <c r="N12" s="705" t="s">
        <v>220</v>
      </c>
      <c r="O12" s="705"/>
      <c r="P12" s="177" t="s">
        <v>534</v>
      </c>
      <c r="Q12" s="716"/>
      <c r="R12" s="717"/>
      <c r="S12" s="717"/>
      <c r="T12" s="717"/>
      <c r="U12" s="717"/>
      <c r="V12" s="717"/>
      <c r="W12" s="718"/>
    </row>
    <row r="13" spans="2:23" s="31" customFormat="1" ht="25.5" customHeight="1" x14ac:dyDescent="0.2">
      <c r="B13" s="722" t="s">
        <v>398</v>
      </c>
      <c r="C13" s="722"/>
      <c r="D13" s="722"/>
      <c r="E13" s="737" t="s">
        <v>815</v>
      </c>
      <c r="F13" s="738"/>
      <c r="G13" s="739"/>
      <c r="H13" s="722" t="s">
        <v>434</v>
      </c>
      <c r="I13" s="722"/>
      <c r="J13" s="723" t="s">
        <v>835</v>
      </c>
      <c r="K13" s="723"/>
      <c r="L13" s="723"/>
      <c r="M13" s="722" t="s">
        <v>398</v>
      </c>
      <c r="N13" s="722"/>
      <c r="O13" s="722"/>
      <c r="P13" s="734" t="s">
        <v>711</v>
      </c>
      <c r="Q13" s="735"/>
      <c r="R13" s="736"/>
      <c r="S13" s="722" t="s">
        <v>434</v>
      </c>
      <c r="T13" s="722"/>
      <c r="U13" s="743"/>
      <c r="V13" s="723"/>
      <c r="W13" s="723"/>
    </row>
    <row r="14" spans="2:23" s="31" customFormat="1" ht="25.5" customHeight="1" x14ac:dyDescent="0.2">
      <c r="B14" s="724" t="s">
        <v>234</v>
      </c>
      <c r="C14" s="724"/>
      <c r="D14" s="724"/>
      <c r="E14" s="725" t="s">
        <v>539</v>
      </c>
      <c r="F14" s="725"/>
      <c r="G14" s="725"/>
      <c r="H14" s="726" t="s">
        <v>4</v>
      </c>
      <c r="I14" s="727"/>
      <c r="J14" s="728" t="s">
        <v>539</v>
      </c>
      <c r="K14" s="729"/>
      <c r="L14" s="730"/>
      <c r="M14" s="726" t="s">
        <v>234</v>
      </c>
      <c r="N14" s="727"/>
      <c r="O14" s="731"/>
      <c r="P14" s="725" t="s">
        <v>539</v>
      </c>
      <c r="Q14" s="725"/>
      <c r="R14" s="725"/>
      <c r="S14" s="732" t="s">
        <v>4</v>
      </c>
      <c r="T14" s="733"/>
      <c r="U14" s="728"/>
      <c r="V14" s="729"/>
      <c r="W14" s="730"/>
    </row>
    <row r="15" spans="2:23" s="31" customFormat="1" ht="39.75" customHeight="1" x14ac:dyDescent="0.2">
      <c r="B15" s="705" t="s">
        <v>399</v>
      </c>
      <c r="C15" s="705"/>
      <c r="D15" s="705"/>
      <c r="E15" s="706" t="s">
        <v>836</v>
      </c>
      <c r="F15" s="707"/>
      <c r="G15" s="707"/>
      <c r="H15" s="707"/>
      <c r="I15" s="707"/>
      <c r="J15" s="707"/>
      <c r="K15" s="707"/>
      <c r="L15" s="708"/>
      <c r="M15" s="705" t="s">
        <v>399</v>
      </c>
      <c r="N15" s="705"/>
      <c r="O15" s="705"/>
      <c r="P15" s="706" t="s">
        <v>683</v>
      </c>
      <c r="Q15" s="707"/>
      <c r="R15" s="707"/>
      <c r="S15" s="707"/>
      <c r="T15" s="707"/>
      <c r="U15" s="707"/>
      <c r="V15" s="707"/>
      <c r="W15" s="708"/>
    </row>
    <row r="16" spans="2:23" s="31" customFormat="1" ht="25.5" customHeight="1" x14ac:dyDescent="0.2">
      <c r="B16" s="712" t="s">
        <v>32</v>
      </c>
      <c r="C16" s="712" t="s">
        <v>190</v>
      </c>
      <c r="D16" s="712"/>
      <c r="E16" s="235">
        <v>10</v>
      </c>
      <c r="F16" s="713"/>
      <c r="G16" s="714"/>
      <c r="H16" s="714"/>
      <c r="I16" s="714"/>
      <c r="J16" s="714"/>
      <c r="K16" s="714"/>
      <c r="L16" s="715"/>
      <c r="M16" s="712" t="s">
        <v>32</v>
      </c>
      <c r="N16" s="712" t="s">
        <v>190</v>
      </c>
      <c r="O16" s="712"/>
      <c r="P16" s="235">
        <v>11</v>
      </c>
      <c r="Q16" s="716"/>
      <c r="R16" s="717"/>
      <c r="S16" s="717"/>
      <c r="T16" s="717"/>
      <c r="U16" s="717"/>
      <c r="V16" s="717"/>
      <c r="W16" s="718"/>
    </row>
    <row r="17" spans="2:24" s="31" customFormat="1" ht="25.5" customHeight="1" x14ac:dyDescent="0.2">
      <c r="B17" s="712"/>
      <c r="C17" s="712" t="s">
        <v>322</v>
      </c>
      <c r="D17" s="712"/>
      <c r="E17" s="236">
        <v>7</v>
      </c>
      <c r="F17" s="716"/>
      <c r="G17" s="717"/>
      <c r="H17" s="717"/>
      <c r="I17" s="717"/>
      <c r="J17" s="717"/>
      <c r="K17" s="717"/>
      <c r="L17" s="718"/>
      <c r="M17" s="712"/>
      <c r="N17" s="712" t="s">
        <v>322</v>
      </c>
      <c r="O17" s="712"/>
      <c r="P17" s="236">
        <v>1</v>
      </c>
      <c r="Q17" s="716"/>
      <c r="R17" s="717"/>
      <c r="S17" s="717"/>
      <c r="T17" s="717"/>
      <c r="U17" s="717"/>
      <c r="V17" s="717"/>
      <c r="W17" s="718"/>
    </row>
    <row r="18" spans="2:24" s="31" customFormat="1" ht="25.5" customHeight="1" x14ac:dyDescent="0.2">
      <c r="B18" s="712" t="s">
        <v>30</v>
      </c>
      <c r="C18" s="712" t="s">
        <v>167</v>
      </c>
      <c r="D18" s="712"/>
      <c r="E18" s="237" t="s">
        <v>250</v>
      </c>
      <c r="F18" s="716"/>
      <c r="G18" s="717"/>
      <c r="H18" s="717"/>
      <c r="I18" s="717"/>
      <c r="J18" s="717"/>
      <c r="K18" s="717"/>
      <c r="L18" s="718"/>
      <c r="M18" s="712" t="s">
        <v>30</v>
      </c>
      <c r="N18" s="712" t="s">
        <v>167</v>
      </c>
      <c r="O18" s="712"/>
      <c r="P18" s="237" t="s">
        <v>464</v>
      </c>
      <c r="Q18" s="716"/>
      <c r="R18" s="717"/>
      <c r="S18" s="717"/>
      <c r="T18" s="717"/>
      <c r="U18" s="717"/>
      <c r="V18" s="717"/>
      <c r="W18" s="718"/>
    </row>
    <row r="19" spans="2:24" s="31" customFormat="1" ht="25.5" customHeight="1" x14ac:dyDescent="0.2">
      <c r="B19" s="712"/>
      <c r="C19" s="712" t="s">
        <v>166</v>
      </c>
      <c r="D19" s="712"/>
      <c r="E19" s="235" t="s">
        <v>265</v>
      </c>
      <c r="F19" s="716"/>
      <c r="G19" s="717"/>
      <c r="H19" s="717"/>
      <c r="I19" s="717"/>
      <c r="J19" s="717"/>
      <c r="K19" s="717"/>
      <c r="L19" s="718"/>
      <c r="M19" s="712"/>
      <c r="N19" s="712" t="s">
        <v>166</v>
      </c>
      <c r="O19" s="712"/>
      <c r="P19" s="235" t="s">
        <v>337</v>
      </c>
      <c r="Q19" s="716"/>
      <c r="R19" s="717"/>
      <c r="S19" s="717"/>
      <c r="T19" s="717"/>
      <c r="U19" s="717"/>
      <c r="V19" s="717"/>
      <c r="W19" s="718"/>
    </row>
    <row r="20" spans="2:24" s="31" customFormat="1" ht="25.5" customHeight="1" x14ac:dyDescent="0.2">
      <c r="B20" s="705" t="s">
        <v>31</v>
      </c>
      <c r="C20" s="705"/>
      <c r="D20" s="705"/>
      <c r="E20" s="238" t="s">
        <v>476</v>
      </c>
      <c r="F20" s="716"/>
      <c r="G20" s="717"/>
      <c r="H20" s="717"/>
      <c r="I20" s="717"/>
      <c r="J20" s="717"/>
      <c r="K20" s="717"/>
      <c r="L20" s="718"/>
      <c r="M20" s="705" t="s">
        <v>31</v>
      </c>
      <c r="N20" s="705"/>
      <c r="O20" s="705"/>
      <c r="P20" s="238" t="s">
        <v>473</v>
      </c>
      <c r="Q20" s="716"/>
      <c r="R20" s="717"/>
      <c r="S20" s="717"/>
      <c r="T20" s="717"/>
      <c r="U20" s="717"/>
      <c r="V20" s="717"/>
      <c r="W20" s="718"/>
    </row>
    <row r="21" spans="2:24" s="31" customFormat="1" ht="25.5" customHeight="1" x14ac:dyDescent="0.2">
      <c r="B21" s="740" t="s">
        <v>219</v>
      </c>
      <c r="C21" s="705" t="s">
        <v>397</v>
      </c>
      <c r="D21" s="705"/>
      <c r="E21" s="236" t="s">
        <v>252</v>
      </c>
      <c r="F21" s="716"/>
      <c r="G21" s="717"/>
      <c r="H21" s="717"/>
      <c r="I21" s="717"/>
      <c r="J21" s="717"/>
      <c r="K21" s="717"/>
      <c r="L21" s="718"/>
      <c r="M21" s="740" t="s">
        <v>219</v>
      </c>
      <c r="N21" s="705" t="s">
        <v>397</v>
      </c>
      <c r="O21" s="705"/>
      <c r="P21" s="236" t="s">
        <v>252</v>
      </c>
      <c r="Q21" s="716"/>
      <c r="R21" s="717"/>
      <c r="S21" s="717"/>
      <c r="T21" s="717"/>
      <c r="U21" s="717"/>
      <c r="V21" s="717"/>
      <c r="W21" s="718"/>
    </row>
    <row r="22" spans="2:24" s="31" customFormat="1" ht="25.5" customHeight="1" x14ac:dyDescent="0.2">
      <c r="B22" s="741"/>
      <c r="C22" s="705" t="s">
        <v>218</v>
      </c>
      <c r="D22" s="705"/>
      <c r="E22" s="177" t="s">
        <v>559</v>
      </c>
      <c r="F22" s="716"/>
      <c r="G22" s="717"/>
      <c r="H22" s="717"/>
      <c r="I22" s="717"/>
      <c r="J22" s="717"/>
      <c r="K22" s="717"/>
      <c r="L22" s="718"/>
      <c r="M22" s="741"/>
      <c r="N22" s="705" t="s">
        <v>218</v>
      </c>
      <c r="O22" s="705"/>
      <c r="P22" s="177" t="s">
        <v>559</v>
      </c>
      <c r="Q22" s="716"/>
      <c r="R22" s="717"/>
      <c r="S22" s="717"/>
      <c r="T22" s="717"/>
      <c r="U22" s="717"/>
      <c r="V22" s="717"/>
      <c r="W22" s="718"/>
    </row>
    <row r="23" spans="2:24" s="31" customFormat="1" ht="25.5" customHeight="1" x14ac:dyDescent="0.2">
      <c r="B23" s="742"/>
      <c r="C23" s="705" t="s">
        <v>220</v>
      </c>
      <c r="D23" s="705"/>
      <c r="E23" s="177" t="s">
        <v>534</v>
      </c>
      <c r="F23" s="719"/>
      <c r="G23" s="720"/>
      <c r="H23" s="720"/>
      <c r="I23" s="720"/>
      <c r="J23" s="720"/>
      <c r="K23" s="720"/>
      <c r="L23" s="721"/>
      <c r="M23" s="742"/>
      <c r="N23" s="705" t="s">
        <v>220</v>
      </c>
      <c r="O23" s="705"/>
      <c r="P23" s="177" t="s">
        <v>533</v>
      </c>
      <c r="Q23" s="716"/>
      <c r="R23" s="717"/>
      <c r="S23" s="717"/>
      <c r="T23" s="717"/>
      <c r="U23" s="717"/>
      <c r="V23" s="717"/>
      <c r="W23" s="718"/>
    </row>
    <row r="24" spans="2:24" s="31" customFormat="1" ht="25.5" customHeight="1" x14ac:dyDescent="0.2">
      <c r="B24" s="722" t="s">
        <v>398</v>
      </c>
      <c r="C24" s="722"/>
      <c r="D24" s="722"/>
      <c r="E24" s="734" t="s">
        <v>937</v>
      </c>
      <c r="F24" s="735"/>
      <c r="G24" s="736"/>
      <c r="H24" s="722" t="s">
        <v>434</v>
      </c>
      <c r="I24" s="722"/>
      <c r="J24" s="737"/>
      <c r="K24" s="738"/>
      <c r="L24" s="739"/>
      <c r="M24" s="722" t="s">
        <v>398</v>
      </c>
      <c r="N24" s="722"/>
      <c r="O24" s="722"/>
      <c r="P24" s="734" t="s">
        <v>699</v>
      </c>
      <c r="Q24" s="735"/>
      <c r="R24" s="736"/>
      <c r="S24" s="722" t="s">
        <v>434</v>
      </c>
      <c r="T24" s="722"/>
      <c r="U24" s="723"/>
      <c r="V24" s="723"/>
      <c r="W24" s="723"/>
    </row>
    <row r="25" spans="2:24" s="31" customFormat="1" ht="25.5" customHeight="1" x14ac:dyDescent="0.2">
      <c r="B25" s="724" t="s">
        <v>234</v>
      </c>
      <c r="C25" s="724"/>
      <c r="D25" s="724"/>
      <c r="E25" s="725" t="s">
        <v>539</v>
      </c>
      <c r="F25" s="725"/>
      <c r="G25" s="725"/>
      <c r="H25" s="726" t="s">
        <v>4</v>
      </c>
      <c r="I25" s="727"/>
      <c r="J25" s="728" t="s">
        <v>539</v>
      </c>
      <c r="K25" s="729"/>
      <c r="L25" s="730"/>
      <c r="M25" s="726" t="s">
        <v>234</v>
      </c>
      <c r="N25" s="727"/>
      <c r="O25" s="731"/>
      <c r="P25" s="725" t="s">
        <v>539</v>
      </c>
      <c r="Q25" s="725"/>
      <c r="R25" s="725"/>
      <c r="S25" s="732" t="s">
        <v>4</v>
      </c>
      <c r="T25" s="733"/>
      <c r="U25" s="728" t="s">
        <v>539</v>
      </c>
      <c r="V25" s="729"/>
      <c r="W25" s="730"/>
    </row>
    <row r="26" spans="2:24" s="31" customFormat="1" ht="39.75" customHeight="1" x14ac:dyDescent="0.2">
      <c r="B26" s="705" t="s">
        <v>399</v>
      </c>
      <c r="C26" s="705"/>
      <c r="D26" s="705"/>
      <c r="E26" s="706" t="s">
        <v>837</v>
      </c>
      <c r="F26" s="707"/>
      <c r="G26" s="707"/>
      <c r="H26" s="707"/>
      <c r="I26" s="707"/>
      <c r="J26" s="707"/>
      <c r="K26" s="707"/>
      <c r="L26" s="708"/>
      <c r="M26" s="705" t="s">
        <v>399</v>
      </c>
      <c r="N26" s="705"/>
      <c r="O26" s="705"/>
      <c r="P26" s="706" t="s">
        <v>838</v>
      </c>
      <c r="Q26" s="707"/>
      <c r="R26" s="707"/>
      <c r="S26" s="707"/>
      <c r="T26" s="707"/>
      <c r="U26" s="707"/>
      <c r="V26" s="707"/>
      <c r="W26" s="708"/>
    </row>
    <row r="27" spans="2:24" s="31" customFormat="1" ht="15" customHeight="1" x14ac:dyDescent="0.2">
      <c r="B27" s="239"/>
      <c r="C27" s="709" t="s">
        <v>521</v>
      </c>
      <c r="D27" s="710"/>
      <c r="E27" s="710"/>
      <c r="F27" s="710"/>
      <c r="G27" s="710"/>
      <c r="H27" s="710"/>
      <c r="I27" s="710"/>
      <c r="J27" s="710"/>
      <c r="K27" s="710"/>
      <c r="L27" s="710"/>
      <c r="M27" s="240"/>
      <c r="N27" s="240" t="s">
        <v>429</v>
      </c>
      <c r="O27" s="240"/>
      <c r="P27" s="240"/>
      <c r="Q27" s="240"/>
      <c r="R27" s="240"/>
      <c r="S27" s="240"/>
      <c r="T27" s="240"/>
      <c r="U27" s="240"/>
      <c r="V27" s="240"/>
      <c r="W27" s="240"/>
    </row>
    <row r="28" spans="2:24" s="31" customFormat="1" ht="15" customHeight="1" x14ac:dyDescent="0.2">
      <c r="B28" s="239"/>
      <c r="C28" s="711"/>
      <c r="D28" s="711"/>
      <c r="E28" s="711"/>
      <c r="F28" s="711"/>
      <c r="G28" s="711"/>
      <c r="H28" s="711"/>
      <c r="I28" s="711"/>
      <c r="J28" s="711"/>
      <c r="K28" s="711"/>
      <c r="L28" s="711"/>
      <c r="M28" s="240"/>
      <c r="N28" s="240" t="s">
        <v>522</v>
      </c>
      <c r="O28" s="240"/>
      <c r="P28" s="240"/>
      <c r="Q28" s="240"/>
      <c r="R28" s="240"/>
      <c r="S28" s="240"/>
      <c r="T28" s="240"/>
      <c r="U28" s="240"/>
      <c r="V28" s="240"/>
      <c r="W28" s="240"/>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6E630CAA-DC31-4109-8A43-3B5CC3B6B59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9C68079-209C-4E18-AC7A-B4087BE4CE32}">
          <x14:formula1>
            <xm:f>'(参考)リスト'!$F$16:$F$21</xm:f>
          </x14:formula1>
          <xm:sqref>E11:E12 E22:E23 P11:P12 P22:P23</xm:sqref>
        </x14:dataValidation>
        <x14:dataValidation type="list" allowBlank="1" showInputMessage="1" showErrorMessage="1" xr:uid="{4DD71EAB-5D15-4B50-8529-33A7D32B5BD2}">
          <x14:formula1>
            <xm:f>'(参考)リスト'!$D$16:$D$18</xm:f>
          </x14:formula1>
          <xm:sqref>E10 E21 P10 P21</xm:sqref>
        </x14:dataValidation>
        <x14:dataValidation type="list" allowBlank="1" showInputMessage="1" showErrorMessage="1" xr:uid="{B1367DCE-1443-4CCA-B5FD-84736D04A833}">
          <x14:formula1>
            <xm:f>'(参考)リスト'!$E$16:$E$27</xm:f>
          </x14:formula1>
          <xm:sqref>E9 E20 P9 P20</xm:sqref>
        </x14:dataValidation>
        <x14:dataValidation type="list" allowBlank="1" showInputMessage="1" showErrorMessage="1" xr:uid="{99BC3679-E632-4C59-802C-01927BDBCC49}">
          <x14:formula1>
            <xm:f>'(参考)リスト'!$B$16:$B$21</xm:f>
          </x14:formula1>
          <xm:sqref>E7 E18 P7 P18</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0166C-B6F4-4B75-9DA4-370D716C23C9}">
  <dimension ref="B1:X31"/>
  <sheetViews>
    <sheetView showGridLines="0" showZeros="0" view="pageBreakPreview" zoomScale="90" zoomScaleNormal="70" zoomScaleSheetLayoutView="90" workbookViewId="0">
      <selection activeCell="E14" sqref="E14:G14"/>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3" t="s">
        <v>508</v>
      </c>
      <c r="C2" s="234"/>
      <c r="D2" s="234"/>
      <c r="E2" s="234"/>
      <c r="F2" s="234"/>
      <c r="G2" s="234"/>
      <c r="H2" s="234"/>
      <c r="I2" s="234"/>
      <c r="J2" s="234"/>
      <c r="K2" s="234"/>
      <c r="L2" s="234"/>
      <c r="M2" s="234"/>
      <c r="N2" s="234"/>
      <c r="O2" s="234"/>
      <c r="P2" s="234"/>
      <c r="Q2" s="234"/>
      <c r="R2" s="384" t="s">
        <v>412</v>
      </c>
      <c r="S2" s="384"/>
      <c r="T2" s="583" t="s">
        <v>935</v>
      </c>
      <c r="U2" s="583"/>
      <c r="V2" s="583"/>
      <c r="W2" s="583"/>
    </row>
    <row r="3" spans="2:23" ht="25.2" customHeight="1" x14ac:dyDescent="0.15">
      <c r="B3" s="760" t="s">
        <v>34</v>
      </c>
      <c r="C3" s="761"/>
      <c r="D3" s="761"/>
      <c r="E3" s="762" t="s">
        <v>561</v>
      </c>
      <c r="F3" s="763"/>
      <c r="G3" s="764"/>
      <c r="H3" s="754" t="s">
        <v>27</v>
      </c>
      <c r="I3" s="755"/>
      <c r="J3" s="765" t="s">
        <v>573</v>
      </c>
      <c r="K3" s="766"/>
      <c r="L3" s="767"/>
      <c r="M3" s="769" t="s">
        <v>448</v>
      </c>
      <c r="N3" s="777"/>
      <c r="O3" s="770"/>
      <c r="P3" s="768" t="s">
        <v>531</v>
      </c>
      <c r="Q3" s="768"/>
      <c r="R3" s="768"/>
      <c r="S3" s="769" t="s">
        <v>185</v>
      </c>
      <c r="T3" s="770"/>
      <c r="U3" s="773">
        <v>45586</v>
      </c>
      <c r="V3" s="774"/>
      <c r="W3" s="775"/>
    </row>
    <row r="4" spans="2:23" ht="25.2" customHeight="1" x14ac:dyDescent="0.2">
      <c r="B4" s="749" t="s">
        <v>28</v>
      </c>
      <c r="C4" s="750"/>
      <c r="D4" s="750"/>
      <c r="E4" s="751" t="s">
        <v>562</v>
      </c>
      <c r="F4" s="752"/>
      <c r="G4" s="753"/>
      <c r="H4" s="754" t="s">
        <v>33</v>
      </c>
      <c r="I4" s="755"/>
      <c r="J4" s="756" t="s">
        <v>936</v>
      </c>
      <c r="K4" s="757"/>
      <c r="L4" s="758"/>
      <c r="M4" s="778"/>
      <c r="N4" s="779"/>
      <c r="O4" s="780"/>
      <c r="P4" s="759" t="s">
        <v>532</v>
      </c>
      <c r="Q4" s="759"/>
      <c r="R4" s="759"/>
      <c r="S4" s="771"/>
      <c r="T4" s="772"/>
      <c r="U4" s="771"/>
      <c r="V4" s="776"/>
      <c r="W4" s="772"/>
    </row>
    <row r="5" spans="2:23" s="31" customFormat="1" ht="25.5" customHeight="1" x14ac:dyDescent="0.2">
      <c r="B5" s="740" t="s">
        <v>32</v>
      </c>
      <c r="C5" s="744" t="s">
        <v>190</v>
      </c>
      <c r="D5" s="745"/>
      <c r="E5" s="235">
        <v>11</v>
      </c>
      <c r="F5" s="713"/>
      <c r="G5" s="714"/>
      <c r="H5" s="714"/>
      <c r="I5" s="714"/>
      <c r="J5" s="714"/>
      <c r="K5" s="714"/>
      <c r="L5" s="715"/>
      <c r="M5" s="740" t="s">
        <v>32</v>
      </c>
      <c r="N5" s="744" t="s">
        <v>190</v>
      </c>
      <c r="O5" s="745"/>
      <c r="P5" s="235">
        <v>11</v>
      </c>
      <c r="Q5" s="716"/>
      <c r="R5" s="717"/>
      <c r="S5" s="717"/>
      <c r="T5" s="717"/>
      <c r="U5" s="717"/>
      <c r="V5" s="717"/>
      <c r="W5" s="718"/>
    </row>
    <row r="6" spans="2:23" s="31" customFormat="1" ht="25.5" customHeight="1" x14ac:dyDescent="0.2">
      <c r="B6" s="742"/>
      <c r="C6" s="744" t="s">
        <v>322</v>
      </c>
      <c r="D6" s="745"/>
      <c r="E6" s="236">
        <v>2</v>
      </c>
      <c r="F6" s="716"/>
      <c r="G6" s="717"/>
      <c r="H6" s="717"/>
      <c r="I6" s="717"/>
      <c r="J6" s="717"/>
      <c r="K6" s="717"/>
      <c r="L6" s="718"/>
      <c r="M6" s="742"/>
      <c r="N6" s="744" t="s">
        <v>322</v>
      </c>
      <c r="O6" s="745"/>
      <c r="P6" s="236">
        <v>3</v>
      </c>
      <c r="Q6" s="716"/>
      <c r="R6" s="717"/>
      <c r="S6" s="717"/>
      <c r="T6" s="717"/>
      <c r="U6" s="717"/>
      <c r="V6" s="717"/>
      <c r="W6" s="718"/>
    </row>
    <row r="7" spans="2:23" s="31" customFormat="1" ht="25.5" customHeight="1" x14ac:dyDescent="0.2">
      <c r="B7" s="740" t="s">
        <v>30</v>
      </c>
      <c r="C7" s="744" t="s">
        <v>167</v>
      </c>
      <c r="D7" s="745"/>
      <c r="E7" s="237" t="s">
        <v>464</v>
      </c>
      <c r="F7" s="716"/>
      <c r="G7" s="717"/>
      <c r="H7" s="717"/>
      <c r="I7" s="717"/>
      <c r="J7" s="717"/>
      <c r="K7" s="717"/>
      <c r="L7" s="718"/>
      <c r="M7" s="740" t="s">
        <v>30</v>
      </c>
      <c r="N7" s="744" t="s">
        <v>167</v>
      </c>
      <c r="O7" s="745"/>
      <c r="P7" s="237" t="s">
        <v>464</v>
      </c>
      <c r="Q7" s="716"/>
      <c r="R7" s="717"/>
      <c r="S7" s="717"/>
      <c r="T7" s="717"/>
      <c r="U7" s="717"/>
      <c r="V7" s="717"/>
      <c r="W7" s="718"/>
    </row>
    <row r="8" spans="2:23" s="31" customFormat="1" ht="25.5" customHeight="1" x14ac:dyDescent="0.2">
      <c r="B8" s="741"/>
      <c r="C8" s="744" t="s">
        <v>166</v>
      </c>
      <c r="D8" s="745"/>
      <c r="E8" s="235" t="s">
        <v>343</v>
      </c>
      <c r="F8" s="716"/>
      <c r="G8" s="717"/>
      <c r="H8" s="717"/>
      <c r="I8" s="717"/>
      <c r="J8" s="717"/>
      <c r="K8" s="717"/>
      <c r="L8" s="718"/>
      <c r="M8" s="741"/>
      <c r="N8" s="744" t="s">
        <v>166</v>
      </c>
      <c r="O8" s="745"/>
      <c r="P8" s="235" t="s">
        <v>343</v>
      </c>
      <c r="Q8" s="716"/>
      <c r="R8" s="717"/>
      <c r="S8" s="717"/>
      <c r="T8" s="717"/>
      <c r="U8" s="717"/>
      <c r="V8" s="717"/>
      <c r="W8" s="718"/>
    </row>
    <row r="9" spans="2:23" s="31" customFormat="1" ht="25.5" customHeight="1" x14ac:dyDescent="0.2">
      <c r="B9" s="746" t="s">
        <v>31</v>
      </c>
      <c r="C9" s="748"/>
      <c r="D9" s="747"/>
      <c r="E9" s="238" t="s">
        <v>466</v>
      </c>
      <c r="F9" s="716"/>
      <c r="G9" s="717"/>
      <c r="H9" s="717"/>
      <c r="I9" s="717"/>
      <c r="J9" s="717"/>
      <c r="K9" s="717"/>
      <c r="L9" s="718"/>
      <c r="M9" s="746" t="s">
        <v>31</v>
      </c>
      <c r="N9" s="748"/>
      <c r="O9" s="747"/>
      <c r="P9" s="238" t="s">
        <v>466</v>
      </c>
      <c r="Q9" s="716"/>
      <c r="R9" s="717"/>
      <c r="S9" s="717"/>
      <c r="T9" s="717"/>
      <c r="U9" s="717"/>
      <c r="V9" s="717"/>
      <c r="W9" s="718"/>
    </row>
    <row r="10" spans="2:23" s="31" customFormat="1" ht="25.5" customHeight="1" x14ac:dyDescent="0.2">
      <c r="B10" s="740" t="s">
        <v>219</v>
      </c>
      <c r="C10" s="746" t="s">
        <v>397</v>
      </c>
      <c r="D10" s="747"/>
      <c r="E10" s="236" t="s">
        <v>251</v>
      </c>
      <c r="F10" s="716"/>
      <c r="G10" s="717"/>
      <c r="H10" s="717"/>
      <c r="I10" s="717"/>
      <c r="J10" s="717"/>
      <c r="K10" s="717"/>
      <c r="L10" s="718"/>
      <c r="M10" s="740" t="s">
        <v>219</v>
      </c>
      <c r="N10" s="746" t="s">
        <v>397</v>
      </c>
      <c r="O10" s="747"/>
      <c r="P10" s="236" t="s">
        <v>251</v>
      </c>
      <c r="Q10" s="716"/>
      <c r="R10" s="717"/>
      <c r="S10" s="717"/>
      <c r="T10" s="717"/>
      <c r="U10" s="717"/>
      <c r="V10" s="717"/>
      <c r="W10" s="718"/>
    </row>
    <row r="11" spans="2:23" s="31" customFormat="1" ht="25.5" customHeight="1" x14ac:dyDescent="0.2">
      <c r="B11" s="741"/>
      <c r="C11" s="746" t="s">
        <v>218</v>
      </c>
      <c r="D11" s="747"/>
      <c r="E11" s="177" t="s">
        <v>559</v>
      </c>
      <c r="F11" s="716"/>
      <c r="G11" s="717"/>
      <c r="H11" s="717"/>
      <c r="I11" s="717"/>
      <c r="J11" s="717"/>
      <c r="K11" s="717"/>
      <c r="L11" s="718"/>
      <c r="M11" s="741"/>
      <c r="N11" s="746" t="s">
        <v>218</v>
      </c>
      <c r="O11" s="747"/>
      <c r="P11" s="177" t="s">
        <v>559</v>
      </c>
      <c r="Q11" s="716"/>
      <c r="R11" s="717"/>
      <c r="S11" s="717"/>
      <c r="T11" s="717"/>
      <c r="U11" s="717"/>
      <c r="V11" s="717"/>
      <c r="W11" s="718"/>
    </row>
    <row r="12" spans="2:23" s="31" customFormat="1" ht="25.5" customHeight="1" x14ac:dyDescent="0.2">
      <c r="B12" s="742"/>
      <c r="C12" s="705" t="s">
        <v>220</v>
      </c>
      <c r="D12" s="705"/>
      <c r="E12" s="177" t="s">
        <v>549</v>
      </c>
      <c r="F12" s="719"/>
      <c r="G12" s="720"/>
      <c r="H12" s="720"/>
      <c r="I12" s="720"/>
      <c r="J12" s="720"/>
      <c r="K12" s="720"/>
      <c r="L12" s="721"/>
      <c r="M12" s="742"/>
      <c r="N12" s="705" t="s">
        <v>220</v>
      </c>
      <c r="O12" s="705"/>
      <c r="P12" s="177" t="s">
        <v>549</v>
      </c>
      <c r="Q12" s="716"/>
      <c r="R12" s="717"/>
      <c r="S12" s="717"/>
      <c r="T12" s="717"/>
      <c r="U12" s="717"/>
      <c r="V12" s="717"/>
      <c r="W12" s="718"/>
    </row>
    <row r="13" spans="2:23" s="31" customFormat="1" ht="25.5" customHeight="1" x14ac:dyDescent="0.2">
      <c r="B13" s="722" t="s">
        <v>398</v>
      </c>
      <c r="C13" s="722"/>
      <c r="D13" s="722"/>
      <c r="E13" s="737" t="s">
        <v>766</v>
      </c>
      <c r="F13" s="738"/>
      <c r="G13" s="739"/>
      <c r="H13" s="722" t="s">
        <v>434</v>
      </c>
      <c r="I13" s="722"/>
      <c r="J13" s="723" t="s">
        <v>839</v>
      </c>
      <c r="K13" s="723"/>
      <c r="L13" s="723"/>
      <c r="M13" s="722" t="s">
        <v>398</v>
      </c>
      <c r="N13" s="722"/>
      <c r="O13" s="722"/>
      <c r="P13" s="734" t="s">
        <v>783</v>
      </c>
      <c r="Q13" s="735"/>
      <c r="R13" s="736"/>
      <c r="S13" s="722" t="s">
        <v>434</v>
      </c>
      <c r="T13" s="722"/>
      <c r="U13" s="743"/>
      <c r="V13" s="723"/>
      <c r="W13" s="723"/>
    </row>
    <row r="14" spans="2:23" s="31" customFormat="1" ht="25.5" customHeight="1" x14ac:dyDescent="0.2">
      <c r="B14" s="724" t="s">
        <v>234</v>
      </c>
      <c r="C14" s="724"/>
      <c r="D14" s="724"/>
      <c r="E14" s="725" t="s">
        <v>539</v>
      </c>
      <c r="F14" s="725"/>
      <c r="G14" s="725"/>
      <c r="H14" s="726" t="s">
        <v>4</v>
      </c>
      <c r="I14" s="727"/>
      <c r="J14" s="728" t="s">
        <v>539</v>
      </c>
      <c r="K14" s="729"/>
      <c r="L14" s="730"/>
      <c r="M14" s="726" t="s">
        <v>234</v>
      </c>
      <c r="N14" s="727"/>
      <c r="O14" s="731"/>
      <c r="P14" s="725" t="s">
        <v>539</v>
      </c>
      <c r="Q14" s="725"/>
      <c r="R14" s="725"/>
      <c r="S14" s="732" t="s">
        <v>4</v>
      </c>
      <c r="T14" s="733"/>
      <c r="U14" s="728"/>
      <c r="V14" s="729"/>
      <c r="W14" s="730"/>
    </row>
    <row r="15" spans="2:23" s="31" customFormat="1" ht="39.75" customHeight="1" x14ac:dyDescent="0.2">
      <c r="B15" s="705" t="s">
        <v>399</v>
      </c>
      <c r="C15" s="705"/>
      <c r="D15" s="705"/>
      <c r="E15" s="706" t="s">
        <v>840</v>
      </c>
      <c r="F15" s="707"/>
      <c r="G15" s="707"/>
      <c r="H15" s="707"/>
      <c r="I15" s="707"/>
      <c r="J15" s="707"/>
      <c r="K15" s="707"/>
      <c r="L15" s="708"/>
      <c r="M15" s="705" t="s">
        <v>399</v>
      </c>
      <c r="N15" s="705"/>
      <c r="O15" s="705"/>
      <c r="P15" s="706" t="s">
        <v>767</v>
      </c>
      <c r="Q15" s="707"/>
      <c r="R15" s="707"/>
      <c r="S15" s="707"/>
      <c r="T15" s="707"/>
      <c r="U15" s="707"/>
      <c r="V15" s="707"/>
      <c r="W15" s="708"/>
    </row>
    <row r="16" spans="2:23" s="31" customFormat="1" ht="25.5" customHeight="1" x14ac:dyDescent="0.2">
      <c r="B16" s="712" t="s">
        <v>32</v>
      </c>
      <c r="C16" s="712" t="s">
        <v>190</v>
      </c>
      <c r="D16" s="712"/>
      <c r="E16" s="235">
        <v>11</v>
      </c>
      <c r="F16" s="713"/>
      <c r="G16" s="714"/>
      <c r="H16" s="714"/>
      <c r="I16" s="714"/>
      <c r="J16" s="714"/>
      <c r="K16" s="714"/>
      <c r="L16" s="715"/>
      <c r="M16" s="712" t="s">
        <v>32</v>
      </c>
      <c r="N16" s="712" t="s">
        <v>190</v>
      </c>
      <c r="O16" s="712"/>
      <c r="P16" s="235">
        <v>11</v>
      </c>
      <c r="Q16" s="716"/>
      <c r="R16" s="717"/>
      <c r="S16" s="717"/>
      <c r="T16" s="717"/>
      <c r="U16" s="717"/>
      <c r="V16" s="717"/>
      <c r="W16" s="718"/>
    </row>
    <row r="17" spans="2:24" s="31" customFormat="1" ht="25.5" customHeight="1" x14ac:dyDescent="0.2">
      <c r="B17" s="712"/>
      <c r="C17" s="712" t="s">
        <v>322</v>
      </c>
      <c r="D17" s="712"/>
      <c r="E17" s="236">
        <v>4</v>
      </c>
      <c r="F17" s="716"/>
      <c r="G17" s="717"/>
      <c r="H17" s="717"/>
      <c r="I17" s="717"/>
      <c r="J17" s="717"/>
      <c r="K17" s="717"/>
      <c r="L17" s="718"/>
      <c r="M17" s="712"/>
      <c r="N17" s="712" t="s">
        <v>322</v>
      </c>
      <c r="O17" s="712"/>
      <c r="P17" s="236">
        <v>5</v>
      </c>
      <c r="Q17" s="716"/>
      <c r="R17" s="717"/>
      <c r="S17" s="717"/>
      <c r="T17" s="717"/>
      <c r="U17" s="717"/>
      <c r="V17" s="717"/>
      <c r="W17" s="718"/>
    </row>
    <row r="18" spans="2:24" s="31" customFormat="1" ht="25.5" customHeight="1" x14ac:dyDescent="0.2">
      <c r="B18" s="712" t="s">
        <v>30</v>
      </c>
      <c r="C18" s="712" t="s">
        <v>167</v>
      </c>
      <c r="D18" s="712"/>
      <c r="E18" s="237" t="s">
        <v>464</v>
      </c>
      <c r="F18" s="716"/>
      <c r="G18" s="717"/>
      <c r="H18" s="717"/>
      <c r="I18" s="717"/>
      <c r="J18" s="717"/>
      <c r="K18" s="717"/>
      <c r="L18" s="718"/>
      <c r="M18" s="712" t="s">
        <v>30</v>
      </c>
      <c r="N18" s="712" t="s">
        <v>167</v>
      </c>
      <c r="O18" s="712"/>
      <c r="P18" s="237" t="s">
        <v>464</v>
      </c>
      <c r="Q18" s="716"/>
      <c r="R18" s="717"/>
      <c r="S18" s="717"/>
      <c r="T18" s="717"/>
      <c r="U18" s="717"/>
      <c r="V18" s="717"/>
      <c r="W18" s="718"/>
    </row>
    <row r="19" spans="2:24" s="31" customFormat="1" ht="25.5" customHeight="1" x14ac:dyDescent="0.2">
      <c r="B19" s="712"/>
      <c r="C19" s="712" t="s">
        <v>166</v>
      </c>
      <c r="D19" s="712"/>
      <c r="E19" s="235" t="s">
        <v>342</v>
      </c>
      <c r="F19" s="716"/>
      <c r="G19" s="717"/>
      <c r="H19" s="717"/>
      <c r="I19" s="717"/>
      <c r="J19" s="717"/>
      <c r="K19" s="717"/>
      <c r="L19" s="718"/>
      <c r="M19" s="712"/>
      <c r="N19" s="712" t="s">
        <v>166</v>
      </c>
      <c r="O19" s="712"/>
      <c r="P19" s="235" t="s">
        <v>336</v>
      </c>
      <c r="Q19" s="716"/>
      <c r="R19" s="717"/>
      <c r="S19" s="717"/>
      <c r="T19" s="717"/>
      <c r="U19" s="717"/>
      <c r="V19" s="717"/>
      <c r="W19" s="718"/>
    </row>
    <row r="20" spans="2:24" s="31" customFormat="1" ht="25.5" customHeight="1" x14ac:dyDescent="0.2">
      <c r="B20" s="705" t="s">
        <v>31</v>
      </c>
      <c r="C20" s="705"/>
      <c r="D20" s="705"/>
      <c r="E20" s="238" t="s">
        <v>466</v>
      </c>
      <c r="F20" s="716"/>
      <c r="G20" s="717"/>
      <c r="H20" s="717"/>
      <c r="I20" s="717"/>
      <c r="J20" s="717"/>
      <c r="K20" s="717"/>
      <c r="L20" s="718"/>
      <c r="M20" s="705" t="s">
        <v>31</v>
      </c>
      <c r="N20" s="705"/>
      <c r="O20" s="705"/>
      <c r="P20" s="238" t="s">
        <v>473</v>
      </c>
      <c r="Q20" s="716"/>
      <c r="R20" s="717"/>
      <c r="S20" s="717"/>
      <c r="T20" s="717"/>
      <c r="U20" s="717"/>
      <c r="V20" s="717"/>
      <c r="W20" s="718"/>
    </row>
    <row r="21" spans="2:24" s="31" customFormat="1" ht="25.5" customHeight="1" x14ac:dyDescent="0.2">
      <c r="B21" s="740" t="s">
        <v>219</v>
      </c>
      <c r="C21" s="705" t="s">
        <v>397</v>
      </c>
      <c r="D21" s="705"/>
      <c r="E21" s="236" t="s">
        <v>251</v>
      </c>
      <c r="F21" s="716"/>
      <c r="G21" s="717"/>
      <c r="H21" s="717"/>
      <c r="I21" s="717"/>
      <c r="J21" s="717"/>
      <c r="K21" s="717"/>
      <c r="L21" s="718"/>
      <c r="M21" s="740" t="s">
        <v>219</v>
      </c>
      <c r="N21" s="705" t="s">
        <v>397</v>
      </c>
      <c r="O21" s="705"/>
      <c r="P21" s="236" t="s">
        <v>252</v>
      </c>
      <c r="Q21" s="716"/>
      <c r="R21" s="717"/>
      <c r="S21" s="717"/>
      <c r="T21" s="717"/>
      <c r="U21" s="717"/>
      <c r="V21" s="717"/>
      <c r="W21" s="718"/>
    </row>
    <row r="22" spans="2:24" s="31" customFormat="1" ht="25.5" customHeight="1" x14ac:dyDescent="0.2">
      <c r="B22" s="741"/>
      <c r="C22" s="705" t="s">
        <v>218</v>
      </c>
      <c r="D22" s="705"/>
      <c r="E22" s="177" t="s">
        <v>559</v>
      </c>
      <c r="F22" s="716"/>
      <c r="G22" s="717"/>
      <c r="H22" s="717"/>
      <c r="I22" s="717"/>
      <c r="J22" s="717"/>
      <c r="K22" s="717"/>
      <c r="L22" s="718"/>
      <c r="M22" s="741"/>
      <c r="N22" s="705" t="s">
        <v>218</v>
      </c>
      <c r="O22" s="705"/>
      <c r="P22" s="177" t="s">
        <v>559</v>
      </c>
      <c r="Q22" s="716"/>
      <c r="R22" s="717"/>
      <c r="S22" s="717"/>
      <c r="T22" s="717"/>
      <c r="U22" s="717"/>
      <c r="V22" s="717"/>
      <c r="W22" s="718"/>
    </row>
    <row r="23" spans="2:24" s="31" customFormat="1" ht="25.5" customHeight="1" x14ac:dyDescent="0.2">
      <c r="B23" s="742"/>
      <c r="C23" s="705" t="s">
        <v>220</v>
      </c>
      <c r="D23" s="705"/>
      <c r="E23" s="177" t="s">
        <v>533</v>
      </c>
      <c r="F23" s="719"/>
      <c r="G23" s="720"/>
      <c r="H23" s="720"/>
      <c r="I23" s="720"/>
      <c r="J23" s="720"/>
      <c r="K23" s="720"/>
      <c r="L23" s="721"/>
      <c r="M23" s="742"/>
      <c r="N23" s="705" t="s">
        <v>220</v>
      </c>
      <c r="O23" s="705"/>
      <c r="P23" s="177" t="s">
        <v>533</v>
      </c>
      <c r="Q23" s="716"/>
      <c r="R23" s="717"/>
      <c r="S23" s="717"/>
      <c r="T23" s="717"/>
      <c r="U23" s="717"/>
      <c r="V23" s="717"/>
      <c r="W23" s="718"/>
    </row>
    <row r="24" spans="2:24" s="31" customFormat="1" ht="25.5" customHeight="1" x14ac:dyDescent="0.2">
      <c r="B24" s="722" t="s">
        <v>398</v>
      </c>
      <c r="C24" s="722"/>
      <c r="D24" s="722"/>
      <c r="E24" s="734" t="s">
        <v>699</v>
      </c>
      <c r="F24" s="735"/>
      <c r="G24" s="736"/>
      <c r="H24" s="722" t="s">
        <v>434</v>
      </c>
      <c r="I24" s="722"/>
      <c r="J24" s="737" t="s">
        <v>835</v>
      </c>
      <c r="K24" s="738"/>
      <c r="L24" s="739"/>
      <c r="M24" s="722" t="s">
        <v>398</v>
      </c>
      <c r="N24" s="722"/>
      <c r="O24" s="722"/>
      <c r="P24" s="734" t="s">
        <v>842</v>
      </c>
      <c r="Q24" s="735"/>
      <c r="R24" s="736"/>
      <c r="S24" s="722" t="s">
        <v>434</v>
      </c>
      <c r="T24" s="722"/>
      <c r="U24" s="723"/>
      <c r="V24" s="723"/>
      <c r="W24" s="723"/>
    </row>
    <row r="25" spans="2:24" s="31" customFormat="1" ht="25.5" customHeight="1" x14ac:dyDescent="0.2">
      <c r="B25" s="724" t="s">
        <v>234</v>
      </c>
      <c r="C25" s="724"/>
      <c r="D25" s="724"/>
      <c r="E25" s="725" t="s">
        <v>539</v>
      </c>
      <c r="F25" s="725"/>
      <c r="G25" s="725"/>
      <c r="H25" s="726" t="s">
        <v>4</v>
      </c>
      <c r="I25" s="727"/>
      <c r="J25" s="728" t="s">
        <v>539</v>
      </c>
      <c r="K25" s="729"/>
      <c r="L25" s="730"/>
      <c r="M25" s="726" t="s">
        <v>234</v>
      </c>
      <c r="N25" s="727"/>
      <c r="O25" s="731"/>
      <c r="P25" s="725" t="s">
        <v>539</v>
      </c>
      <c r="Q25" s="725"/>
      <c r="R25" s="725"/>
      <c r="S25" s="732" t="s">
        <v>4</v>
      </c>
      <c r="T25" s="733"/>
      <c r="U25" s="728" t="s">
        <v>539</v>
      </c>
      <c r="V25" s="729"/>
      <c r="W25" s="730"/>
    </row>
    <row r="26" spans="2:24" s="31" customFormat="1" ht="39.75" customHeight="1" x14ac:dyDescent="0.2">
      <c r="B26" s="705" t="s">
        <v>399</v>
      </c>
      <c r="C26" s="705"/>
      <c r="D26" s="705"/>
      <c r="E26" s="706" t="s">
        <v>841</v>
      </c>
      <c r="F26" s="707"/>
      <c r="G26" s="707"/>
      <c r="H26" s="707"/>
      <c r="I26" s="707"/>
      <c r="J26" s="707"/>
      <c r="K26" s="707"/>
      <c r="L26" s="708"/>
      <c r="M26" s="705" t="s">
        <v>399</v>
      </c>
      <c r="N26" s="705"/>
      <c r="O26" s="705"/>
      <c r="P26" s="706" t="s">
        <v>843</v>
      </c>
      <c r="Q26" s="707"/>
      <c r="R26" s="707"/>
      <c r="S26" s="707"/>
      <c r="T26" s="707"/>
      <c r="U26" s="707"/>
      <c r="V26" s="707"/>
      <c r="W26" s="708"/>
    </row>
    <row r="27" spans="2:24" s="31" customFormat="1" ht="15" customHeight="1" x14ac:dyDescent="0.2">
      <c r="B27" s="239"/>
      <c r="C27" s="709" t="s">
        <v>521</v>
      </c>
      <c r="D27" s="710"/>
      <c r="E27" s="710"/>
      <c r="F27" s="710"/>
      <c r="G27" s="710"/>
      <c r="H27" s="710"/>
      <c r="I27" s="710"/>
      <c r="J27" s="710"/>
      <c r="K27" s="710"/>
      <c r="L27" s="710"/>
      <c r="M27" s="240"/>
      <c r="N27" s="240" t="s">
        <v>429</v>
      </c>
      <c r="O27" s="240"/>
      <c r="P27" s="240"/>
      <c r="Q27" s="240"/>
      <c r="R27" s="240"/>
      <c r="S27" s="240"/>
      <c r="T27" s="240"/>
      <c r="U27" s="240"/>
      <c r="V27" s="240"/>
      <c r="W27" s="240"/>
    </row>
    <row r="28" spans="2:24" s="31" customFormat="1" ht="15" customHeight="1" x14ac:dyDescent="0.2">
      <c r="B28" s="239"/>
      <c r="C28" s="711"/>
      <c r="D28" s="711"/>
      <c r="E28" s="711"/>
      <c r="F28" s="711"/>
      <c r="G28" s="711"/>
      <c r="H28" s="711"/>
      <c r="I28" s="711"/>
      <c r="J28" s="711"/>
      <c r="K28" s="711"/>
      <c r="L28" s="711"/>
      <c r="M28" s="240"/>
      <c r="N28" s="240" t="s">
        <v>522</v>
      </c>
      <c r="O28" s="240"/>
      <c r="P28" s="240"/>
      <c r="Q28" s="240"/>
      <c r="R28" s="240"/>
      <c r="S28" s="240"/>
      <c r="T28" s="240"/>
      <c r="U28" s="240"/>
      <c r="V28" s="240"/>
      <c r="W28" s="240"/>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71A9DC10-D2C3-46C8-A4E2-34F03F781B2F}">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CE74F80-43FD-433B-9748-9B77815B0028}">
          <x14:formula1>
            <xm:f>'(参考)リスト'!$B$16:$B$21</xm:f>
          </x14:formula1>
          <xm:sqref>E7 E18 P7 P18</xm:sqref>
        </x14:dataValidation>
        <x14:dataValidation type="list" allowBlank="1" showInputMessage="1" showErrorMessage="1" xr:uid="{89E8AB64-7E14-4201-B586-23E5516AA355}">
          <x14:formula1>
            <xm:f>'(参考)リスト'!$E$16:$E$27</xm:f>
          </x14:formula1>
          <xm:sqref>E9 E20 P9 P20</xm:sqref>
        </x14:dataValidation>
        <x14:dataValidation type="list" allowBlank="1" showInputMessage="1" showErrorMessage="1" xr:uid="{E41949D7-7111-4722-807C-C1C8F6340CFB}">
          <x14:formula1>
            <xm:f>'(参考)リスト'!$D$16:$D$18</xm:f>
          </x14:formula1>
          <xm:sqref>E10 E21 P10 P21</xm:sqref>
        </x14:dataValidation>
        <x14:dataValidation type="list" allowBlank="1" showInputMessage="1" showErrorMessage="1" xr:uid="{A1F2CCCB-EE5F-4844-BEB9-B547AD977D35}">
          <x14:formula1>
            <xm:f>'(参考)リスト'!$F$16:$F$21</xm:f>
          </x14:formula1>
          <xm:sqref>E11:E12 E22:E23 P11:P12 P22:P23</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36E1C-DCC5-4419-8360-62C68828E63B}">
  <dimension ref="B1:X31"/>
  <sheetViews>
    <sheetView showGridLines="0" showZeros="0" view="pageBreakPreview" zoomScale="90" zoomScaleNormal="70" zoomScaleSheetLayoutView="90" workbookViewId="0">
      <selection activeCell="C6" sqref="B5:AI23"/>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3" t="s">
        <v>508</v>
      </c>
      <c r="C2" s="234"/>
      <c r="D2" s="234"/>
      <c r="E2" s="234"/>
      <c r="F2" s="234"/>
      <c r="G2" s="234"/>
      <c r="H2" s="234"/>
      <c r="I2" s="234"/>
      <c r="J2" s="234"/>
      <c r="K2" s="234"/>
      <c r="L2" s="234"/>
      <c r="M2" s="234"/>
      <c r="N2" s="234"/>
      <c r="O2" s="234"/>
      <c r="P2" s="234"/>
      <c r="Q2" s="234"/>
      <c r="R2" s="384" t="s">
        <v>412</v>
      </c>
      <c r="S2" s="384"/>
      <c r="T2" s="583" t="s">
        <v>935</v>
      </c>
      <c r="U2" s="583"/>
      <c r="V2" s="583"/>
      <c r="W2" s="583"/>
    </row>
    <row r="3" spans="2:23" ht="25.2" customHeight="1" x14ac:dyDescent="0.15">
      <c r="B3" s="760" t="s">
        <v>34</v>
      </c>
      <c r="C3" s="761"/>
      <c r="D3" s="761"/>
      <c r="E3" s="762" t="s">
        <v>561</v>
      </c>
      <c r="F3" s="763"/>
      <c r="G3" s="764"/>
      <c r="H3" s="754" t="s">
        <v>27</v>
      </c>
      <c r="I3" s="755"/>
      <c r="J3" s="765" t="s">
        <v>573</v>
      </c>
      <c r="K3" s="766"/>
      <c r="L3" s="767"/>
      <c r="M3" s="769" t="s">
        <v>448</v>
      </c>
      <c r="N3" s="777"/>
      <c r="O3" s="770"/>
      <c r="P3" s="768" t="s">
        <v>531</v>
      </c>
      <c r="Q3" s="768"/>
      <c r="R3" s="768"/>
      <c r="S3" s="769" t="s">
        <v>185</v>
      </c>
      <c r="T3" s="770"/>
      <c r="U3" s="773">
        <v>45586</v>
      </c>
      <c r="V3" s="774"/>
      <c r="W3" s="775"/>
    </row>
    <row r="4" spans="2:23" ht="25.2" customHeight="1" x14ac:dyDescent="0.2">
      <c r="B4" s="749" t="s">
        <v>28</v>
      </c>
      <c r="C4" s="750"/>
      <c r="D4" s="750"/>
      <c r="E4" s="751" t="s">
        <v>562</v>
      </c>
      <c r="F4" s="752"/>
      <c r="G4" s="753"/>
      <c r="H4" s="754" t="s">
        <v>33</v>
      </c>
      <c r="I4" s="755"/>
      <c r="J4" s="756" t="s">
        <v>936</v>
      </c>
      <c r="K4" s="757"/>
      <c r="L4" s="758"/>
      <c r="M4" s="778"/>
      <c r="N4" s="779"/>
      <c r="O4" s="780"/>
      <c r="P4" s="759" t="s">
        <v>532</v>
      </c>
      <c r="Q4" s="759"/>
      <c r="R4" s="759"/>
      <c r="S4" s="771"/>
      <c r="T4" s="772"/>
      <c r="U4" s="771"/>
      <c r="V4" s="776"/>
      <c r="W4" s="772"/>
    </row>
    <row r="5" spans="2:23" s="31" customFormat="1" ht="25.5" customHeight="1" x14ac:dyDescent="0.2">
      <c r="B5" s="740" t="s">
        <v>32</v>
      </c>
      <c r="C5" s="744" t="s">
        <v>190</v>
      </c>
      <c r="D5" s="745"/>
      <c r="E5" s="235">
        <v>11</v>
      </c>
      <c r="F5" s="713"/>
      <c r="G5" s="714"/>
      <c r="H5" s="714"/>
      <c r="I5" s="714"/>
      <c r="J5" s="714"/>
      <c r="K5" s="714"/>
      <c r="L5" s="715"/>
      <c r="M5" s="740" t="s">
        <v>32</v>
      </c>
      <c r="N5" s="744" t="s">
        <v>190</v>
      </c>
      <c r="O5" s="745"/>
      <c r="P5" s="235">
        <v>12</v>
      </c>
      <c r="Q5" s="716"/>
      <c r="R5" s="717"/>
      <c r="S5" s="717"/>
      <c r="T5" s="717"/>
      <c r="U5" s="717"/>
      <c r="V5" s="717"/>
      <c r="W5" s="718"/>
    </row>
    <row r="6" spans="2:23" s="31" customFormat="1" ht="25.5" customHeight="1" x14ac:dyDescent="0.2">
      <c r="B6" s="742"/>
      <c r="C6" s="744" t="s">
        <v>322</v>
      </c>
      <c r="D6" s="745"/>
      <c r="E6" s="236">
        <v>6</v>
      </c>
      <c r="F6" s="716"/>
      <c r="G6" s="717"/>
      <c r="H6" s="717"/>
      <c r="I6" s="717"/>
      <c r="J6" s="717"/>
      <c r="K6" s="717"/>
      <c r="L6" s="718"/>
      <c r="M6" s="742"/>
      <c r="N6" s="744" t="s">
        <v>322</v>
      </c>
      <c r="O6" s="745"/>
      <c r="P6" s="236">
        <v>1</v>
      </c>
      <c r="Q6" s="716"/>
      <c r="R6" s="717"/>
      <c r="S6" s="717"/>
      <c r="T6" s="717"/>
      <c r="U6" s="717"/>
      <c r="V6" s="717"/>
      <c r="W6" s="718"/>
    </row>
    <row r="7" spans="2:23" s="31" customFormat="1" ht="25.5" customHeight="1" x14ac:dyDescent="0.2">
      <c r="B7" s="740" t="s">
        <v>30</v>
      </c>
      <c r="C7" s="744" t="s">
        <v>167</v>
      </c>
      <c r="D7" s="745"/>
      <c r="E7" s="237" t="s">
        <v>464</v>
      </c>
      <c r="F7" s="716"/>
      <c r="G7" s="717"/>
      <c r="H7" s="717"/>
      <c r="I7" s="717"/>
      <c r="J7" s="717"/>
      <c r="K7" s="717"/>
      <c r="L7" s="718"/>
      <c r="M7" s="740" t="s">
        <v>30</v>
      </c>
      <c r="N7" s="744" t="s">
        <v>167</v>
      </c>
      <c r="O7" s="745"/>
      <c r="P7" s="237" t="s">
        <v>464</v>
      </c>
      <c r="Q7" s="716"/>
      <c r="R7" s="717"/>
      <c r="S7" s="717"/>
      <c r="T7" s="717"/>
      <c r="U7" s="717"/>
      <c r="V7" s="717"/>
      <c r="W7" s="718"/>
    </row>
    <row r="8" spans="2:23" s="31" customFormat="1" ht="25.5" customHeight="1" x14ac:dyDescent="0.2">
      <c r="B8" s="741"/>
      <c r="C8" s="744" t="s">
        <v>166</v>
      </c>
      <c r="D8" s="745"/>
      <c r="E8" s="235" t="s">
        <v>336</v>
      </c>
      <c r="F8" s="716"/>
      <c r="G8" s="717"/>
      <c r="H8" s="717"/>
      <c r="I8" s="717"/>
      <c r="J8" s="717"/>
      <c r="K8" s="717"/>
      <c r="L8" s="718"/>
      <c r="M8" s="741"/>
      <c r="N8" s="744" t="s">
        <v>166</v>
      </c>
      <c r="O8" s="745"/>
      <c r="P8" s="235" t="s">
        <v>347</v>
      </c>
      <c r="Q8" s="716"/>
      <c r="R8" s="717"/>
      <c r="S8" s="717"/>
      <c r="T8" s="717"/>
      <c r="U8" s="717"/>
      <c r="V8" s="717"/>
      <c r="W8" s="718"/>
    </row>
    <row r="9" spans="2:23" s="31" customFormat="1" ht="25.5" customHeight="1" x14ac:dyDescent="0.2">
      <c r="B9" s="746" t="s">
        <v>31</v>
      </c>
      <c r="C9" s="748"/>
      <c r="D9" s="747"/>
      <c r="E9" s="238" t="s">
        <v>466</v>
      </c>
      <c r="F9" s="716"/>
      <c r="G9" s="717"/>
      <c r="H9" s="717"/>
      <c r="I9" s="717"/>
      <c r="J9" s="717"/>
      <c r="K9" s="717"/>
      <c r="L9" s="718"/>
      <c r="M9" s="746" t="s">
        <v>31</v>
      </c>
      <c r="N9" s="748"/>
      <c r="O9" s="747"/>
      <c r="P9" s="238" t="s">
        <v>473</v>
      </c>
      <c r="Q9" s="716"/>
      <c r="R9" s="717"/>
      <c r="S9" s="717"/>
      <c r="T9" s="717"/>
      <c r="U9" s="717"/>
      <c r="V9" s="717"/>
      <c r="W9" s="718"/>
    </row>
    <row r="10" spans="2:23" s="31" customFormat="1" ht="25.5" customHeight="1" x14ac:dyDescent="0.2">
      <c r="B10" s="740" t="s">
        <v>219</v>
      </c>
      <c r="C10" s="746" t="s">
        <v>397</v>
      </c>
      <c r="D10" s="747"/>
      <c r="E10" s="236" t="s">
        <v>251</v>
      </c>
      <c r="F10" s="716"/>
      <c r="G10" s="717"/>
      <c r="H10" s="717"/>
      <c r="I10" s="717"/>
      <c r="J10" s="717"/>
      <c r="K10" s="717"/>
      <c r="L10" s="718"/>
      <c r="M10" s="740" t="s">
        <v>219</v>
      </c>
      <c r="N10" s="746" t="s">
        <v>397</v>
      </c>
      <c r="O10" s="747"/>
      <c r="P10" s="236" t="s">
        <v>252</v>
      </c>
      <c r="Q10" s="716"/>
      <c r="R10" s="717"/>
      <c r="S10" s="717"/>
      <c r="T10" s="717"/>
      <c r="U10" s="717"/>
      <c r="V10" s="717"/>
      <c r="W10" s="718"/>
    </row>
    <row r="11" spans="2:23" s="31" customFormat="1" ht="25.5" customHeight="1" x14ac:dyDescent="0.2">
      <c r="B11" s="741"/>
      <c r="C11" s="746" t="s">
        <v>218</v>
      </c>
      <c r="D11" s="747"/>
      <c r="E11" s="177" t="s">
        <v>559</v>
      </c>
      <c r="F11" s="716"/>
      <c r="G11" s="717"/>
      <c r="H11" s="717"/>
      <c r="I11" s="717"/>
      <c r="J11" s="717"/>
      <c r="K11" s="717"/>
      <c r="L11" s="718"/>
      <c r="M11" s="741"/>
      <c r="N11" s="746" t="s">
        <v>218</v>
      </c>
      <c r="O11" s="747"/>
      <c r="P11" s="177" t="s">
        <v>559</v>
      </c>
      <c r="Q11" s="716"/>
      <c r="R11" s="717"/>
      <c r="S11" s="717"/>
      <c r="T11" s="717"/>
      <c r="U11" s="717"/>
      <c r="V11" s="717"/>
      <c r="W11" s="718"/>
    </row>
    <row r="12" spans="2:23" s="31" customFormat="1" ht="25.5" customHeight="1" x14ac:dyDescent="0.2">
      <c r="B12" s="742"/>
      <c r="C12" s="705" t="s">
        <v>220</v>
      </c>
      <c r="D12" s="705"/>
      <c r="E12" s="177" t="s">
        <v>533</v>
      </c>
      <c r="F12" s="719"/>
      <c r="G12" s="720"/>
      <c r="H12" s="720"/>
      <c r="I12" s="720"/>
      <c r="J12" s="720"/>
      <c r="K12" s="720"/>
      <c r="L12" s="721"/>
      <c r="M12" s="742"/>
      <c r="N12" s="705" t="s">
        <v>220</v>
      </c>
      <c r="O12" s="705"/>
      <c r="P12" s="177" t="s">
        <v>549</v>
      </c>
      <c r="Q12" s="716"/>
      <c r="R12" s="717"/>
      <c r="S12" s="717"/>
      <c r="T12" s="717"/>
      <c r="U12" s="717"/>
      <c r="V12" s="717"/>
      <c r="W12" s="718"/>
    </row>
    <row r="13" spans="2:23" s="31" customFormat="1" ht="25.5" customHeight="1" x14ac:dyDescent="0.2">
      <c r="B13" s="722" t="s">
        <v>398</v>
      </c>
      <c r="C13" s="722"/>
      <c r="D13" s="722"/>
      <c r="E13" s="737" t="s">
        <v>699</v>
      </c>
      <c r="F13" s="738"/>
      <c r="G13" s="739"/>
      <c r="H13" s="722" t="s">
        <v>434</v>
      </c>
      <c r="I13" s="722"/>
      <c r="J13" s="723" t="s">
        <v>844</v>
      </c>
      <c r="K13" s="723"/>
      <c r="L13" s="723"/>
      <c r="M13" s="722" t="s">
        <v>398</v>
      </c>
      <c r="N13" s="722"/>
      <c r="O13" s="722"/>
      <c r="P13" s="734" t="s">
        <v>846</v>
      </c>
      <c r="Q13" s="735"/>
      <c r="R13" s="736"/>
      <c r="S13" s="722" t="s">
        <v>434</v>
      </c>
      <c r="T13" s="722"/>
      <c r="U13" s="743"/>
      <c r="V13" s="723"/>
      <c r="W13" s="723"/>
    </row>
    <row r="14" spans="2:23" s="31" customFormat="1" ht="25.5" customHeight="1" x14ac:dyDescent="0.2">
      <c r="B14" s="724" t="s">
        <v>234</v>
      </c>
      <c r="C14" s="724"/>
      <c r="D14" s="724"/>
      <c r="E14" s="725" t="s">
        <v>539</v>
      </c>
      <c r="F14" s="725"/>
      <c r="G14" s="725"/>
      <c r="H14" s="726" t="s">
        <v>4</v>
      </c>
      <c r="I14" s="727"/>
      <c r="J14" s="728" t="s">
        <v>539</v>
      </c>
      <c r="K14" s="729"/>
      <c r="L14" s="730"/>
      <c r="M14" s="726" t="s">
        <v>234</v>
      </c>
      <c r="N14" s="727"/>
      <c r="O14" s="731"/>
      <c r="P14" s="725" t="s">
        <v>539</v>
      </c>
      <c r="Q14" s="725"/>
      <c r="R14" s="725"/>
      <c r="S14" s="732" t="s">
        <v>4</v>
      </c>
      <c r="T14" s="733"/>
      <c r="U14" s="728"/>
      <c r="V14" s="729"/>
      <c r="W14" s="730"/>
    </row>
    <row r="15" spans="2:23" s="31" customFormat="1" ht="39.75" customHeight="1" x14ac:dyDescent="0.2">
      <c r="B15" s="705" t="s">
        <v>399</v>
      </c>
      <c r="C15" s="705"/>
      <c r="D15" s="705"/>
      <c r="E15" s="706" t="s">
        <v>845</v>
      </c>
      <c r="F15" s="707"/>
      <c r="G15" s="707"/>
      <c r="H15" s="707"/>
      <c r="I15" s="707"/>
      <c r="J15" s="707"/>
      <c r="K15" s="707"/>
      <c r="L15" s="708"/>
      <c r="M15" s="705" t="s">
        <v>399</v>
      </c>
      <c r="N15" s="705"/>
      <c r="O15" s="705"/>
      <c r="P15" s="706" t="s">
        <v>847</v>
      </c>
      <c r="Q15" s="707"/>
      <c r="R15" s="707"/>
      <c r="S15" s="707"/>
      <c r="T15" s="707"/>
      <c r="U15" s="707"/>
      <c r="V15" s="707"/>
      <c r="W15" s="708"/>
    </row>
    <row r="16" spans="2:23" s="31" customFormat="1" ht="25.5" customHeight="1" x14ac:dyDescent="0.2">
      <c r="B16" s="712" t="s">
        <v>32</v>
      </c>
      <c r="C16" s="712" t="s">
        <v>190</v>
      </c>
      <c r="D16" s="712"/>
      <c r="E16" s="235">
        <v>12</v>
      </c>
      <c r="F16" s="713"/>
      <c r="G16" s="714"/>
      <c r="H16" s="714"/>
      <c r="I16" s="714"/>
      <c r="J16" s="714"/>
      <c r="K16" s="714"/>
      <c r="L16" s="715"/>
      <c r="M16" s="712" t="s">
        <v>32</v>
      </c>
      <c r="N16" s="712" t="s">
        <v>190</v>
      </c>
      <c r="O16" s="712"/>
      <c r="P16" s="235">
        <v>12</v>
      </c>
      <c r="Q16" s="716"/>
      <c r="R16" s="717"/>
      <c r="S16" s="717"/>
      <c r="T16" s="717"/>
      <c r="U16" s="717"/>
      <c r="V16" s="717"/>
      <c r="W16" s="718"/>
    </row>
    <row r="17" spans="2:24" s="31" customFormat="1" ht="25.5" customHeight="1" x14ac:dyDescent="0.2">
      <c r="B17" s="712"/>
      <c r="C17" s="712" t="s">
        <v>322</v>
      </c>
      <c r="D17" s="712"/>
      <c r="E17" s="236">
        <v>1</v>
      </c>
      <c r="F17" s="716"/>
      <c r="G17" s="717"/>
      <c r="H17" s="717"/>
      <c r="I17" s="717"/>
      <c r="J17" s="717"/>
      <c r="K17" s="717"/>
      <c r="L17" s="718"/>
      <c r="M17" s="712"/>
      <c r="N17" s="712" t="s">
        <v>322</v>
      </c>
      <c r="O17" s="712"/>
      <c r="P17" s="236">
        <v>2</v>
      </c>
      <c r="Q17" s="716"/>
      <c r="R17" s="717"/>
      <c r="S17" s="717"/>
      <c r="T17" s="717"/>
      <c r="U17" s="717"/>
      <c r="V17" s="717"/>
      <c r="W17" s="718"/>
    </row>
    <row r="18" spans="2:24" s="31" customFormat="1" ht="25.5" customHeight="1" x14ac:dyDescent="0.2">
      <c r="B18" s="712" t="s">
        <v>30</v>
      </c>
      <c r="C18" s="712" t="s">
        <v>167</v>
      </c>
      <c r="D18" s="712"/>
      <c r="E18" s="237" t="s">
        <v>250</v>
      </c>
      <c r="F18" s="716"/>
      <c r="G18" s="717"/>
      <c r="H18" s="717"/>
      <c r="I18" s="717"/>
      <c r="J18" s="717"/>
      <c r="K18" s="717"/>
      <c r="L18" s="718"/>
      <c r="M18" s="712" t="s">
        <v>30</v>
      </c>
      <c r="N18" s="712" t="s">
        <v>167</v>
      </c>
      <c r="O18" s="712"/>
      <c r="P18" s="237" t="s">
        <v>464</v>
      </c>
      <c r="Q18" s="716"/>
      <c r="R18" s="717"/>
      <c r="S18" s="717"/>
      <c r="T18" s="717"/>
      <c r="U18" s="717"/>
      <c r="V18" s="717"/>
      <c r="W18" s="718"/>
    </row>
    <row r="19" spans="2:24" s="31" customFormat="1" ht="25.5" customHeight="1" x14ac:dyDescent="0.2">
      <c r="B19" s="712"/>
      <c r="C19" s="712" t="s">
        <v>166</v>
      </c>
      <c r="D19" s="712"/>
      <c r="E19" s="235" t="s">
        <v>265</v>
      </c>
      <c r="F19" s="716"/>
      <c r="G19" s="717"/>
      <c r="H19" s="717"/>
      <c r="I19" s="717"/>
      <c r="J19" s="717"/>
      <c r="K19" s="717"/>
      <c r="L19" s="718"/>
      <c r="M19" s="712"/>
      <c r="N19" s="712" t="s">
        <v>166</v>
      </c>
      <c r="O19" s="712"/>
      <c r="P19" s="235" t="s">
        <v>347</v>
      </c>
      <c r="Q19" s="716"/>
      <c r="R19" s="717"/>
      <c r="S19" s="717"/>
      <c r="T19" s="717"/>
      <c r="U19" s="717"/>
      <c r="V19" s="717"/>
      <c r="W19" s="718"/>
    </row>
    <row r="20" spans="2:24" s="31" customFormat="1" ht="25.5" customHeight="1" x14ac:dyDescent="0.2">
      <c r="B20" s="705" t="s">
        <v>31</v>
      </c>
      <c r="C20" s="705"/>
      <c r="D20" s="705"/>
      <c r="E20" s="238" t="s">
        <v>474</v>
      </c>
      <c r="F20" s="716"/>
      <c r="G20" s="717"/>
      <c r="H20" s="717"/>
      <c r="I20" s="717"/>
      <c r="J20" s="717"/>
      <c r="K20" s="717"/>
      <c r="L20" s="718"/>
      <c r="M20" s="705" t="s">
        <v>31</v>
      </c>
      <c r="N20" s="705"/>
      <c r="O20" s="705"/>
      <c r="P20" s="238" t="s">
        <v>473</v>
      </c>
      <c r="Q20" s="716"/>
      <c r="R20" s="717"/>
      <c r="S20" s="717"/>
      <c r="T20" s="717"/>
      <c r="U20" s="717"/>
      <c r="V20" s="717"/>
      <c r="W20" s="718"/>
    </row>
    <row r="21" spans="2:24" s="31" customFormat="1" ht="25.5" customHeight="1" x14ac:dyDescent="0.2">
      <c r="B21" s="740" t="s">
        <v>219</v>
      </c>
      <c r="C21" s="705" t="s">
        <v>397</v>
      </c>
      <c r="D21" s="705"/>
      <c r="E21" s="236" t="s">
        <v>252</v>
      </c>
      <c r="F21" s="716"/>
      <c r="G21" s="717"/>
      <c r="H21" s="717"/>
      <c r="I21" s="717"/>
      <c r="J21" s="717"/>
      <c r="K21" s="717"/>
      <c r="L21" s="718"/>
      <c r="M21" s="740" t="s">
        <v>219</v>
      </c>
      <c r="N21" s="705" t="s">
        <v>397</v>
      </c>
      <c r="O21" s="705"/>
      <c r="P21" s="236" t="s">
        <v>252</v>
      </c>
      <c r="Q21" s="716"/>
      <c r="R21" s="717"/>
      <c r="S21" s="717"/>
      <c r="T21" s="717"/>
      <c r="U21" s="717"/>
      <c r="V21" s="717"/>
      <c r="W21" s="718"/>
    </row>
    <row r="22" spans="2:24" s="31" customFormat="1" ht="25.5" customHeight="1" x14ac:dyDescent="0.2">
      <c r="B22" s="741"/>
      <c r="C22" s="705" t="s">
        <v>218</v>
      </c>
      <c r="D22" s="705"/>
      <c r="E22" s="177" t="s">
        <v>559</v>
      </c>
      <c r="F22" s="716"/>
      <c r="G22" s="717"/>
      <c r="H22" s="717"/>
      <c r="I22" s="717"/>
      <c r="J22" s="717"/>
      <c r="K22" s="717"/>
      <c r="L22" s="718"/>
      <c r="M22" s="741"/>
      <c r="N22" s="705" t="s">
        <v>218</v>
      </c>
      <c r="O22" s="705"/>
      <c r="P22" s="177" t="s">
        <v>559</v>
      </c>
      <c r="Q22" s="716"/>
      <c r="R22" s="717"/>
      <c r="S22" s="717"/>
      <c r="T22" s="717"/>
      <c r="U22" s="717"/>
      <c r="V22" s="717"/>
      <c r="W22" s="718"/>
    </row>
    <row r="23" spans="2:24" s="31" customFormat="1" ht="25.5" customHeight="1" x14ac:dyDescent="0.2">
      <c r="B23" s="742"/>
      <c r="C23" s="705" t="s">
        <v>220</v>
      </c>
      <c r="D23" s="705"/>
      <c r="E23" s="177" t="s">
        <v>549</v>
      </c>
      <c r="F23" s="719"/>
      <c r="G23" s="720"/>
      <c r="H23" s="720"/>
      <c r="I23" s="720"/>
      <c r="J23" s="720"/>
      <c r="K23" s="720"/>
      <c r="L23" s="721"/>
      <c r="M23" s="742"/>
      <c r="N23" s="705" t="s">
        <v>220</v>
      </c>
      <c r="O23" s="705"/>
      <c r="P23" s="177" t="s">
        <v>549</v>
      </c>
      <c r="Q23" s="716"/>
      <c r="R23" s="717"/>
      <c r="S23" s="717"/>
      <c r="T23" s="717"/>
      <c r="U23" s="717"/>
      <c r="V23" s="717"/>
      <c r="W23" s="718"/>
    </row>
    <row r="24" spans="2:24" s="31" customFormat="1" ht="25.5" customHeight="1" x14ac:dyDescent="0.2">
      <c r="B24" s="722" t="s">
        <v>398</v>
      </c>
      <c r="C24" s="722"/>
      <c r="D24" s="722"/>
      <c r="E24" s="734" t="s">
        <v>848</v>
      </c>
      <c r="F24" s="735"/>
      <c r="G24" s="736"/>
      <c r="H24" s="722" t="s">
        <v>434</v>
      </c>
      <c r="I24" s="722"/>
      <c r="J24" s="737"/>
      <c r="K24" s="738"/>
      <c r="L24" s="739"/>
      <c r="M24" s="722" t="s">
        <v>398</v>
      </c>
      <c r="N24" s="722"/>
      <c r="O24" s="722"/>
      <c r="P24" s="734" t="s">
        <v>850</v>
      </c>
      <c r="Q24" s="735"/>
      <c r="R24" s="736"/>
      <c r="S24" s="722" t="s">
        <v>434</v>
      </c>
      <c r="T24" s="722"/>
      <c r="U24" s="723"/>
      <c r="V24" s="723"/>
      <c r="W24" s="723"/>
    </row>
    <row r="25" spans="2:24" s="31" customFormat="1" ht="25.5" customHeight="1" x14ac:dyDescent="0.2">
      <c r="B25" s="724" t="s">
        <v>234</v>
      </c>
      <c r="C25" s="724"/>
      <c r="D25" s="724"/>
      <c r="E25" s="725" t="s">
        <v>539</v>
      </c>
      <c r="F25" s="725"/>
      <c r="G25" s="725"/>
      <c r="H25" s="726" t="s">
        <v>4</v>
      </c>
      <c r="I25" s="727"/>
      <c r="J25" s="728" t="s">
        <v>539</v>
      </c>
      <c r="K25" s="729"/>
      <c r="L25" s="730"/>
      <c r="M25" s="726" t="s">
        <v>234</v>
      </c>
      <c r="N25" s="727"/>
      <c r="O25" s="731"/>
      <c r="P25" s="725" t="s">
        <v>539</v>
      </c>
      <c r="Q25" s="725"/>
      <c r="R25" s="725"/>
      <c r="S25" s="732" t="s">
        <v>4</v>
      </c>
      <c r="T25" s="733"/>
      <c r="U25" s="728" t="s">
        <v>539</v>
      </c>
      <c r="V25" s="729"/>
      <c r="W25" s="730"/>
    </row>
    <row r="26" spans="2:24" s="31" customFormat="1" ht="39.75" customHeight="1" x14ac:dyDescent="0.2">
      <c r="B26" s="705" t="s">
        <v>399</v>
      </c>
      <c r="C26" s="705"/>
      <c r="D26" s="705"/>
      <c r="E26" s="706" t="s">
        <v>849</v>
      </c>
      <c r="F26" s="707"/>
      <c r="G26" s="707"/>
      <c r="H26" s="707"/>
      <c r="I26" s="707"/>
      <c r="J26" s="707"/>
      <c r="K26" s="707"/>
      <c r="L26" s="708"/>
      <c r="M26" s="705" t="s">
        <v>399</v>
      </c>
      <c r="N26" s="705"/>
      <c r="O26" s="705"/>
      <c r="P26" s="706" t="s">
        <v>705</v>
      </c>
      <c r="Q26" s="707"/>
      <c r="R26" s="707"/>
      <c r="S26" s="707"/>
      <c r="T26" s="707"/>
      <c r="U26" s="707"/>
      <c r="V26" s="707"/>
      <c r="W26" s="708"/>
    </row>
    <row r="27" spans="2:24" s="31" customFormat="1" ht="15" customHeight="1" x14ac:dyDescent="0.2">
      <c r="B27" s="239"/>
      <c r="C27" s="709" t="s">
        <v>521</v>
      </c>
      <c r="D27" s="710"/>
      <c r="E27" s="710"/>
      <c r="F27" s="710"/>
      <c r="G27" s="710"/>
      <c r="H27" s="710"/>
      <c r="I27" s="710"/>
      <c r="J27" s="710"/>
      <c r="K27" s="710"/>
      <c r="L27" s="710"/>
      <c r="M27" s="240"/>
      <c r="N27" s="240" t="s">
        <v>429</v>
      </c>
      <c r="O27" s="240"/>
      <c r="P27" s="240"/>
      <c r="Q27" s="240"/>
      <c r="R27" s="240"/>
      <c r="S27" s="240"/>
      <c r="T27" s="240"/>
      <c r="U27" s="240"/>
      <c r="V27" s="240"/>
      <c r="W27" s="240"/>
    </row>
    <row r="28" spans="2:24" s="31" customFormat="1" ht="15" customHeight="1" x14ac:dyDescent="0.2">
      <c r="B28" s="239"/>
      <c r="C28" s="711"/>
      <c r="D28" s="711"/>
      <c r="E28" s="711"/>
      <c r="F28" s="711"/>
      <c r="G28" s="711"/>
      <c r="H28" s="711"/>
      <c r="I28" s="711"/>
      <c r="J28" s="711"/>
      <c r="K28" s="711"/>
      <c r="L28" s="711"/>
      <c r="M28" s="240"/>
      <c r="N28" s="240" t="s">
        <v>522</v>
      </c>
      <c r="O28" s="240"/>
      <c r="P28" s="240"/>
      <c r="Q28" s="240"/>
      <c r="R28" s="240"/>
      <c r="S28" s="240"/>
      <c r="T28" s="240"/>
      <c r="U28" s="240"/>
      <c r="V28" s="240"/>
      <c r="W28" s="240"/>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CAFB0460-7789-4723-9E5B-79A9F9890B3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4F9138D-A150-4D0D-9207-DAB39A43785E}">
          <x14:formula1>
            <xm:f>'(参考)リスト'!$F$16:$F$21</xm:f>
          </x14:formula1>
          <xm:sqref>E11:E12 E22:E23 P11:P12 P22:P23</xm:sqref>
        </x14:dataValidation>
        <x14:dataValidation type="list" allowBlank="1" showInputMessage="1" showErrorMessage="1" xr:uid="{18AE3E1A-5CE2-489C-AE74-568B7593963A}">
          <x14:formula1>
            <xm:f>'(参考)リスト'!$D$16:$D$18</xm:f>
          </x14:formula1>
          <xm:sqref>E10 E21 P10 P21</xm:sqref>
        </x14:dataValidation>
        <x14:dataValidation type="list" allowBlank="1" showInputMessage="1" showErrorMessage="1" xr:uid="{95812AD6-D9C4-4A1A-8D12-B2C3E2165AAA}">
          <x14:formula1>
            <xm:f>'(参考)リスト'!$E$16:$E$27</xm:f>
          </x14:formula1>
          <xm:sqref>E9 E20 P9 P20</xm:sqref>
        </x14:dataValidation>
        <x14:dataValidation type="list" allowBlank="1" showInputMessage="1" showErrorMessage="1" xr:uid="{9C280E35-4F40-4DC2-856D-A576829532D8}">
          <x14:formula1>
            <xm:f>'(参考)リスト'!$B$16:$B$21</xm:f>
          </x14:formula1>
          <xm:sqref>E7 E18 P7 P18</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ECB69-7D61-4FB3-A6F5-DBCAF22CF94D}">
  <dimension ref="B1:X31"/>
  <sheetViews>
    <sheetView showGridLines="0" showZeros="0" view="pageBreakPreview" zoomScale="90" zoomScaleNormal="70" zoomScaleSheetLayoutView="90" workbookViewId="0">
      <selection activeCell="C6" sqref="B5:AI23"/>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3" t="s">
        <v>508</v>
      </c>
      <c r="C2" s="234"/>
      <c r="D2" s="234"/>
      <c r="E2" s="234"/>
      <c r="F2" s="234"/>
      <c r="G2" s="234"/>
      <c r="H2" s="234"/>
      <c r="I2" s="234"/>
      <c r="J2" s="234"/>
      <c r="K2" s="234"/>
      <c r="L2" s="234"/>
      <c r="M2" s="234"/>
      <c r="N2" s="234"/>
      <c r="O2" s="234"/>
      <c r="P2" s="234"/>
      <c r="Q2" s="234"/>
      <c r="R2" s="384" t="s">
        <v>412</v>
      </c>
      <c r="S2" s="384"/>
      <c r="T2" s="583" t="s">
        <v>935</v>
      </c>
      <c r="U2" s="583"/>
      <c r="V2" s="583"/>
      <c r="W2" s="583"/>
    </row>
    <row r="3" spans="2:23" ht="25.2" customHeight="1" x14ac:dyDescent="0.15">
      <c r="B3" s="760" t="s">
        <v>34</v>
      </c>
      <c r="C3" s="761"/>
      <c r="D3" s="761"/>
      <c r="E3" s="762" t="s">
        <v>561</v>
      </c>
      <c r="F3" s="763"/>
      <c r="G3" s="764"/>
      <c r="H3" s="754" t="s">
        <v>27</v>
      </c>
      <c r="I3" s="755"/>
      <c r="J3" s="765" t="s">
        <v>573</v>
      </c>
      <c r="K3" s="766"/>
      <c r="L3" s="767"/>
      <c r="M3" s="769" t="s">
        <v>448</v>
      </c>
      <c r="N3" s="777"/>
      <c r="O3" s="770"/>
      <c r="P3" s="768" t="s">
        <v>531</v>
      </c>
      <c r="Q3" s="768"/>
      <c r="R3" s="768"/>
      <c r="S3" s="769" t="s">
        <v>185</v>
      </c>
      <c r="T3" s="770"/>
      <c r="U3" s="773">
        <v>45586</v>
      </c>
      <c r="V3" s="774"/>
      <c r="W3" s="775"/>
    </row>
    <row r="4" spans="2:23" ht="25.2" customHeight="1" x14ac:dyDescent="0.2">
      <c r="B4" s="749" t="s">
        <v>28</v>
      </c>
      <c r="C4" s="750"/>
      <c r="D4" s="750"/>
      <c r="E4" s="751" t="s">
        <v>562</v>
      </c>
      <c r="F4" s="752"/>
      <c r="G4" s="753"/>
      <c r="H4" s="754" t="s">
        <v>33</v>
      </c>
      <c r="I4" s="755"/>
      <c r="J4" s="756" t="s">
        <v>936</v>
      </c>
      <c r="K4" s="757"/>
      <c r="L4" s="758"/>
      <c r="M4" s="778"/>
      <c r="N4" s="779"/>
      <c r="O4" s="780"/>
      <c r="P4" s="759" t="s">
        <v>532</v>
      </c>
      <c r="Q4" s="759"/>
      <c r="R4" s="759"/>
      <c r="S4" s="771"/>
      <c r="T4" s="772"/>
      <c r="U4" s="771"/>
      <c r="V4" s="776"/>
      <c r="W4" s="772"/>
    </row>
    <row r="5" spans="2:23" s="31" customFormat="1" ht="25.5" customHeight="1" x14ac:dyDescent="0.2">
      <c r="B5" s="740" t="s">
        <v>32</v>
      </c>
      <c r="C5" s="744" t="s">
        <v>190</v>
      </c>
      <c r="D5" s="745"/>
      <c r="E5" s="235">
        <v>12</v>
      </c>
      <c r="F5" s="713"/>
      <c r="G5" s="714"/>
      <c r="H5" s="714"/>
      <c r="I5" s="714"/>
      <c r="J5" s="714"/>
      <c r="K5" s="714"/>
      <c r="L5" s="715"/>
      <c r="M5" s="740" t="s">
        <v>32</v>
      </c>
      <c r="N5" s="744" t="s">
        <v>190</v>
      </c>
      <c r="O5" s="745"/>
      <c r="P5" s="235">
        <v>12</v>
      </c>
      <c r="Q5" s="716"/>
      <c r="R5" s="717"/>
      <c r="S5" s="717"/>
      <c r="T5" s="717"/>
      <c r="U5" s="717"/>
      <c r="V5" s="717"/>
      <c r="W5" s="718"/>
    </row>
    <row r="6" spans="2:23" s="31" customFormat="1" ht="25.5" customHeight="1" x14ac:dyDescent="0.2">
      <c r="B6" s="742"/>
      <c r="C6" s="744" t="s">
        <v>322</v>
      </c>
      <c r="D6" s="745"/>
      <c r="E6" s="236">
        <v>2</v>
      </c>
      <c r="F6" s="716"/>
      <c r="G6" s="717"/>
      <c r="H6" s="717"/>
      <c r="I6" s="717"/>
      <c r="J6" s="717"/>
      <c r="K6" s="717"/>
      <c r="L6" s="718"/>
      <c r="M6" s="742"/>
      <c r="N6" s="744" t="s">
        <v>322</v>
      </c>
      <c r="O6" s="745"/>
      <c r="P6" s="236">
        <v>3</v>
      </c>
      <c r="Q6" s="716"/>
      <c r="R6" s="717"/>
      <c r="S6" s="717"/>
      <c r="T6" s="717"/>
      <c r="U6" s="717"/>
      <c r="V6" s="717"/>
      <c r="W6" s="718"/>
    </row>
    <row r="7" spans="2:23" s="31" customFormat="1" ht="25.5" customHeight="1" x14ac:dyDescent="0.2">
      <c r="B7" s="740" t="s">
        <v>30</v>
      </c>
      <c r="C7" s="744" t="s">
        <v>167</v>
      </c>
      <c r="D7" s="745"/>
      <c r="E7" s="237" t="s">
        <v>250</v>
      </c>
      <c r="F7" s="716"/>
      <c r="G7" s="717"/>
      <c r="H7" s="717"/>
      <c r="I7" s="717"/>
      <c r="J7" s="717"/>
      <c r="K7" s="717"/>
      <c r="L7" s="718"/>
      <c r="M7" s="740" t="s">
        <v>30</v>
      </c>
      <c r="N7" s="744" t="s">
        <v>167</v>
      </c>
      <c r="O7" s="745"/>
      <c r="P7" s="237" t="s">
        <v>464</v>
      </c>
      <c r="Q7" s="716"/>
      <c r="R7" s="717"/>
      <c r="S7" s="717"/>
      <c r="T7" s="717"/>
      <c r="U7" s="717"/>
      <c r="V7" s="717"/>
      <c r="W7" s="718"/>
    </row>
    <row r="8" spans="2:23" s="31" customFormat="1" ht="25.5" customHeight="1" x14ac:dyDescent="0.2">
      <c r="B8" s="741"/>
      <c r="C8" s="744" t="s">
        <v>166</v>
      </c>
      <c r="D8" s="745"/>
      <c r="E8" s="235" t="s">
        <v>265</v>
      </c>
      <c r="F8" s="716"/>
      <c r="G8" s="717"/>
      <c r="H8" s="717"/>
      <c r="I8" s="717"/>
      <c r="J8" s="717"/>
      <c r="K8" s="717"/>
      <c r="L8" s="718"/>
      <c r="M8" s="741"/>
      <c r="N8" s="744" t="s">
        <v>166</v>
      </c>
      <c r="O8" s="745"/>
      <c r="P8" s="235" t="s">
        <v>337</v>
      </c>
      <c r="Q8" s="716"/>
      <c r="R8" s="717"/>
      <c r="S8" s="717"/>
      <c r="T8" s="717"/>
      <c r="U8" s="717"/>
      <c r="V8" s="717"/>
      <c r="W8" s="718"/>
    </row>
    <row r="9" spans="2:23" s="31" customFormat="1" ht="25.5" customHeight="1" x14ac:dyDescent="0.2">
      <c r="B9" s="746" t="s">
        <v>31</v>
      </c>
      <c r="C9" s="748"/>
      <c r="D9" s="747"/>
      <c r="E9" s="238" t="s">
        <v>474</v>
      </c>
      <c r="F9" s="716"/>
      <c r="G9" s="717"/>
      <c r="H9" s="717"/>
      <c r="I9" s="717"/>
      <c r="J9" s="717"/>
      <c r="K9" s="717"/>
      <c r="L9" s="718"/>
      <c r="M9" s="746" t="s">
        <v>31</v>
      </c>
      <c r="N9" s="748"/>
      <c r="O9" s="747"/>
      <c r="P9" s="238" t="s">
        <v>466</v>
      </c>
      <c r="Q9" s="716"/>
      <c r="R9" s="717"/>
      <c r="S9" s="717"/>
      <c r="T9" s="717"/>
      <c r="U9" s="717"/>
      <c r="V9" s="717"/>
      <c r="W9" s="718"/>
    </row>
    <row r="10" spans="2:23" s="31" customFormat="1" ht="25.5" customHeight="1" x14ac:dyDescent="0.2">
      <c r="B10" s="740" t="s">
        <v>219</v>
      </c>
      <c r="C10" s="746" t="s">
        <v>397</v>
      </c>
      <c r="D10" s="747"/>
      <c r="E10" s="236" t="s">
        <v>252</v>
      </c>
      <c r="F10" s="716"/>
      <c r="G10" s="717"/>
      <c r="H10" s="717"/>
      <c r="I10" s="717"/>
      <c r="J10" s="717"/>
      <c r="K10" s="717"/>
      <c r="L10" s="718"/>
      <c r="M10" s="740" t="s">
        <v>219</v>
      </c>
      <c r="N10" s="746" t="s">
        <v>397</v>
      </c>
      <c r="O10" s="747"/>
      <c r="P10" s="236" t="s">
        <v>251</v>
      </c>
      <c r="Q10" s="716"/>
      <c r="R10" s="717"/>
      <c r="S10" s="717"/>
      <c r="T10" s="717"/>
      <c r="U10" s="717"/>
      <c r="V10" s="717"/>
      <c r="W10" s="718"/>
    </row>
    <row r="11" spans="2:23" s="31" customFormat="1" ht="25.5" customHeight="1" x14ac:dyDescent="0.2">
      <c r="B11" s="741"/>
      <c r="C11" s="746" t="s">
        <v>218</v>
      </c>
      <c r="D11" s="747"/>
      <c r="E11" s="177" t="s">
        <v>559</v>
      </c>
      <c r="F11" s="716"/>
      <c r="G11" s="717"/>
      <c r="H11" s="717"/>
      <c r="I11" s="717"/>
      <c r="J11" s="717"/>
      <c r="K11" s="717"/>
      <c r="L11" s="718"/>
      <c r="M11" s="741"/>
      <c r="N11" s="746" t="s">
        <v>218</v>
      </c>
      <c r="O11" s="747"/>
      <c r="P11" s="177" t="s">
        <v>559</v>
      </c>
      <c r="Q11" s="716"/>
      <c r="R11" s="717"/>
      <c r="S11" s="717"/>
      <c r="T11" s="717"/>
      <c r="U11" s="717"/>
      <c r="V11" s="717"/>
      <c r="W11" s="718"/>
    </row>
    <row r="12" spans="2:23" s="31" customFormat="1" ht="25.5" customHeight="1" x14ac:dyDescent="0.2">
      <c r="B12" s="742"/>
      <c r="C12" s="705" t="s">
        <v>220</v>
      </c>
      <c r="D12" s="705"/>
      <c r="E12" s="177" t="s">
        <v>549</v>
      </c>
      <c r="F12" s="719"/>
      <c r="G12" s="720"/>
      <c r="H12" s="720"/>
      <c r="I12" s="720"/>
      <c r="J12" s="720"/>
      <c r="K12" s="720"/>
      <c r="L12" s="721"/>
      <c r="M12" s="742"/>
      <c r="N12" s="705" t="s">
        <v>220</v>
      </c>
      <c r="O12" s="705"/>
      <c r="P12" s="177" t="s">
        <v>534</v>
      </c>
      <c r="Q12" s="716"/>
      <c r="R12" s="717"/>
      <c r="S12" s="717"/>
      <c r="T12" s="717"/>
      <c r="U12" s="717"/>
      <c r="V12" s="717"/>
      <c r="W12" s="718"/>
    </row>
    <row r="13" spans="2:23" s="31" customFormat="1" ht="25.5" customHeight="1" x14ac:dyDescent="0.2">
      <c r="B13" s="722" t="s">
        <v>398</v>
      </c>
      <c r="C13" s="722"/>
      <c r="D13" s="722"/>
      <c r="E13" s="737" t="s">
        <v>851</v>
      </c>
      <c r="F13" s="738"/>
      <c r="G13" s="739"/>
      <c r="H13" s="722" t="s">
        <v>434</v>
      </c>
      <c r="I13" s="722"/>
      <c r="J13" s="723"/>
      <c r="K13" s="723"/>
      <c r="L13" s="723"/>
      <c r="M13" s="722" t="s">
        <v>398</v>
      </c>
      <c r="N13" s="722"/>
      <c r="O13" s="722"/>
      <c r="P13" s="734" t="s">
        <v>853</v>
      </c>
      <c r="Q13" s="735"/>
      <c r="R13" s="736"/>
      <c r="S13" s="722" t="s">
        <v>434</v>
      </c>
      <c r="T13" s="722"/>
      <c r="U13" s="743" t="s">
        <v>854</v>
      </c>
      <c r="V13" s="723"/>
      <c r="W13" s="723"/>
    </row>
    <row r="14" spans="2:23" s="31" customFormat="1" ht="25.5" customHeight="1" x14ac:dyDescent="0.2">
      <c r="B14" s="724" t="s">
        <v>234</v>
      </c>
      <c r="C14" s="724"/>
      <c r="D14" s="724"/>
      <c r="E14" s="725" t="s">
        <v>539</v>
      </c>
      <c r="F14" s="725"/>
      <c r="G14" s="725"/>
      <c r="H14" s="726" t="s">
        <v>4</v>
      </c>
      <c r="I14" s="727"/>
      <c r="J14" s="728" t="s">
        <v>539</v>
      </c>
      <c r="K14" s="729"/>
      <c r="L14" s="730"/>
      <c r="M14" s="726" t="s">
        <v>234</v>
      </c>
      <c r="N14" s="727"/>
      <c r="O14" s="731"/>
      <c r="P14" s="725" t="s">
        <v>539</v>
      </c>
      <c r="Q14" s="725"/>
      <c r="R14" s="725"/>
      <c r="S14" s="732" t="s">
        <v>4</v>
      </c>
      <c r="T14" s="733"/>
      <c r="U14" s="728"/>
      <c r="V14" s="729"/>
      <c r="W14" s="730"/>
    </row>
    <row r="15" spans="2:23" s="31" customFormat="1" ht="39.75" customHeight="1" x14ac:dyDescent="0.2">
      <c r="B15" s="705" t="s">
        <v>399</v>
      </c>
      <c r="C15" s="705"/>
      <c r="D15" s="705"/>
      <c r="E15" s="706" t="s">
        <v>852</v>
      </c>
      <c r="F15" s="707"/>
      <c r="G15" s="707"/>
      <c r="H15" s="707"/>
      <c r="I15" s="707"/>
      <c r="J15" s="707"/>
      <c r="K15" s="707"/>
      <c r="L15" s="708"/>
      <c r="M15" s="705" t="s">
        <v>399</v>
      </c>
      <c r="N15" s="705"/>
      <c r="O15" s="705"/>
      <c r="P15" s="706" t="s">
        <v>855</v>
      </c>
      <c r="Q15" s="707"/>
      <c r="R15" s="707"/>
      <c r="S15" s="707"/>
      <c r="T15" s="707"/>
      <c r="U15" s="707"/>
      <c r="V15" s="707"/>
      <c r="W15" s="708"/>
    </row>
    <row r="16" spans="2:23" s="31" customFormat="1" ht="25.5" customHeight="1" x14ac:dyDescent="0.2">
      <c r="B16" s="712" t="s">
        <v>32</v>
      </c>
      <c r="C16" s="712" t="s">
        <v>190</v>
      </c>
      <c r="D16" s="712"/>
      <c r="E16" s="235">
        <v>12</v>
      </c>
      <c r="F16" s="713"/>
      <c r="G16" s="714"/>
      <c r="H16" s="714"/>
      <c r="I16" s="714"/>
      <c r="J16" s="714"/>
      <c r="K16" s="714"/>
      <c r="L16" s="715"/>
      <c r="M16" s="712" t="s">
        <v>32</v>
      </c>
      <c r="N16" s="712" t="s">
        <v>190</v>
      </c>
      <c r="O16" s="712"/>
      <c r="P16" s="235">
        <v>12</v>
      </c>
      <c r="Q16" s="716"/>
      <c r="R16" s="717"/>
      <c r="S16" s="717"/>
      <c r="T16" s="717"/>
      <c r="U16" s="717"/>
      <c r="V16" s="717"/>
      <c r="W16" s="718"/>
    </row>
    <row r="17" spans="2:24" s="31" customFormat="1" ht="25.5" customHeight="1" x14ac:dyDescent="0.2">
      <c r="B17" s="712"/>
      <c r="C17" s="712" t="s">
        <v>322</v>
      </c>
      <c r="D17" s="712"/>
      <c r="E17" s="236">
        <v>4</v>
      </c>
      <c r="F17" s="716"/>
      <c r="G17" s="717"/>
      <c r="H17" s="717"/>
      <c r="I17" s="717"/>
      <c r="J17" s="717"/>
      <c r="K17" s="717"/>
      <c r="L17" s="718"/>
      <c r="M17" s="712"/>
      <c r="N17" s="712" t="s">
        <v>322</v>
      </c>
      <c r="O17" s="712"/>
      <c r="P17" s="236">
        <v>5</v>
      </c>
      <c r="Q17" s="716"/>
      <c r="R17" s="717"/>
      <c r="S17" s="717"/>
      <c r="T17" s="717"/>
      <c r="U17" s="717"/>
      <c r="V17" s="717"/>
      <c r="W17" s="718"/>
    </row>
    <row r="18" spans="2:24" s="31" customFormat="1" ht="25.5" customHeight="1" x14ac:dyDescent="0.2">
      <c r="B18" s="712" t="s">
        <v>30</v>
      </c>
      <c r="C18" s="712" t="s">
        <v>167</v>
      </c>
      <c r="D18" s="712"/>
      <c r="E18" s="237" t="s">
        <v>464</v>
      </c>
      <c r="F18" s="716"/>
      <c r="G18" s="717"/>
      <c r="H18" s="717"/>
      <c r="I18" s="717"/>
      <c r="J18" s="717"/>
      <c r="K18" s="717"/>
      <c r="L18" s="718"/>
      <c r="M18" s="712" t="s">
        <v>30</v>
      </c>
      <c r="N18" s="712" t="s">
        <v>167</v>
      </c>
      <c r="O18" s="712"/>
      <c r="P18" s="237" t="s">
        <v>464</v>
      </c>
      <c r="Q18" s="716"/>
      <c r="R18" s="717"/>
      <c r="S18" s="717"/>
      <c r="T18" s="717"/>
      <c r="U18" s="717"/>
      <c r="V18" s="717"/>
      <c r="W18" s="718"/>
    </row>
    <row r="19" spans="2:24" s="31" customFormat="1" ht="25.5" customHeight="1" x14ac:dyDescent="0.2">
      <c r="B19" s="712"/>
      <c r="C19" s="712" t="s">
        <v>166</v>
      </c>
      <c r="D19" s="712"/>
      <c r="E19" s="235" t="s">
        <v>337</v>
      </c>
      <c r="F19" s="716"/>
      <c r="G19" s="717"/>
      <c r="H19" s="717"/>
      <c r="I19" s="717"/>
      <c r="J19" s="717"/>
      <c r="K19" s="717"/>
      <c r="L19" s="718"/>
      <c r="M19" s="712"/>
      <c r="N19" s="712" t="s">
        <v>166</v>
      </c>
      <c r="O19" s="712"/>
      <c r="P19" s="235" t="s">
        <v>339</v>
      </c>
      <c r="Q19" s="716"/>
      <c r="R19" s="717"/>
      <c r="S19" s="717"/>
      <c r="T19" s="717"/>
      <c r="U19" s="717"/>
      <c r="V19" s="717"/>
      <c r="W19" s="718"/>
    </row>
    <row r="20" spans="2:24" s="31" customFormat="1" ht="25.5" customHeight="1" x14ac:dyDescent="0.2">
      <c r="B20" s="705" t="s">
        <v>31</v>
      </c>
      <c r="C20" s="705"/>
      <c r="D20" s="705"/>
      <c r="E20" s="238" t="s">
        <v>466</v>
      </c>
      <c r="F20" s="716"/>
      <c r="G20" s="717"/>
      <c r="H20" s="717"/>
      <c r="I20" s="717"/>
      <c r="J20" s="717"/>
      <c r="K20" s="717"/>
      <c r="L20" s="718"/>
      <c r="M20" s="705" t="s">
        <v>31</v>
      </c>
      <c r="N20" s="705"/>
      <c r="O20" s="705"/>
      <c r="P20" s="238" t="s">
        <v>466</v>
      </c>
      <c r="Q20" s="716"/>
      <c r="R20" s="717"/>
      <c r="S20" s="717"/>
      <c r="T20" s="717"/>
      <c r="U20" s="717"/>
      <c r="V20" s="717"/>
      <c r="W20" s="718"/>
    </row>
    <row r="21" spans="2:24" s="31" customFormat="1" ht="25.5" customHeight="1" x14ac:dyDescent="0.2">
      <c r="B21" s="740" t="s">
        <v>219</v>
      </c>
      <c r="C21" s="705" t="s">
        <v>397</v>
      </c>
      <c r="D21" s="705"/>
      <c r="E21" s="236" t="s">
        <v>251</v>
      </c>
      <c r="F21" s="716"/>
      <c r="G21" s="717"/>
      <c r="H21" s="717"/>
      <c r="I21" s="717"/>
      <c r="J21" s="717"/>
      <c r="K21" s="717"/>
      <c r="L21" s="718"/>
      <c r="M21" s="740" t="s">
        <v>219</v>
      </c>
      <c r="N21" s="705" t="s">
        <v>397</v>
      </c>
      <c r="O21" s="705"/>
      <c r="P21" s="236" t="s">
        <v>251</v>
      </c>
      <c r="Q21" s="716"/>
      <c r="R21" s="717"/>
      <c r="S21" s="717"/>
      <c r="T21" s="717"/>
      <c r="U21" s="717"/>
      <c r="V21" s="717"/>
      <c r="W21" s="718"/>
    </row>
    <row r="22" spans="2:24" s="31" customFormat="1" ht="25.5" customHeight="1" x14ac:dyDescent="0.2">
      <c r="B22" s="741"/>
      <c r="C22" s="705" t="s">
        <v>218</v>
      </c>
      <c r="D22" s="705"/>
      <c r="E22" s="177" t="s">
        <v>559</v>
      </c>
      <c r="F22" s="716"/>
      <c r="G22" s="717"/>
      <c r="H22" s="717"/>
      <c r="I22" s="717"/>
      <c r="J22" s="717"/>
      <c r="K22" s="717"/>
      <c r="L22" s="718"/>
      <c r="M22" s="741"/>
      <c r="N22" s="705" t="s">
        <v>218</v>
      </c>
      <c r="O22" s="705"/>
      <c r="P22" s="177" t="s">
        <v>559</v>
      </c>
      <c r="Q22" s="716"/>
      <c r="R22" s="717"/>
      <c r="S22" s="717"/>
      <c r="T22" s="717"/>
      <c r="U22" s="717"/>
      <c r="V22" s="717"/>
      <c r="W22" s="718"/>
    </row>
    <row r="23" spans="2:24" s="31" customFormat="1" ht="25.5" customHeight="1" x14ac:dyDescent="0.2">
      <c r="B23" s="742"/>
      <c r="C23" s="705" t="s">
        <v>220</v>
      </c>
      <c r="D23" s="705"/>
      <c r="E23" s="177" t="s">
        <v>533</v>
      </c>
      <c r="F23" s="719"/>
      <c r="G23" s="720"/>
      <c r="H23" s="720"/>
      <c r="I23" s="720"/>
      <c r="J23" s="720"/>
      <c r="K23" s="720"/>
      <c r="L23" s="721"/>
      <c r="M23" s="742"/>
      <c r="N23" s="705" t="s">
        <v>220</v>
      </c>
      <c r="O23" s="705"/>
      <c r="P23" s="177" t="s">
        <v>549</v>
      </c>
      <c r="Q23" s="716"/>
      <c r="R23" s="717"/>
      <c r="S23" s="717"/>
      <c r="T23" s="717"/>
      <c r="U23" s="717"/>
      <c r="V23" s="717"/>
      <c r="W23" s="718"/>
    </row>
    <row r="24" spans="2:24" s="31" customFormat="1" ht="25.5" customHeight="1" x14ac:dyDescent="0.2">
      <c r="B24" s="722" t="s">
        <v>398</v>
      </c>
      <c r="C24" s="722"/>
      <c r="D24" s="722"/>
      <c r="E24" s="734" t="s">
        <v>699</v>
      </c>
      <c r="F24" s="735"/>
      <c r="G24" s="736"/>
      <c r="H24" s="722" t="s">
        <v>434</v>
      </c>
      <c r="I24" s="722"/>
      <c r="J24" s="737" t="s">
        <v>560</v>
      </c>
      <c r="K24" s="738"/>
      <c r="L24" s="739"/>
      <c r="M24" s="722" t="s">
        <v>398</v>
      </c>
      <c r="N24" s="722"/>
      <c r="O24" s="722"/>
      <c r="P24" s="734" t="s">
        <v>857</v>
      </c>
      <c r="Q24" s="735"/>
      <c r="R24" s="736"/>
      <c r="S24" s="722" t="s">
        <v>434</v>
      </c>
      <c r="T24" s="722"/>
      <c r="U24" s="723" t="s">
        <v>858</v>
      </c>
      <c r="V24" s="723"/>
      <c r="W24" s="723"/>
    </row>
    <row r="25" spans="2:24" s="31" customFormat="1" ht="25.5" customHeight="1" x14ac:dyDescent="0.2">
      <c r="B25" s="724" t="s">
        <v>234</v>
      </c>
      <c r="C25" s="724"/>
      <c r="D25" s="724"/>
      <c r="E25" s="725" t="s">
        <v>539</v>
      </c>
      <c r="F25" s="725"/>
      <c r="G25" s="725"/>
      <c r="H25" s="726" t="s">
        <v>4</v>
      </c>
      <c r="I25" s="727"/>
      <c r="J25" s="728" t="s">
        <v>539</v>
      </c>
      <c r="K25" s="729"/>
      <c r="L25" s="730"/>
      <c r="M25" s="726" t="s">
        <v>234</v>
      </c>
      <c r="N25" s="727"/>
      <c r="O25" s="731"/>
      <c r="P25" s="725" t="s">
        <v>539</v>
      </c>
      <c r="Q25" s="725"/>
      <c r="R25" s="725"/>
      <c r="S25" s="732" t="s">
        <v>4</v>
      </c>
      <c r="T25" s="733"/>
      <c r="U25" s="728" t="s">
        <v>539</v>
      </c>
      <c r="V25" s="729"/>
      <c r="W25" s="730"/>
    </row>
    <row r="26" spans="2:24" s="31" customFormat="1" ht="39.75" customHeight="1" x14ac:dyDescent="0.2">
      <c r="B26" s="705" t="s">
        <v>399</v>
      </c>
      <c r="C26" s="705"/>
      <c r="D26" s="705"/>
      <c r="E26" s="706" t="s">
        <v>856</v>
      </c>
      <c r="F26" s="707"/>
      <c r="G26" s="707"/>
      <c r="H26" s="707"/>
      <c r="I26" s="707"/>
      <c r="J26" s="707"/>
      <c r="K26" s="707"/>
      <c r="L26" s="708"/>
      <c r="M26" s="705" t="s">
        <v>399</v>
      </c>
      <c r="N26" s="705"/>
      <c r="O26" s="705"/>
      <c r="P26" s="706" t="s">
        <v>859</v>
      </c>
      <c r="Q26" s="707"/>
      <c r="R26" s="707"/>
      <c r="S26" s="707"/>
      <c r="T26" s="707"/>
      <c r="U26" s="707"/>
      <c r="V26" s="707"/>
      <c r="W26" s="708"/>
    </row>
    <row r="27" spans="2:24" s="31" customFormat="1" ht="15" customHeight="1" x14ac:dyDescent="0.2">
      <c r="B27" s="239"/>
      <c r="C27" s="709" t="s">
        <v>521</v>
      </c>
      <c r="D27" s="710"/>
      <c r="E27" s="710"/>
      <c r="F27" s="710"/>
      <c r="G27" s="710"/>
      <c r="H27" s="710"/>
      <c r="I27" s="710"/>
      <c r="J27" s="710"/>
      <c r="K27" s="710"/>
      <c r="L27" s="710"/>
      <c r="M27" s="240"/>
      <c r="N27" s="240" t="s">
        <v>429</v>
      </c>
      <c r="O27" s="240"/>
      <c r="P27" s="240"/>
      <c r="Q27" s="240"/>
      <c r="R27" s="240"/>
      <c r="S27" s="240"/>
      <c r="T27" s="240"/>
      <c r="U27" s="240"/>
      <c r="V27" s="240"/>
      <c r="W27" s="240"/>
    </row>
    <row r="28" spans="2:24" s="31" customFormat="1" ht="15" customHeight="1" x14ac:dyDescent="0.2">
      <c r="B28" s="239"/>
      <c r="C28" s="711"/>
      <c r="D28" s="711"/>
      <c r="E28" s="711"/>
      <c r="F28" s="711"/>
      <c r="G28" s="711"/>
      <c r="H28" s="711"/>
      <c r="I28" s="711"/>
      <c r="J28" s="711"/>
      <c r="K28" s="711"/>
      <c r="L28" s="711"/>
      <c r="M28" s="240"/>
      <c r="N28" s="240" t="s">
        <v>522</v>
      </c>
      <c r="O28" s="240"/>
      <c r="P28" s="240"/>
      <c r="Q28" s="240"/>
      <c r="R28" s="240"/>
      <c r="S28" s="240"/>
      <c r="T28" s="240"/>
      <c r="U28" s="240"/>
      <c r="V28" s="240"/>
      <c r="W28" s="240"/>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291082BF-5F77-4C86-816D-E336790041E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FCF7843-DD6D-4BE2-8715-CA084E8C540A}">
          <x14:formula1>
            <xm:f>'(参考)リスト'!$B$16:$B$21</xm:f>
          </x14:formula1>
          <xm:sqref>E7 E18 P7 P18</xm:sqref>
        </x14:dataValidation>
        <x14:dataValidation type="list" allowBlank="1" showInputMessage="1" showErrorMessage="1" xr:uid="{A0600818-B179-4EDB-B0A4-0F7AD846AA26}">
          <x14:formula1>
            <xm:f>'(参考)リスト'!$E$16:$E$27</xm:f>
          </x14:formula1>
          <xm:sqref>E9 E20 P9 P20</xm:sqref>
        </x14:dataValidation>
        <x14:dataValidation type="list" allowBlank="1" showInputMessage="1" showErrorMessage="1" xr:uid="{A6219058-55F9-47DE-91C0-D3D495F479FD}">
          <x14:formula1>
            <xm:f>'(参考)リスト'!$D$16:$D$18</xm:f>
          </x14:formula1>
          <xm:sqref>E10 E21 P10 P21</xm:sqref>
        </x14:dataValidation>
        <x14:dataValidation type="list" allowBlank="1" showInputMessage="1" showErrorMessage="1" xr:uid="{456B8472-6A97-4A62-B123-C5AA25F4F76C}">
          <x14:formula1>
            <xm:f>'(参考)リスト'!$F$16:$F$21</xm:f>
          </x14:formula1>
          <xm:sqref>E11:E12 E22:E23 P11:P12 P22:P23</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E0350-4A6A-461D-AF85-5A2F92AE2454}">
  <dimension ref="B1:X31"/>
  <sheetViews>
    <sheetView showGridLines="0" showZeros="0" view="pageBreakPreview" zoomScale="90" zoomScaleNormal="70" zoomScaleSheetLayoutView="90" workbookViewId="0">
      <selection activeCell="C6" sqref="B5:AI23"/>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3" t="s">
        <v>508</v>
      </c>
      <c r="C2" s="234"/>
      <c r="D2" s="234"/>
      <c r="E2" s="234"/>
      <c r="F2" s="234"/>
      <c r="G2" s="234"/>
      <c r="H2" s="234"/>
      <c r="I2" s="234"/>
      <c r="J2" s="234"/>
      <c r="K2" s="234"/>
      <c r="L2" s="234"/>
      <c r="M2" s="234"/>
      <c r="N2" s="234"/>
      <c r="O2" s="234"/>
      <c r="P2" s="234"/>
      <c r="Q2" s="234"/>
      <c r="R2" s="384" t="s">
        <v>412</v>
      </c>
      <c r="S2" s="384"/>
      <c r="T2" s="583" t="s">
        <v>935</v>
      </c>
      <c r="U2" s="583"/>
      <c r="V2" s="583"/>
      <c r="W2" s="583"/>
    </row>
    <row r="3" spans="2:23" ht="25.2" customHeight="1" x14ac:dyDescent="0.15">
      <c r="B3" s="760" t="s">
        <v>34</v>
      </c>
      <c r="C3" s="761"/>
      <c r="D3" s="761"/>
      <c r="E3" s="762" t="s">
        <v>561</v>
      </c>
      <c r="F3" s="763"/>
      <c r="G3" s="764"/>
      <c r="H3" s="754" t="s">
        <v>27</v>
      </c>
      <c r="I3" s="755"/>
      <c r="J3" s="765" t="s">
        <v>573</v>
      </c>
      <c r="K3" s="766"/>
      <c r="L3" s="767"/>
      <c r="M3" s="769" t="s">
        <v>448</v>
      </c>
      <c r="N3" s="777"/>
      <c r="O3" s="770"/>
      <c r="P3" s="768" t="s">
        <v>531</v>
      </c>
      <c r="Q3" s="768"/>
      <c r="R3" s="768"/>
      <c r="S3" s="769" t="s">
        <v>185</v>
      </c>
      <c r="T3" s="770"/>
      <c r="U3" s="773">
        <v>45586</v>
      </c>
      <c r="V3" s="774"/>
      <c r="W3" s="775"/>
    </row>
    <row r="4" spans="2:23" ht="25.2" customHeight="1" x14ac:dyDescent="0.2">
      <c r="B4" s="749" t="s">
        <v>28</v>
      </c>
      <c r="C4" s="750"/>
      <c r="D4" s="750"/>
      <c r="E4" s="751" t="s">
        <v>562</v>
      </c>
      <c r="F4" s="752"/>
      <c r="G4" s="753"/>
      <c r="H4" s="754" t="s">
        <v>33</v>
      </c>
      <c r="I4" s="755"/>
      <c r="J4" s="756" t="s">
        <v>936</v>
      </c>
      <c r="K4" s="757"/>
      <c r="L4" s="758"/>
      <c r="M4" s="778"/>
      <c r="N4" s="779"/>
      <c r="O4" s="780"/>
      <c r="P4" s="759" t="s">
        <v>532</v>
      </c>
      <c r="Q4" s="759"/>
      <c r="R4" s="759"/>
      <c r="S4" s="771"/>
      <c r="T4" s="772"/>
      <c r="U4" s="771"/>
      <c r="V4" s="776"/>
      <c r="W4" s="772"/>
    </row>
    <row r="5" spans="2:23" s="31" customFormat="1" ht="25.5" customHeight="1" x14ac:dyDescent="0.2">
      <c r="B5" s="740" t="s">
        <v>32</v>
      </c>
      <c r="C5" s="744" t="s">
        <v>190</v>
      </c>
      <c r="D5" s="745"/>
      <c r="E5" s="235">
        <v>12</v>
      </c>
      <c r="F5" s="713"/>
      <c r="G5" s="714"/>
      <c r="H5" s="714"/>
      <c r="I5" s="714"/>
      <c r="J5" s="714"/>
      <c r="K5" s="714"/>
      <c r="L5" s="715"/>
      <c r="M5" s="740" t="s">
        <v>32</v>
      </c>
      <c r="N5" s="744" t="s">
        <v>190</v>
      </c>
      <c r="O5" s="745"/>
      <c r="P5" s="235">
        <v>12</v>
      </c>
      <c r="Q5" s="716"/>
      <c r="R5" s="717"/>
      <c r="S5" s="717"/>
      <c r="T5" s="717"/>
      <c r="U5" s="717"/>
      <c r="V5" s="717"/>
      <c r="W5" s="718"/>
    </row>
    <row r="6" spans="2:23" s="31" customFormat="1" ht="25.5" customHeight="1" x14ac:dyDescent="0.2">
      <c r="B6" s="742"/>
      <c r="C6" s="744" t="s">
        <v>322</v>
      </c>
      <c r="D6" s="745"/>
      <c r="E6" s="236">
        <v>6</v>
      </c>
      <c r="F6" s="716"/>
      <c r="G6" s="717"/>
      <c r="H6" s="717"/>
      <c r="I6" s="717"/>
      <c r="J6" s="717"/>
      <c r="K6" s="717"/>
      <c r="L6" s="718"/>
      <c r="M6" s="742"/>
      <c r="N6" s="744" t="s">
        <v>322</v>
      </c>
      <c r="O6" s="745"/>
      <c r="P6" s="236">
        <v>7</v>
      </c>
      <c r="Q6" s="716"/>
      <c r="R6" s="717"/>
      <c r="S6" s="717"/>
      <c r="T6" s="717"/>
      <c r="U6" s="717"/>
      <c r="V6" s="717"/>
      <c r="W6" s="718"/>
    </row>
    <row r="7" spans="2:23" s="31" customFormat="1" ht="25.5" customHeight="1" x14ac:dyDescent="0.2">
      <c r="B7" s="740" t="s">
        <v>30</v>
      </c>
      <c r="C7" s="744" t="s">
        <v>167</v>
      </c>
      <c r="D7" s="745"/>
      <c r="E7" s="237" t="s">
        <v>464</v>
      </c>
      <c r="F7" s="716"/>
      <c r="G7" s="717"/>
      <c r="H7" s="717"/>
      <c r="I7" s="717"/>
      <c r="J7" s="717"/>
      <c r="K7" s="717"/>
      <c r="L7" s="718"/>
      <c r="M7" s="740" t="s">
        <v>30</v>
      </c>
      <c r="N7" s="744" t="s">
        <v>167</v>
      </c>
      <c r="O7" s="745"/>
      <c r="P7" s="237" t="s">
        <v>464</v>
      </c>
      <c r="Q7" s="716"/>
      <c r="R7" s="717"/>
      <c r="S7" s="717"/>
      <c r="T7" s="717"/>
      <c r="U7" s="717"/>
      <c r="V7" s="717"/>
      <c r="W7" s="718"/>
    </row>
    <row r="8" spans="2:23" s="31" customFormat="1" ht="25.5" customHeight="1" x14ac:dyDescent="0.2">
      <c r="B8" s="741"/>
      <c r="C8" s="744" t="s">
        <v>166</v>
      </c>
      <c r="D8" s="745"/>
      <c r="E8" s="235" t="s">
        <v>343</v>
      </c>
      <c r="F8" s="716"/>
      <c r="G8" s="717"/>
      <c r="H8" s="717"/>
      <c r="I8" s="717"/>
      <c r="J8" s="717"/>
      <c r="K8" s="717"/>
      <c r="L8" s="718"/>
      <c r="M8" s="741"/>
      <c r="N8" s="744" t="s">
        <v>166</v>
      </c>
      <c r="O8" s="745"/>
      <c r="P8" s="235" t="s">
        <v>342</v>
      </c>
      <c r="Q8" s="716"/>
      <c r="R8" s="717"/>
      <c r="S8" s="717"/>
      <c r="T8" s="717"/>
      <c r="U8" s="717"/>
      <c r="V8" s="717"/>
      <c r="W8" s="718"/>
    </row>
    <row r="9" spans="2:23" s="31" customFormat="1" ht="25.5" customHeight="1" x14ac:dyDescent="0.2">
      <c r="B9" s="746" t="s">
        <v>31</v>
      </c>
      <c r="C9" s="748"/>
      <c r="D9" s="747"/>
      <c r="E9" s="238" t="s">
        <v>472</v>
      </c>
      <c r="F9" s="716"/>
      <c r="G9" s="717"/>
      <c r="H9" s="717"/>
      <c r="I9" s="717"/>
      <c r="J9" s="717"/>
      <c r="K9" s="717"/>
      <c r="L9" s="718"/>
      <c r="M9" s="746" t="s">
        <v>31</v>
      </c>
      <c r="N9" s="748"/>
      <c r="O9" s="747"/>
      <c r="P9" s="238" t="s">
        <v>472</v>
      </c>
      <c r="Q9" s="716"/>
      <c r="R9" s="717"/>
      <c r="S9" s="717"/>
      <c r="T9" s="717"/>
      <c r="U9" s="717"/>
      <c r="V9" s="717"/>
      <c r="W9" s="718"/>
    </row>
    <row r="10" spans="2:23" s="31" customFormat="1" ht="25.5" customHeight="1" x14ac:dyDescent="0.2">
      <c r="B10" s="740" t="s">
        <v>219</v>
      </c>
      <c r="C10" s="746" t="s">
        <v>397</v>
      </c>
      <c r="D10" s="747"/>
      <c r="E10" s="236" t="s">
        <v>251</v>
      </c>
      <c r="F10" s="716"/>
      <c r="G10" s="717"/>
      <c r="H10" s="717"/>
      <c r="I10" s="717"/>
      <c r="J10" s="717"/>
      <c r="K10" s="717"/>
      <c r="L10" s="718"/>
      <c r="M10" s="740" t="s">
        <v>219</v>
      </c>
      <c r="N10" s="746" t="s">
        <v>397</v>
      </c>
      <c r="O10" s="747"/>
      <c r="P10" s="236" t="s">
        <v>251</v>
      </c>
      <c r="Q10" s="716"/>
      <c r="R10" s="717"/>
      <c r="S10" s="717"/>
      <c r="T10" s="717"/>
      <c r="U10" s="717"/>
      <c r="V10" s="717"/>
      <c r="W10" s="718"/>
    </row>
    <row r="11" spans="2:23" s="31" customFormat="1" ht="25.5" customHeight="1" x14ac:dyDescent="0.2">
      <c r="B11" s="741"/>
      <c r="C11" s="746" t="s">
        <v>218</v>
      </c>
      <c r="D11" s="747"/>
      <c r="E11" s="177" t="s">
        <v>559</v>
      </c>
      <c r="F11" s="716"/>
      <c r="G11" s="717"/>
      <c r="H11" s="717"/>
      <c r="I11" s="717"/>
      <c r="J11" s="717"/>
      <c r="K11" s="717"/>
      <c r="L11" s="718"/>
      <c r="M11" s="741"/>
      <c r="N11" s="746" t="s">
        <v>218</v>
      </c>
      <c r="O11" s="747"/>
      <c r="P11" s="177" t="s">
        <v>559</v>
      </c>
      <c r="Q11" s="716"/>
      <c r="R11" s="717"/>
      <c r="S11" s="717"/>
      <c r="T11" s="717"/>
      <c r="U11" s="717"/>
      <c r="V11" s="717"/>
      <c r="W11" s="718"/>
    </row>
    <row r="12" spans="2:23" s="31" customFormat="1" ht="25.5" customHeight="1" x14ac:dyDescent="0.2">
      <c r="B12" s="742"/>
      <c r="C12" s="705" t="s">
        <v>220</v>
      </c>
      <c r="D12" s="705"/>
      <c r="E12" s="177" t="s">
        <v>534</v>
      </c>
      <c r="F12" s="719"/>
      <c r="G12" s="720"/>
      <c r="H12" s="720"/>
      <c r="I12" s="720"/>
      <c r="J12" s="720"/>
      <c r="K12" s="720"/>
      <c r="L12" s="721"/>
      <c r="M12" s="742"/>
      <c r="N12" s="705" t="s">
        <v>220</v>
      </c>
      <c r="O12" s="705"/>
      <c r="P12" s="177" t="s">
        <v>534</v>
      </c>
      <c r="Q12" s="716"/>
      <c r="R12" s="717"/>
      <c r="S12" s="717"/>
      <c r="T12" s="717"/>
      <c r="U12" s="717"/>
      <c r="V12" s="717"/>
      <c r="W12" s="718"/>
    </row>
    <row r="13" spans="2:23" s="31" customFormat="1" ht="25.5" customHeight="1" x14ac:dyDescent="0.2">
      <c r="B13" s="722" t="s">
        <v>398</v>
      </c>
      <c r="C13" s="722"/>
      <c r="D13" s="722"/>
      <c r="E13" s="737" t="s">
        <v>860</v>
      </c>
      <c r="F13" s="738"/>
      <c r="G13" s="739"/>
      <c r="H13" s="722" t="s">
        <v>434</v>
      </c>
      <c r="I13" s="722"/>
      <c r="J13" s="723" t="s">
        <v>861</v>
      </c>
      <c r="K13" s="723"/>
      <c r="L13" s="723"/>
      <c r="M13" s="722" t="s">
        <v>398</v>
      </c>
      <c r="N13" s="722"/>
      <c r="O13" s="722"/>
      <c r="P13" s="734" t="s">
        <v>863</v>
      </c>
      <c r="Q13" s="735"/>
      <c r="R13" s="736"/>
      <c r="S13" s="722" t="s">
        <v>434</v>
      </c>
      <c r="T13" s="722"/>
      <c r="U13" s="743" t="s">
        <v>864</v>
      </c>
      <c r="V13" s="723"/>
      <c r="W13" s="723"/>
    </row>
    <row r="14" spans="2:23" s="31" customFormat="1" ht="25.5" customHeight="1" x14ac:dyDescent="0.2">
      <c r="B14" s="724" t="s">
        <v>234</v>
      </c>
      <c r="C14" s="724"/>
      <c r="D14" s="724"/>
      <c r="E14" s="725" t="s">
        <v>539</v>
      </c>
      <c r="F14" s="725"/>
      <c r="G14" s="725"/>
      <c r="H14" s="726" t="s">
        <v>4</v>
      </c>
      <c r="I14" s="727"/>
      <c r="J14" s="728" t="s">
        <v>539</v>
      </c>
      <c r="K14" s="729"/>
      <c r="L14" s="730"/>
      <c r="M14" s="726" t="s">
        <v>234</v>
      </c>
      <c r="N14" s="727"/>
      <c r="O14" s="731"/>
      <c r="P14" s="725" t="s">
        <v>539</v>
      </c>
      <c r="Q14" s="725"/>
      <c r="R14" s="725"/>
      <c r="S14" s="732" t="s">
        <v>4</v>
      </c>
      <c r="T14" s="733"/>
      <c r="U14" s="728"/>
      <c r="V14" s="729"/>
      <c r="W14" s="730"/>
    </row>
    <row r="15" spans="2:23" s="31" customFormat="1" ht="39.75" customHeight="1" x14ac:dyDescent="0.2">
      <c r="B15" s="705" t="s">
        <v>399</v>
      </c>
      <c r="C15" s="705"/>
      <c r="D15" s="705"/>
      <c r="E15" s="706" t="s">
        <v>862</v>
      </c>
      <c r="F15" s="707"/>
      <c r="G15" s="707"/>
      <c r="H15" s="707"/>
      <c r="I15" s="707"/>
      <c r="J15" s="707"/>
      <c r="K15" s="707"/>
      <c r="L15" s="708"/>
      <c r="M15" s="705" t="s">
        <v>399</v>
      </c>
      <c r="N15" s="705"/>
      <c r="O15" s="705"/>
      <c r="P15" s="706" t="s">
        <v>865</v>
      </c>
      <c r="Q15" s="707"/>
      <c r="R15" s="707"/>
      <c r="S15" s="707"/>
      <c r="T15" s="707"/>
      <c r="U15" s="707"/>
      <c r="V15" s="707"/>
      <c r="W15" s="708"/>
    </row>
    <row r="16" spans="2:23" s="31" customFormat="1" ht="25.5" customHeight="1" x14ac:dyDescent="0.2">
      <c r="B16" s="712" t="s">
        <v>32</v>
      </c>
      <c r="C16" s="712" t="s">
        <v>190</v>
      </c>
      <c r="D16" s="712"/>
      <c r="E16" s="235">
        <v>12</v>
      </c>
      <c r="F16" s="713"/>
      <c r="G16" s="714"/>
      <c r="H16" s="714"/>
      <c r="I16" s="714"/>
      <c r="J16" s="714"/>
      <c r="K16" s="714"/>
      <c r="L16" s="715"/>
      <c r="M16" s="712" t="s">
        <v>32</v>
      </c>
      <c r="N16" s="712" t="s">
        <v>190</v>
      </c>
      <c r="O16" s="712"/>
      <c r="P16" s="235">
        <v>12</v>
      </c>
      <c r="Q16" s="716"/>
      <c r="R16" s="717"/>
      <c r="S16" s="717"/>
      <c r="T16" s="717"/>
      <c r="U16" s="717"/>
      <c r="V16" s="717"/>
      <c r="W16" s="718"/>
    </row>
    <row r="17" spans="2:24" s="31" customFormat="1" ht="25.5" customHeight="1" x14ac:dyDescent="0.2">
      <c r="B17" s="712"/>
      <c r="C17" s="712" t="s">
        <v>322</v>
      </c>
      <c r="D17" s="712"/>
      <c r="E17" s="236">
        <v>8</v>
      </c>
      <c r="F17" s="716"/>
      <c r="G17" s="717"/>
      <c r="H17" s="717"/>
      <c r="I17" s="717"/>
      <c r="J17" s="717"/>
      <c r="K17" s="717"/>
      <c r="L17" s="718"/>
      <c r="M17" s="712"/>
      <c r="N17" s="712" t="s">
        <v>322</v>
      </c>
      <c r="O17" s="712"/>
      <c r="P17" s="236">
        <v>8</v>
      </c>
      <c r="Q17" s="716"/>
      <c r="R17" s="717"/>
      <c r="S17" s="717"/>
      <c r="T17" s="717"/>
      <c r="U17" s="717"/>
      <c r="V17" s="717"/>
      <c r="W17" s="718"/>
    </row>
    <row r="18" spans="2:24" s="31" customFormat="1" ht="25.5" customHeight="1" x14ac:dyDescent="0.2">
      <c r="B18" s="712" t="s">
        <v>30</v>
      </c>
      <c r="C18" s="712" t="s">
        <v>167</v>
      </c>
      <c r="D18" s="712"/>
      <c r="E18" s="237" t="s">
        <v>464</v>
      </c>
      <c r="F18" s="716"/>
      <c r="G18" s="717"/>
      <c r="H18" s="717"/>
      <c r="I18" s="717"/>
      <c r="J18" s="717"/>
      <c r="K18" s="717"/>
      <c r="L18" s="718"/>
      <c r="M18" s="712" t="s">
        <v>30</v>
      </c>
      <c r="N18" s="712" t="s">
        <v>167</v>
      </c>
      <c r="O18" s="712"/>
      <c r="P18" s="237" t="s">
        <v>250</v>
      </c>
      <c r="Q18" s="716"/>
      <c r="R18" s="717"/>
      <c r="S18" s="717"/>
      <c r="T18" s="717"/>
      <c r="U18" s="717"/>
      <c r="V18" s="717"/>
      <c r="W18" s="718"/>
    </row>
    <row r="19" spans="2:24" s="31" customFormat="1" ht="25.5" customHeight="1" x14ac:dyDescent="0.2">
      <c r="B19" s="712"/>
      <c r="C19" s="712" t="s">
        <v>166</v>
      </c>
      <c r="D19" s="712"/>
      <c r="E19" s="235" t="s">
        <v>342</v>
      </c>
      <c r="F19" s="716"/>
      <c r="G19" s="717"/>
      <c r="H19" s="717"/>
      <c r="I19" s="717"/>
      <c r="J19" s="717"/>
      <c r="K19" s="717"/>
      <c r="L19" s="718"/>
      <c r="M19" s="712"/>
      <c r="N19" s="712" t="s">
        <v>166</v>
      </c>
      <c r="O19" s="712"/>
      <c r="P19" s="235" t="s">
        <v>265</v>
      </c>
      <c r="Q19" s="716"/>
      <c r="R19" s="717"/>
      <c r="S19" s="717"/>
      <c r="T19" s="717"/>
      <c r="U19" s="717"/>
      <c r="V19" s="717"/>
      <c r="W19" s="718"/>
    </row>
    <row r="20" spans="2:24" s="31" customFormat="1" ht="25.5" customHeight="1" x14ac:dyDescent="0.2">
      <c r="B20" s="705" t="s">
        <v>31</v>
      </c>
      <c r="C20" s="705"/>
      <c r="D20" s="705"/>
      <c r="E20" s="238" t="s">
        <v>473</v>
      </c>
      <c r="F20" s="716"/>
      <c r="G20" s="717"/>
      <c r="H20" s="717"/>
      <c r="I20" s="717"/>
      <c r="J20" s="717"/>
      <c r="K20" s="717"/>
      <c r="L20" s="718"/>
      <c r="M20" s="705" t="s">
        <v>31</v>
      </c>
      <c r="N20" s="705"/>
      <c r="O20" s="705"/>
      <c r="P20" s="238" t="s">
        <v>474</v>
      </c>
      <c r="Q20" s="716"/>
      <c r="R20" s="717"/>
      <c r="S20" s="717"/>
      <c r="T20" s="717"/>
      <c r="U20" s="717"/>
      <c r="V20" s="717"/>
      <c r="W20" s="718"/>
    </row>
    <row r="21" spans="2:24" s="31" customFormat="1" ht="25.5" customHeight="1" x14ac:dyDescent="0.2">
      <c r="B21" s="740" t="s">
        <v>219</v>
      </c>
      <c r="C21" s="705" t="s">
        <v>397</v>
      </c>
      <c r="D21" s="705"/>
      <c r="E21" s="236" t="s">
        <v>252</v>
      </c>
      <c r="F21" s="716"/>
      <c r="G21" s="717"/>
      <c r="H21" s="717"/>
      <c r="I21" s="717"/>
      <c r="J21" s="717"/>
      <c r="K21" s="717"/>
      <c r="L21" s="718"/>
      <c r="M21" s="740" t="s">
        <v>219</v>
      </c>
      <c r="N21" s="705" t="s">
        <v>397</v>
      </c>
      <c r="O21" s="705"/>
      <c r="P21" s="236" t="s">
        <v>252</v>
      </c>
      <c r="Q21" s="716"/>
      <c r="R21" s="717"/>
      <c r="S21" s="717"/>
      <c r="T21" s="717"/>
      <c r="U21" s="717"/>
      <c r="V21" s="717"/>
      <c r="W21" s="718"/>
    </row>
    <row r="22" spans="2:24" s="31" customFormat="1" ht="25.5" customHeight="1" x14ac:dyDescent="0.2">
      <c r="B22" s="741"/>
      <c r="C22" s="705" t="s">
        <v>218</v>
      </c>
      <c r="D22" s="705"/>
      <c r="E22" s="177" t="s">
        <v>559</v>
      </c>
      <c r="F22" s="716"/>
      <c r="G22" s="717"/>
      <c r="H22" s="717"/>
      <c r="I22" s="717"/>
      <c r="J22" s="717"/>
      <c r="K22" s="717"/>
      <c r="L22" s="718"/>
      <c r="M22" s="741"/>
      <c r="N22" s="705" t="s">
        <v>218</v>
      </c>
      <c r="O22" s="705"/>
      <c r="P22" s="177" t="s">
        <v>559</v>
      </c>
      <c r="Q22" s="716"/>
      <c r="R22" s="717"/>
      <c r="S22" s="717"/>
      <c r="T22" s="717"/>
      <c r="U22" s="717"/>
      <c r="V22" s="717"/>
      <c r="W22" s="718"/>
    </row>
    <row r="23" spans="2:24" s="31" customFormat="1" ht="25.5" customHeight="1" x14ac:dyDescent="0.2">
      <c r="B23" s="742"/>
      <c r="C23" s="705" t="s">
        <v>220</v>
      </c>
      <c r="D23" s="705"/>
      <c r="E23" s="177" t="s">
        <v>549</v>
      </c>
      <c r="F23" s="719"/>
      <c r="G23" s="720"/>
      <c r="H23" s="720"/>
      <c r="I23" s="720"/>
      <c r="J23" s="720"/>
      <c r="K23" s="720"/>
      <c r="L23" s="721"/>
      <c r="M23" s="742"/>
      <c r="N23" s="705" t="s">
        <v>220</v>
      </c>
      <c r="O23" s="705"/>
      <c r="P23" s="177" t="s">
        <v>549</v>
      </c>
      <c r="Q23" s="716"/>
      <c r="R23" s="717"/>
      <c r="S23" s="717"/>
      <c r="T23" s="717"/>
      <c r="U23" s="717"/>
      <c r="V23" s="717"/>
      <c r="W23" s="718"/>
    </row>
    <row r="24" spans="2:24" s="31" customFormat="1" ht="25.5" customHeight="1" x14ac:dyDescent="0.2">
      <c r="B24" s="722" t="s">
        <v>398</v>
      </c>
      <c r="C24" s="722"/>
      <c r="D24" s="722"/>
      <c r="E24" s="734" t="s">
        <v>866</v>
      </c>
      <c r="F24" s="735"/>
      <c r="G24" s="736"/>
      <c r="H24" s="722" t="s">
        <v>434</v>
      </c>
      <c r="I24" s="722"/>
      <c r="J24" s="737"/>
      <c r="K24" s="738"/>
      <c r="L24" s="739"/>
      <c r="M24" s="722" t="s">
        <v>398</v>
      </c>
      <c r="N24" s="722"/>
      <c r="O24" s="722"/>
      <c r="P24" s="734" t="s">
        <v>868</v>
      </c>
      <c r="Q24" s="735"/>
      <c r="R24" s="736"/>
      <c r="S24" s="722" t="s">
        <v>434</v>
      </c>
      <c r="T24" s="722"/>
      <c r="U24" s="723"/>
      <c r="V24" s="723"/>
      <c r="W24" s="723"/>
    </row>
    <row r="25" spans="2:24" s="31" customFormat="1" ht="25.5" customHeight="1" x14ac:dyDescent="0.2">
      <c r="B25" s="724" t="s">
        <v>234</v>
      </c>
      <c r="C25" s="724"/>
      <c r="D25" s="724"/>
      <c r="E25" s="725" t="s">
        <v>539</v>
      </c>
      <c r="F25" s="725"/>
      <c r="G25" s="725"/>
      <c r="H25" s="726" t="s">
        <v>4</v>
      </c>
      <c r="I25" s="727"/>
      <c r="J25" s="728" t="s">
        <v>539</v>
      </c>
      <c r="K25" s="729"/>
      <c r="L25" s="730"/>
      <c r="M25" s="726" t="s">
        <v>234</v>
      </c>
      <c r="N25" s="727"/>
      <c r="O25" s="731"/>
      <c r="P25" s="725" t="s">
        <v>539</v>
      </c>
      <c r="Q25" s="725"/>
      <c r="R25" s="725"/>
      <c r="S25" s="732" t="s">
        <v>4</v>
      </c>
      <c r="T25" s="733"/>
      <c r="U25" s="728" t="s">
        <v>539</v>
      </c>
      <c r="V25" s="729"/>
      <c r="W25" s="730"/>
    </row>
    <row r="26" spans="2:24" s="31" customFormat="1" ht="39.75" customHeight="1" x14ac:dyDescent="0.2">
      <c r="B26" s="705" t="s">
        <v>399</v>
      </c>
      <c r="C26" s="705"/>
      <c r="D26" s="705"/>
      <c r="E26" s="706" t="s">
        <v>867</v>
      </c>
      <c r="F26" s="707"/>
      <c r="G26" s="707"/>
      <c r="H26" s="707"/>
      <c r="I26" s="707"/>
      <c r="J26" s="707"/>
      <c r="K26" s="707"/>
      <c r="L26" s="708"/>
      <c r="M26" s="705" t="s">
        <v>399</v>
      </c>
      <c r="N26" s="705"/>
      <c r="O26" s="705"/>
      <c r="P26" s="706" t="s">
        <v>867</v>
      </c>
      <c r="Q26" s="707"/>
      <c r="R26" s="707"/>
      <c r="S26" s="707"/>
      <c r="T26" s="707"/>
      <c r="U26" s="707"/>
      <c r="V26" s="707"/>
      <c r="W26" s="708"/>
    </row>
    <row r="27" spans="2:24" s="31" customFormat="1" ht="15" customHeight="1" x14ac:dyDescent="0.2">
      <c r="B27" s="239"/>
      <c r="C27" s="709" t="s">
        <v>521</v>
      </c>
      <c r="D27" s="710"/>
      <c r="E27" s="710"/>
      <c r="F27" s="710"/>
      <c r="G27" s="710"/>
      <c r="H27" s="710"/>
      <c r="I27" s="710"/>
      <c r="J27" s="710"/>
      <c r="K27" s="710"/>
      <c r="L27" s="710"/>
      <c r="M27" s="240"/>
      <c r="N27" s="240" t="s">
        <v>429</v>
      </c>
      <c r="O27" s="240"/>
      <c r="P27" s="240"/>
      <c r="Q27" s="240"/>
      <c r="R27" s="240"/>
      <c r="S27" s="240"/>
      <c r="T27" s="240"/>
      <c r="U27" s="240"/>
      <c r="V27" s="240"/>
      <c r="W27" s="240"/>
    </row>
    <row r="28" spans="2:24" s="31" customFormat="1" ht="15" customHeight="1" x14ac:dyDescent="0.2">
      <c r="B28" s="239"/>
      <c r="C28" s="711"/>
      <c r="D28" s="711"/>
      <c r="E28" s="711"/>
      <c r="F28" s="711"/>
      <c r="G28" s="711"/>
      <c r="H28" s="711"/>
      <c r="I28" s="711"/>
      <c r="J28" s="711"/>
      <c r="K28" s="711"/>
      <c r="L28" s="711"/>
      <c r="M28" s="240"/>
      <c r="N28" s="240" t="s">
        <v>522</v>
      </c>
      <c r="O28" s="240"/>
      <c r="P28" s="240"/>
      <c r="Q28" s="240"/>
      <c r="R28" s="240"/>
      <c r="S28" s="240"/>
      <c r="T28" s="240"/>
      <c r="U28" s="240"/>
      <c r="V28" s="240"/>
      <c r="W28" s="240"/>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3DBC645D-967B-4F65-8A72-4B56DCA1C706}">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F0A74A7-325E-4752-8F8B-ADB058C6451A}">
          <x14:formula1>
            <xm:f>'(参考)リスト'!$F$16:$F$21</xm:f>
          </x14:formula1>
          <xm:sqref>E11:E12 E22:E23 P11:P12 P22:P23</xm:sqref>
        </x14:dataValidation>
        <x14:dataValidation type="list" allowBlank="1" showInputMessage="1" showErrorMessage="1" xr:uid="{64B25F24-3496-424C-B647-766C2B8EF844}">
          <x14:formula1>
            <xm:f>'(参考)リスト'!$D$16:$D$18</xm:f>
          </x14:formula1>
          <xm:sqref>E10 E21 P10 P21</xm:sqref>
        </x14:dataValidation>
        <x14:dataValidation type="list" allowBlank="1" showInputMessage="1" showErrorMessage="1" xr:uid="{3948C471-9F8F-4CED-BE94-CBB67F164178}">
          <x14:formula1>
            <xm:f>'(参考)リスト'!$E$16:$E$27</xm:f>
          </x14:formula1>
          <xm:sqref>E9 E20 P9 P20</xm:sqref>
        </x14:dataValidation>
        <x14:dataValidation type="list" allowBlank="1" showInputMessage="1" showErrorMessage="1" xr:uid="{D05EF8E7-87D7-46A5-865E-4C76592D66DC}">
          <x14:formula1>
            <xm:f>'(参考)リスト'!$B$16:$B$21</xm:f>
          </x14:formula1>
          <xm:sqref>E7 E18 P7 P18</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DB517-13DC-4F3C-A36D-5EE6229F6852}">
  <dimension ref="B1:X31"/>
  <sheetViews>
    <sheetView showGridLines="0" showZeros="0" view="pageBreakPreview" zoomScale="90" zoomScaleNormal="70" zoomScaleSheetLayoutView="90" workbookViewId="0">
      <selection activeCell="C6" sqref="B5:AI23"/>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3" t="s">
        <v>508</v>
      </c>
      <c r="C2" s="234"/>
      <c r="D2" s="234"/>
      <c r="E2" s="234"/>
      <c r="F2" s="234"/>
      <c r="G2" s="234"/>
      <c r="H2" s="234"/>
      <c r="I2" s="234"/>
      <c r="J2" s="234"/>
      <c r="K2" s="234"/>
      <c r="L2" s="234"/>
      <c r="M2" s="234"/>
      <c r="N2" s="234"/>
      <c r="O2" s="234"/>
      <c r="P2" s="234"/>
      <c r="Q2" s="234"/>
      <c r="R2" s="384" t="s">
        <v>412</v>
      </c>
      <c r="S2" s="384"/>
      <c r="T2" s="583" t="s">
        <v>935</v>
      </c>
      <c r="U2" s="583"/>
      <c r="V2" s="583"/>
      <c r="W2" s="583"/>
    </row>
    <row r="3" spans="2:23" ht="25.2" customHeight="1" x14ac:dyDescent="0.15">
      <c r="B3" s="760" t="s">
        <v>34</v>
      </c>
      <c r="C3" s="761"/>
      <c r="D3" s="761"/>
      <c r="E3" s="762" t="s">
        <v>561</v>
      </c>
      <c r="F3" s="763"/>
      <c r="G3" s="764"/>
      <c r="H3" s="754" t="s">
        <v>27</v>
      </c>
      <c r="I3" s="755"/>
      <c r="J3" s="765" t="s">
        <v>573</v>
      </c>
      <c r="K3" s="766"/>
      <c r="L3" s="767"/>
      <c r="M3" s="769" t="s">
        <v>448</v>
      </c>
      <c r="N3" s="777"/>
      <c r="O3" s="770"/>
      <c r="P3" s="768" t="s">
        <v>531</v>
      </c>
      <c r="Q3" s="768"/>
      <c r="R3" s="768"/>
      <c r="S3" s="769" t="s">
        <v>185</v>
      </c>
      <c r="T3" s="770"/>
      <c r="U3" s="773">
        <v>45586</v>
      </c>
      <c r="V3" s="774"/>
      <c r="W3" s="775"/>
    </row>
    <row r="4" spans="2:23" ht="25.2" customHeight="1" x14ac:dyDescent="0.2">
      <c r="B4" s="749" t="s">
        <v>28</v>
      </c>
      <c r="C4" s="750"/>
      <c r="D4" s="750"/>
      <c r="E4" s="751" t="s">
        <v>562</v>
      </c>
      <c r="F4" s="752"/>
      <c r="G4" s="753"/>
      <c r="H4" s="754" t="s">
        <v>33</v>
      </c>
      <c r="I4" s="755"/>
      <c r="J4" s="756" t="s">
        <v>936</v>
      </c>
      <c r="K4" s="757"/>
      <c r="L4" s="758"/>
      <c r="M4" s="778"/>
      <c r="N4" s="779"/>
      <c r="O4" s="780"/>
      <c r="P4" s="759" t="s">
        <v>532</v>
      </c>
      <c r="Q4" s="759"/>
      <c r="R4" s="759"/>
      <c r="S4" s="771"/>
      <c r="T4" s="772"/>
      <c r="U4" s="771"/>
      <c r="V4" s="776"/>
      <c r="W4" s="772"/>
    </row>
    <row r="5" spans="2:23" s="31" customFormat="1" ht="25.5" customHeight="1" x14ac:dyDescent="0.2">
      <c r="B5" s="740" t="s">
        <v>32</v>
      </c>
      <c r="C5" s="744" t="s">
        <v>190</v>
      </c>
      <c r="D5" s="745"/>
      <c r="E5" s="235">
        <v>12</v>
      </c>
      <c r="F5" s="713"/>
      <c r="G5" s="714"/>
      <c r="H5" s="714"/>
      <c r="I5" s="714"/>
      <c r="J5" s="714"/>
      <c r="K5" s="714"/>
      <c r="L5" s="715"/>
      <c r="M5" s="740" t="s">
        <v>32</v>
      </c>
      <c r="N5" s="744" t="s">
        <v>190</v>
      </c>
      <c r="O5" s="745"/>
      <c r="P5" s="235">
        <v>12</v>
      </c>
      <c r="Q5" s="716"/>
      <c r="R5" s="717"/>
      <c r="S5" s="717"/>
      <c r="T5" s="717"/>
      <c r="U5" s="717"/>
      <c r="V5" s="717"/>
      <c r="W5" s="718"/>
    </row>
    <row r="6" spans="2:23" s="31" customFormat="1" ht="25.5" customHeight="1" x14ac:dyDescent="0.2">
      <c r="B6" s="742"/>
      <c r="C6" s="744" t="s">
        <v>322</v>
      </c>
      <c r="D6" s="745"/>
      <c r="E6" s="236">
        <v>9</v>
      </c>
      <c r="F6" s="716"/>
      <c r="G6" s="717"/>
      <c r="H6" s="717"/>
      <c r="I6" s="717"/>
      <c r="J6" s="717"/>
      <c r="K6" s="717"/>
      <c r="L6" s="718"/>
      <c r="M6" s="742"/>
      <c r="N6" s="744" t="s">
        <v>322</v>
      </c>
      <c r="O6" s="745"/>
      <c r="P6" s="236">
        <v>10</v>
      </c>
      <c r="Q6" s="716"/>
      <c r="R6" s="717"/>
      <c r="S6" s="717"/>
      <c r="T6" s="717"/>
      <c r="U6" s="717"/>
      <c r="V6" s="717"/>
      <c r="W6" s="718"/>
    </row>
    <row r="7" spans="2:23" s="31" customFormat="1" ht="25.5" customHeight="1" x14ac:dyDescent="0.2">
      <c r="B7" s="740" t="s">
        <v>30</v>
      </c>
      <c r="C7" s="744" t="s">
        <v>167</v>
      </c>
      <c r="D7" s="745"/>
      <c r="E7" s="237" t="s">
        <v>464</v>
      </c>
      <c r="F7" s="716"/>
      <c r="G7" s="717"/>
      <c r="H7" s="717"/>
      <c r="I7" s="717"/>
      <c r="J7" s="717"/>
      <c r="K7" s="717"/>
      <c r="L7" s="718"/>
      <c r="M7" s="740" t="s">
        <v>30</v>
      </c>
      <c r="N7" s="744" t="s">
        <v>167</v>
      </c>
      <c r="O7" s="745"/>
      <c r="P7" s="237" t="s">
        <v>250</v>
      </c>
      <c r="Q7" s="716"/>
      <c r="R7" s="717"/>
      <c r="S7" s="717"/>
      <c r="T7" s="717"/>
      <c r="U7" s="717"/>
      <c r="V7" s="717"/>
      <c r="W7" s="718"/>
    </row>
    <row r="8" spans="2:23" s="31" customFormat="1" ht="25.5" customHeight="1" x14ac:dyDescent="0.2">
      <c r="B8" s="741"/>
      <c r="C8" s="744" t="s">
        <v>166</v>
      </c>
      <c r="D8" s="745"/>
      <c r="E8" s="235" t="s">
        <v>342</v>
      </c>
      <c r="F8" s="716"/>
      <c r="G8" s="717"/>
      <c r="H8" s="717"/>
      <c r="I8" s="717"/>
      <c r="J8" s="717"/>
      <c r="K8" s="717"/>
      <c r="L8" s="718"/>
      <c r="M8" s="741"/>
      <c r="N8" s="744" t="s">
        <v>166</v>
      </c>
      <c r="O8" s="745"/>
      <c r="P8" s="235" t="s">
        <v>265</v>
      </c>
      <c r="Q8" s="716"/>
      <c r="R8" s="717"/>
      <c r="S8" s="717"/>
      <c r="T8" s="717"/>
      <c r="U8" s="717"/>
      <c r="V8" s="717"/>
      <c r="W8" s="718"/>
    </row>
    <row r="9" spans="2:23" s="31" customFormat="1" ht="25.5" customHeight="1" x14ac:dyDescent="0.2">
      <c r="B9" s="746" t="s">
        <v>31</v>
      </c>
      <c r="C9" s="748"/>
      <c r="D9" s="747"/>
      <c r="E9" s="238" t="s">
        <v>466</v>
      </c>
      <c r="F9" s="716"/>
      <c r="G9" s="717"/>
      <c r="H9" s="717"/>
      <c r="I9" s="717"/>
      <c r="J9" s="717"/>
      <c r="K9" s="717"/>
      <c r="L9" s="718"/>
      <c r="M9" s="746" t="s">
        <v>31</v>
      </c>
      <c r="N9" s="748"/>
      <c r="O9" s="747"/>
      <c r="P9" s="238" t="s">
        <v>476</v>
      </c>
      <c r="Q9" s="716"/>
      <c r="R9" s="717"/>
      <c r="S9" s="717"/>
      <c r="T9" s="717"/>
      <c r="U9" s="717"/>
      <c r="V9" s="717"/>
      <c r="W9" s="718"/>
    </row>
    <row r="10" spans="2:23" s="31" customFormat="1" ht="25.5" customHeight="1" x14ac:dyDescent="0.2">
      <c r="B10" s="740" t="s">
        <v>219</v>
      </c>
      <c r="C10" s="746" t="s">
        <v>397</v>
      </c>
      <c r="D10" s="747"/>
      <c r="E10" s="236" t="s">
        <v>251</v>
      </c>
      <c r="F10" s="716"/>
      <c r="G10" s="717"/>
      <c r="H10" s="717"/>
      <c r="I10" s="717"/>
      <c r="J10" s="717"/>
      <c r="K10" s="717"/>
      <c r="L10" s="718"/>
      <c r="M10" s="740" t="s">
        <v>219</v>
      </c>
      <c r="N10" s="746" t="s">
        <v>397</v>
      </c>
      <c r="O10" s="747"/>
      <c r="P10" s="236"/>
      <c r="Q10" s="716"/>
      <c r="R10" s="717"/>
      <c r="S10" s="717"/>
      <c r="T10" s="717"/>
      <c r="U10" s="717"/>
      <c r="V10" s="717"/>
      <c r="W10" s="718"/>
    </row>
    <row r="11" spans="2:23" s="31" customFormat="1" ht="25.5" customHeight="1" x14ac:dyDescent="0.2">
      <c r="B11" s="741"/>
      <c r="C11" s="746" t="s">
        <v>218</v>
      </c>
      <c r="D11" s="747"/>
      <c r="E11" s="177" t="s">
        <v>661</v>
      </c>
      <c r="F11" s="716"/>
      <c r="G11" s="717"/>
      <c r="H11" s="717"/>
      <c r="I11" s="717"/>
      <c r="J11" s="717"/>
      <c r="K11" s="717"/>
      <c r="L11" s="718"/>
      <c r="M11" s="741"/>
      <c r="N11" s="746" t="s">
        <v>218</v>
      </c>
      <c r="O11" s="747"/>
      <c r="P11" s="177"/>
      <c r="Q11" s="716"/>
      <c r="R11" s="717"/>
      <c r="S11" s="717"/>
      <c r="T11" s="717"/>
      <c r="U11" s="717"/>
      <c r="V11" s="717"/>
      <c r="W11" s="718"/>
    </row>
    <row r="12" spans="2:23" s="31" customFormat="1" ht="25.5" customHeight="1" x14ac:dyDescent="0.2">
      <c r="B12" s="742"/>
      <c r="C12" s="705" t="s">
        <v>220</v>
      </c>
      <c r="D12" s="705"/>
      <c r="E12" s="177" t="s">
        <v>577</v>
      </c>
      <c r="F12" s="719"/>
      <c r="G12" s="720"/>
      <c r="H12" s="720"/>
      <c r="I12" s="720"/>
      <c r="J12" s="720"/>
      <c r="K12" s="720"/>
      <c r="L12" s="721"/>
      <c r="M12" s="742"/>
      <c r="N12" s="705" t="s">
        <v>220</v>
      </c>
      <c r="O12" s="705"/>
      <c r="P12" s="177"/>
      <c r="Q12" s="716"/>
      <c r="R12" s="717"/>
      <c r="S12" s="717"/>
      <c r="T12" s="717"/>
      <c r="U12" s="717"/>
      <c r="V12" s="717"/>
      <c r="W12" s="718"/>
    </row>
    <row r="13" spans="2:23" s="31" customFormat="1" ht="25.5" customHeight="1" x14ac:dyDescent="0.2">
      <c r="B13" s="722" t="s">
        <v>398</v>
      </c>
      <c r="C13" s="722"/>
      <c r="D13" s="722"/>
      <c r="E13" s="737" t="s">
        <v>869</v>
      </c>
      <c r="F13" s="738"/>
      <c r="G13" s="739"/>
      <c r="H13" s="722" t="s">
        <v>434</v>
      </c>
      <c r="I13" s="722"/>
      <c r="J13" s="723" t="s">
        <v>870</v>
      </c>
      <c r="K13" s="723"/>
      <c r="L13" s="723"/>
      <c r="M13" s="722" t="s">
        <v>398</v>
      </c>
      <c r="N13" s="722"/>
      <c r="O13" s="722"/>
      <c r="P13" s="734" t="s">
        <v>687</v>
      </c>
      <c r="Q13" s="735"/>
      <c r="R13" s="736"/>
      <c r="S13" s="722" t="s">
        <v>434</v>
      </c>
      <c r="T13" s="722"/>
      <c r="U13" s="743" t="s">
        <v>688</v>
      </c>
      <c r="V13" s="723"/>
      <c r="W13" s="723"/>
    </row>
    <row r="14" spans="2:23" s="31" customFormat="1" ht="25.5" customHeight="1" x14ac:dyDescent="0.2">
      <c r="B14" s="724" t="s">
        <v>234</v>
      </c>
      <c r="C14" s="724"/>
      <c r="D14" s="724"/>
      <c r="E14" s="725" t="s">
        <v>871</v>
      </c>
      <c r="F14" s="725"/>
      <c r="G14" s="725"/>
      <c r="H14" s="726" t="s">
        <v>4</v>
      </c>
      <c r="I14" s="727"/>
      <c r="J14" s="728">
        <v>45589</v>
      </c>
      <c r="K14" s="729"/>
      <c r="L14" s="730"/>
      <c r="M14" s="726" t="s">
        <v>234</v>
      </c>
      <c r="N14" s="727"/>
      <c r="O14" s="731"/>
      <c r="P14" s="725" t="s">
        <v>539</v>
      </c>
      <c r="Q14" s="725"/>
      <c r="R14" s="725"/>
      <c r="S14" s="732" t="s">
        <v>4</v>
      </c>
      <c r="T14" s="733"/>
      <c r="U14" s="728"/>
      <c r="V14" s="729"/>
      <c r="W14" s="730"/>
    </row>
    <row r="15" spans="2:23" s="31" customFormat="1" ht="39.75" customHeight="1" x14ac:dyDescent="0.2">
      <c r="B15" s="705" t="s">
        <v>399</v>
      </c>
      <c r="C15" s="705"/>
      <c r="D15" s="705"/>
      <c r="E15" s="706" t="s">
        <v>872</v>
      </c>
      <c r="F15" s="707"/>
      <c r="G15" s="707"/>
      <c r="H15" s="707"/>
      <c r="I15" s="707"/>
      <c r="J15" s="707"/>
      <c r="K15" s="707"/>
      <c r="L15" s="708"/>
      <c r="M15" s="705" t="s">
        <v>399</v>
      </c>
      <c r="N15" s="705"/>
      <c r="O15" s="705"/>
      <c r="P15" s="706" t="s">
        <v>873</v>
      </c>
      <c r="Q15" s="707"/>
      <c r="R15" s="707"/>
      <c r="S15" s="707"/>
      <c r="T15" s="707"/>
      <c r="U15" s="707"/>
      <c r="V15" s="707"/>
      <c r="W15" s="708"/>
    </row>
    <row r="16" spans="2:23" s="31" customFormat="1" ht="25.5" customHeight="1" x14ac:dyDescent="0.2">
      <c r="B16" s="712" t="s">
        <v>32</v>
      </c>
      <c r="C16" s="712" t="s">
        <v>190</v>
      </c>
      <c r="D16" s="712"/>
      <c r="E16" s="235">
        <v>13</v>
      </c>
      <c r="F16" s="713"/>
      <c r="G16" s="714"/>
      <c r="H16" s="714"/>
      <c r="I16" s="714"/>
      <c r="J16" s="714"/>
      <c r="K16" s="714"/>
      <c r="L16" s="715"/>
      <c r="M16" s="712" t="s">
        <v>32</v>
      </c>
      <c r="N16" s="712" t="s">
        <v>190</v>
      </c>
      <c r="O16" s="712"/>
      <c r="P16" s="235">
        <v>13</v>
      </c>
      <c r="Q16" s="716"/>
      <c r="R16" s="717"/>
      <c r="S16" s="717"/>
      <c r="T16" s="717"/>
      <c r="U16" s="717"/>
      <c r="V16" s="717"/>
      <c r="W16" s="718"/>
    </row>
    <row r="17" spans="2:24" s="31" customFormat="1" ht="25.5" customHeight="1" x14ac:dyDescent="0.2">
      <c r="B17" s="712"/>
      <c r="C17" s="712" t="s">
        <v>322</v>
      </c>
      <c r="D17" s="712"/>
      <c r="E17" s="236">
        <v>1</v>
      </c>
      <c r="F17" s="716"/>
      <c r="G17" s="717"/>
      <c r="H17" s="717"/>
      <c r="I17" s="717"/>
      <c r="J17" s="717"/>
      <c r="K17" s="717"/>
      <c r="L17" s="718"/>
      <c r="M17" s="712"/>
      <c r="N17" s="712" t="s">
        <v>322</v>
      </c>
      <c r="O17" s="712"/>
      <c r="P17" s="236">
        <v>2</v>
      </c>
      <c r="Q17" s="716"/>
      <c r="R17" s="717"/>
      <c r="S17" s="717"/>
      <c r="T17" s="717"/>
      <c r="U17" s="717"/>
      <c r="V17" s="717"/>
      <c r="W17" s="718"/>
    </row>
    <row r="18" spans="2:24" s="31" customFormat="1" ht="25.5" customHeight="1" x14ac:dyDescent="0.2">
      <c r="B18" s="712" t="s">
        <v>30</v>
      </c>
      <c r="C18" s="712" t="s">
        <v>167</v>
      </c>
      <c r="D18" s="712"/>
      <c r="E18" s="237" t="s">
        <v>464</v>
      </c>
      <c r="F18" s="716"/>
      <c r="G18" s="717"/>
      <c r="H18" s="717"/>
      <c r="I18" s="717"/>
      <c r="J18" s="717"/>
      <c r="K18" s="717"/>
      <c r="L18" s="718"/>
      <c r="M18" s="712" t="s">
        <v>30</v>
      </c>
      <c r="N18" s="712" t="s">
        <v>167</v>
      </c>
      <c r="O18" s="712"/>
      <c r="P18" s="237" t="s">
        <v>464</v>
      </c>
      <c r="Q18" s="716"/>
      <c r="R18" s="717"/>
      <c r="S18" s="717"/>
      <c r="T18" s="717"/>
      <c r="U18" s="717"/>
      <c r="V18" s="717"/>
      <c r="W18" s="718"/>
    </row>
    <row r="19" spans="2:24" s="31" customFormat="1" ht="25.5" customHeight="1" x14ac:dyDescent="0.2">
      <c r="B19" s="712"/>
      <c r="C19" s="712" t="s">
        <v>166</v>
      </c>
      <c r="D19" s="712"/>
      <c r="E19" s="235" t="s">
        <v>337</v>
      </c>
      <c r="F19" s="716"/>
      <c r="G19" s="717"/>
      <c r="H19" s="717"/>
      <c r="I19" s="717"/>
      <c r="J19" s="717"/>
      <c r="K19" s="717"/>
      <c r="L19" s="718"/>
      <c r="M19" s="712"/>
      <c r="N19" s="712" t="s">
        <v>166</v>
      </c>
      <c r="O19" s="712"/>
      <c r="P19" s="235" t="s">
        <v>347</v>
      </c>
      <c r="Q19" s="716"/>
      <c r="R19" s="717"/>
      <c r="S19" s="717"/>
      <c r="T19" s="717"/>
      <c r="U19" s="717"/>
      <c r="V19" s="717"/>
      <c r="W19" s="718"/>
    </row>
    <row r="20" spans="2:24" s="31" customFormat="1" ht="25.5" customHeight="1" x14ac:dyDescent="0.2">
      <c r="B20" s="705" t="s">
        <v>31</v>
      </c>
      <c r="C20" s="705"/>
      <c r="D20" s="705"/>
      <c r="E20" s="238" t="s">
        <v>473</v>
      </c>
      <c r="F20" s="716"/>
      <c r="G20" s="717"/>
      <c r="H20" s="717"/>
      <c r="I20" s="717"/>
      <c r="J20" s="717"/>
      <c r="K20" s="717"/>
      <c r="L20" s="718"/>
      <c r="M20" s="705" t="s">
        <v>31</v>
      </c>
      <c r="N20" s="705"/>
      <c r="O20" s="705"/>
      <c r="P20" s="238" t="s">
        <v>473</v>
      </c>
      <c r="Q20" s="716"/>
      <c r="R20" s="717"/>
      <c r="S20" s="717"/>
      <c r="T20" s="717"/>
      <c r="U20" s="717"/>
      <c r="V20" s="717"/>
      <c r="W20" s="718"/>
    </row>
    <row r="21" spans="2:24" s="31" customFormat="1" ht="25.5" customHeight="1" x14ac:dyDescent="0.2">
      <c r="B21" s="740" t="s">
        <v>219</v>
      </c>
      <c r="C21" s="705" t="s">
        <v>397</v>
      </c>
      <c r="D21" s="705"/>
      <c r="E21" s="236" t="s">
        <v>252</v>
      </c>
      <c r="F21" s="716"/>
      <c r="G21" s="717"/>
      <c r="H21" s="717"/>
      <c r="I21" s="717"/>
      <c r="J21" s="717"/>
      <c r="K21" s="717"/>
      <c r="L21" s="718"/>
      <c r="M21" s="740" t="s">
        <v>219</v>
      </c>
      <c r="N21" s="705" t="s">
        <v>397</v>
      </c>
      <c r="O21" s="705"/>
      <c r="P21" s="236" t="s">
        <v>252</v>
      </c>
      <c r="Q21" s="716"/>
      <c r="R21" s="717"/>
      <c r="S21" s="717"/>
      <c r="T21" s="717"/>
      <c r="U21" s="717"/>
      <c r="V21" s="717"/>
      <c r="W21" s="718"/>
    </row>
    <row r="22" spans="2:24" s="31" customFormat="1" ht="25.5" customHeight="1" x14ac:dyDescent="0.2">
      <c r="B22" s="741"/>
      <c r="C22" s="705" t="s">
        <v>218</v>
      </c>
      <c r="D22" s="705"/>
      <c r="E22" s="177" t="s">
        <v>559</v>
      </c>
      <c r="F22" s="716"/>
      <c r="G22" s="717"/>
      <c r="H22" s="717"/>
      <c r="I22" s="717"/>
      <c r="J22" s="717"/>
      <c r="K22" s="717"/>
      <c r="L22" s="718"/>
      <c r="M22" s="741"/>
      <c r="N22" s="705" t="s">
        <v>218</v>
      </c>
      <c r="O22" s="705"/>
      <c r="P22" s="177" t="s">
        <v>559</v>
      </c>
      <c r="Q22" s="716"/>
      <c r="R22" s="717"/>
      <c r="S22" s="717"/>
      <c r="T22" s="717"/>
      <c r="U22" s="717"/>
      <c r="V22" s="717"/>
      <c r="W22" s="718"/>
    </row>
    <row r="23" spans="2:24" s="31" customFormat="1" ht="25.5" customHeight="1" x14ac:dyDescent="0.2">
      <c r="B23" s="742"/>
      <c r="C23" s="705" t="s">
        <v>220</v>
      </c>
      <c r="D23" s="705"/>
      <c r="E23" s="177" t="s">
        <v>534</v>
      </c>
      <c r="F23" s="719"/>
      <c r="G23" s="720"/>
      <c r="H23" s="720"/>
      <c r="I23" s="720"/>
      <c r="J23" s="720"/>
      <c r="K23" s="720"/>
      <c r="L23" s="721"/>
      <c r="M23" s="742"/>
      <c r="N23" s="705" t="s">
        <v>220</v>
      </c>
      <c r="O23" s="705"/>
      <c r="P23" s="177" t="s">
        <v>549</v>
      </c>
      <c r="Q23" s="716"/>
      <c r="R23" s="717"/>
      <c r="S23" s="717"/>
      <c r="T23" s="717"/>
      <c r="U23" s="717"/>
      <c r="V23" s="717"/>
      <c r="W23" s="718"/>
    </row>
    <row r="24" spans="2:24" s="31" customFormat="1" ht="25.5" customHeight="1" x14ac:dyDescent="0.2">
      <c r="B24" s="722" t="s">
        <v>398</v>
      </c>
      <c r="C24" s="722"/>
      <c r="D24" s="722"/>
      <c r="E24" s="734" t="s">
        <v>874</v>
      </c>
      <c r="F24" s="735"/>
      <c r="G24" s="736"/>
      <c r="H24" s="722" t="s">
        <v>434</v>
      </c>
      <c r="I24" s="722"/>
      <c r="J24" s="737"/>
      <c r="K24" s="738"/>
      <c r="L24" s="739"/>
      <c r="M24" s="722" t="s">
        <v>398</v>
      </c>
      <c r="N24" s="722"/>
      <c r="O24" s="722"/>
      <c r="P24" s="734" t="s">
        <v>875</v>
      </c>
      <c r="Q24" s="735"/>
      <c r="R24" s="736"/>
      <c r="S24" s="722" t="s">
        <v>434</v>
      </c>
      <c r="T24" s="722"/>
      <c r="U24" s="723"/>
      <c r="V24" s="723"/>
      <c r="W24" s="723"/>
    </row>
    <row r="25" spans="2:24" s="31" customFormat="1" ht="25.5" customHeight="1" x14ac:dyDescent="0.2">
      <c r="B25" s="724" t="s">
        <v>234</v>
      </c>
      <c r="C25" s="724"/>
      <c r="D25" s="724"/>
      <c r="E25" s="725" t="s">
        <v>539</v>
      </c>
      <c r="F25" s="725"/>
      <c r="G25" s="725"/>
      <c r="H25" s="726" t="s">
        <v>4</v>
      </c>
      <c r="I25" s="727"/>
      <c r="J25" s="728" t="s">
        <v>539</v>
      </c>
      <c r="K25" s="729"/>
      <c r="L25" s="730"/>
      <c r="M25" s="726" t="s">
        <v>234</v>
      </c>
      <c r="N25" s="727"/>
      <c r="O25" s="731"/>
      <c r="P25" s="725" t="s">
        <v>539</v>
      </c>
      <c r="Q25" s="725"/>
      <c r="R25" s="725"/>
      <c r="S25" s="732" t="s">
        <v>4</v>
      </c>
      <c r="T25" s="733"/>
      <c r="U25" s="728" t="s">
        <v>539</v>
      </c>
      <c r="V25" s="729"/>
      <c r="W25" s="730"/>
    </row>
    <row r="26" spans="2:24" s="31" customFormat="1" ht="39.75" customHeight="1" x14ac:dyDescent="0.2">
      <c r="B26" s="705" t="s">
        <v>399</v>
      </c>
      <c r="C26" s="705"/>
      <c r="D26" s="705"/>
      <c r="E26" s="706" t="s">
        <v>683</v>
      </c>
      <c r="F26" s="707"/>
      <c r="G26" s="707"/>
      <c r="H26" s="707"/>
      <c r="I26" s="707"/>
      <c r="J26" s="707"/>
      <c r="K26" s="707"/>
      <c r="L26" s="708"/>
      <c r="M26" s="705" t="s">
        <v>399</v>
      </c>
      <c r="N26" s="705"/>
      <c r="O26" s="705"/>
      <c r="P26" s="706" t="s">
        <v>876</v>
      </c>
      <c r="Q26" s="707"/>
      <c r="R26" s="707"/>
      <c r="S26" s="707"/>
      <c r="T26" s="707"/>
      <c r="U26" s="707"/>
      <c r="V26" s="707"/>
      <c r="W26" s="708"/>
    </row>
    <row r="27" spans="2:24" s="31" customFormat="1" ht="15" customHeight="1" x14ac:dyDescent="0.2">
      <c r="B27" s="239"/>
      <c r="C27" s="709" t="s">
        <v>521</v>
      </c>
      <c r="D27" s="710"/>
      <c r="E27" s="710"/>
      <c r="F27" s="710"/>
      <c r="G27" s="710"/>
      <c r="H27" s="710"/>
      <c r="I27" s="710"/>
      <c r="J27" s="710"/>
      <c r="K27" s="710"/>
      <c r="L27" s="710"/>
      <c r="M27" s="240"/>
      <c r="N27" s="240" t="s">
        <v>429</v>
      </c>
      <c r="O27" s="240"/>
      <c r="P27" s="240"/>
      <c r="Q27" s="240"/>
      <c r="R27" s="240"/>
      <c r="S27" s="240"/>
      <c r="T27" s="240"/>
      <c r="U27" s="240"/>
      <c r="V27" s="240"/>
      <c r="W27" s="240"/>
    </row>
    <row r="28" spans="2:24" s="31" customFormat="1" ht="15" customHeight="1" x14ac:dyDescent="0.2">
      <c r="B28" s="239"/>
      <c r="C28" s="711"/>
      <c r="D28" s="711"/>
      <c r="E28" s="711"/>
      <c r="F28" s="711"/>
      <c r="G28" s="711"/>
      <c r="H28" s="711"/>
      <c r="I28" s="711"/>
      <c r="J28" s="711"/>
      <c r="K28" s="711"/>
      <c r="L28" s="711"/>
      <c r="M28" s="240"/>
      <c r="N28" s="240" t="s">
        <v>522</v>
      </c>
      <c r="O28" s="240"/>
      <c r="P28" s="240"/>
      <c r="Q28" s="240"/>
      <c r="R28" s="240"/>
      <c r="S28" s="240"/>
      <c r="T28" s="240"/>
      <c r="U28" s="240"/>
      <c r="V28" s="240"/>
      <c r="W28" s="240"/>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93111421-68D5-49C7-94B8-57591540B96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B0B1F24-6531-4989-AF89-C5275B17DA2B}">
          <x14:formula1>
            <xm:f>'(参考)リスト'!$B$16:$B$21</xm:f>
          </x14:formula1>
          <xm:sqref>E7 E18 P7 P18</xm:sqref>
        </x14:dataValidation>
        <x14:dataValidation type="list" allowBlank="1" showInputMessage="1" showErrorMessage="1" xr:uid="{BC17C900-EC84-4E19-9558-C558C7195608}">
          <x14:formula1>
            <xm:f>'(参考)リスト'!$E$16:$E$27</xm:f>
          </x14:formula1>
          <xm:sqref>E9 E20 P9 P20</xm:sqref>
        </x14:dataValidation>
        <x14:dataValidation type="list" allowBlank="1" showInputMessage="1" showErrorMessage="1" xr:uid="{0DE0F500-0260-40B8-AF37-2883455C399C}">
          <x14:formula1>
            <xm:f>'(参考)リスト'!$D$16:$D$18</xm:f>
          </x14:formula1>
          <xm:sqref>E10 E21 P10 P21</xm:sqref>
        </x14:dataValidation>
        <x14:dataValidation type="list" allowBlank="1" showInputMessage="1" showErrorMessage="1" xr:uid="{983826E7-8D6F-4187-9386-1EC1D640AE1A}">
          <x14:formula1>
            <xm:f>'(参考)リスト'!$F$16:$F$21</xm:f>
          </x14:formula1>
          <xm:sqref>E11:E12 E22:E23 P11:P12 P22:P23</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C445E-751A-4B12-A26B-531AE5820382}">
  <dimension ref="B1:X31"/>
  <sheetViews>
    <sheetView showGridLines="0" showZeros="0" view="pageBreakPreview" zoomScale="90" zoomScaleNormal="70" zoomScaleSheetLayoutView="90" workbookViewId="0">
      <selection activeCell="C6" sqref="B5:AI23"/>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3" t="s">
        <v>508</v>
      </c>
      <c r="C2" s="234"/>
      <c r="D2" s="234"/>
      <c r="E2" s="234"/>
      <c r="F2" s="234"/>
      <c r="G2" s="234"/>
      <c r="H2" s="234"/>
      <c r="I2" s="234"/>
      <c r="J2" s="234"/>
      <c r="K2" s="234"/>
      <c r="L2" s="234"/>
      <c r="M2" s="234"/>
      <c r="N2" s="234"/>
      <c r="O2" s="234"/>
      <c r="P2" s="234"/>
      <c r="Q2" s="234"/>
      <c r="R2" s="384" t="s">
        <v>412</v>
      </c>
      <c r="S2" s="384"/>
      <c r="T2" s="583" t="s">
        <v>935</v>
      </c>
      <c r="U2" s="583"/>
      <c r="V2" s="583"/>
      <c r="W2" s="583"/>
    </row>
    <row r="3" spans="2:23" ht="25.2" customHeight="1" x14ac:dyDescent="0.15">
      <c r="B3" s="760" t="s">
        <v>34</v>
      </c>
      <c r="C3" s="761"/>
      <c r="D3" s="761"/>
      <c r="E3" s="762" t="s">
        <v>561</v>
      </c>
      <c r="F3" s="763"/>
      <c r="G3" s="764"/>
      <c r="H3" s="754" t="s">
        <v>27</v>
      </c>
      <c r="I3" s="755"/>
      <c r="J3" s="765" t="s">
        <v>573</v>
      </c>
      <c r="K3" s="766"/>
      <c r="L3" s="767"/>
      <c r="M3" s="769" t="s">
        <v>448</v>
      </c>
      <c r="N3" s="777"/>
      <c r="O3" s="770"/>
      <c r="P3" s="768" t="s">
        <v>531</v>
      </c>
      <c r="Q3" s="768"/>
      <c r="R3" s="768"/>
      <c r="S3" s="769" t="s">
        <v>185</v>
      </c>
      <c r="T3" s="770"/>
      <c r="U3" s="773">
        <v>45586</v>
      </c>
      <c r="V3" s="774"/>
      <c r="W3" s="775"/>
    </row>
    <row r="4" spans="2:23" ht="25.2" customHeight="1" x14ac:dyDescent="0.2">
      <c r="B4" s="749" t="s">
        <v>28</v>
      </c>
      <c r="C4" s="750"/>
      <c r="D4" s="750"/>
      <c r="E4" s="751" t="s">
        <v>562</v>
      </c>
      <c r="F4" s="752"/>
      <c r="G4" s="753"/>
      <c r="H4" s="754" t="s">
        <v>33</v>
      </c>
      <c r="I4" s="755"/>
      <c r="J4" s="756" t="s">
        <v>936</v>
      </c>
      <c r="K4" s="757"/>
      <c r="L4" s="758"/>
      <c r="M4" s="778"/>
      <c r="N4" s="779"/>
      <c r="O4" s="780"/>
      <c r="P4" s="759" t="s">
        <v>532</v>
      </c>
      <c r="Q4" s="759"/>
      <c r="R4" s="759"/>
      <c r="S4" s="771"/>
      <c r="T4" s="772"/>
      <c r="U4" s="771"/>
      <c r="V4" s="776"/>
      <c r="W4" s="772"/>
    </row>
    <row r="5" spans="2:23" s="31" customFormat="1" ht="25.5" customHeight="1" x14ac:dyDescent="0.2">
      <c r="B5" s="740" t="s">
        <v>32</v>
      </c>
      <c r="C5" s="744" t="s">
        <v>190</v>
      </c>
      <c r="D5" s="745"/>
      <c r="E5" s="235">
        <v>13</v>
      </c>
      <c r="F5" s="713"/>
      <c r="G5" s="714"/>
      <c r="H5" s="714"/>
      <c r="I5" s="714"/>
      <c r="J5" s="714"/>
      <c r="K5" s="714"/>
      <c r="L5" s="715"/>
      <c r="M5" s="740" t="s">
        <v>32</v>
      </c>
      <c r="N5" s="744" t="s">
        <v>190</v>
      </c>
      <c r="O5" s="745"/>
      <c r="P5" s="235">
        <v>13</v>
      </c>
      <c r="Q5" s="716"/>
      <c r="R5" s="717"/>
      <c r="S5" s="717"/>
      <c r="T5" s="717"/>
      <c r="U5" s="717"/>
      <c r="V5" s="717"/>
      <c r="W5" s="718"/>
    </row>
    <row r="6" spans="2:23" s="31" customFormat="1" ht="25.5" customHeight="1" x14ac:dyDescent="0.2">
      <c r="B6" s="742"/>
      <c r="C6" s="744" t="s">
        <v>322</v>
      </c>
      <c r="D6" s="745"/>
      <c r="E6" s="236">
        <v>2</v>
      </c>
      <c r="F6" s="716"/>
      <c r="G6" s="717"/>
      <c r="H6" s="717"/>
      <c r="I6" s="717"/>
      <c r="J6" s="717"/>
      <c r="K6" s="717"/>
      <c r="L6" s="718"/>
      <c r="M6" s="742"/>
      <c r="N6" s="744" t="s">
        <v>322</v>
      </c>
      <c r="O6" s="745"/>
      <c r="P6" s="236">
        <v>3</v>
      </c>
      <c r="Q6" s="716"/>
      <c r="R6" s="717"/>
      <c r="S6" s="717"/>
      <c r="T6" s="717"/>
      <c r="U6" s="717"/>
      <c r="V6" s="717"/>
      <c r="W6" s="718"/>
    </row>
    <row r="7" spans="2:23" s="31" customFormat="1" ht="25.5" customHeight="1" x14ac:dyDescent="0.2">
      <c r="B7" s="740" t="s">
        <v>30</v>
      </c>
      <c r="C7" s="744" t="s">
        <v>167</v>
      </c>
      <c r="D7" s="745"/>
      <c r="E7" s="237" t="s">
        <v>250</v>
      </c>
      <c r="F7" s="716"/>
      <c r="G7" s="717"/>
      <c r="H7" s="717"/>
      <c r="I7" s="717"/>
      <c r="J7" s="717"/>
      <c r="K7" s="717"/>
      <c r="L7" s="718"/>
      <c r="M7" s="740" t="s">
        <v>30</v>
      </c>
      <c r="N7" s="744" t="s">
        <v>167</v>
      </c>
      <c r="O7" s="745"/>
      <c r="P7" s="237" t="s">
        <v>464</v>
      </c>
      <c r="Q7" s="716"/>
      <c r="R7" s="717"/>
      <c r="S7" s="717"/>
      <c r="T7" s="717"/>
      <c r="U7" s="717"/>
      <c r="V7" s="717"/>
      <c r="W7" s="718"/>
    </row>
    <row r="8" spans="2:23" s="31" customFormat="1" ht="25.5" customHeight="1" x14ac:dyDescent="0.2">
      <c r="B8" s="741"/>
      <c r="C8" s="744" t="s">
        <v>166</v>
      </c>
      <c r="D8" s="745"/>
      <c r="E8" s="235" t="s">
        <v>265</v>
      </c>
      <c r="F8" s="716"/>
      <c r="G8" s="717"/>
      <c r="H8" s="717"/>
      <c r="I8" s="717"/>
      <c r="J8" s="717"/>
      <c r="K8" s="717"/>
      <c r="L8" s="718"/>
      <c r="M8" s="741"/>
      <c r="N8" s="744" t="s">
        <v>166</v>
      </c>
      <c r="O8" s="745"/>
      <c r="P8" s="235" t="s">
        <v>337</v>
      </c>
      <c r="Q8" s="716"/>
      <c r="R8" s="717"/>
      <c r="S8" s="717"/>
      <c r="T8" s="717"/>
      <c r="U8" s="717"/>
      <c r="V8" s="717"/>
      <c r="W8" s="718"/>
    </row>
    <row r="9" spans="2:23" s="31" customFormat="1" ht="25.5" customHeight="1" x14ac:dyDescent="0.2">
      <c r="B9" s="746" t="s">
        <v>31</v>
      </c>
      <c r="C9" s="748"/>
      <c r="D9" s="747"/>
      <c r="E9" s="238" t="s">
        <v>474</v>
      </c>
      <c r="F9" s="716"/>
      <c r="G9" s="717"/>
      <c r="H9" s="717"/>
      <c r="I9" s="717"/>
      <c r="J9" s="717"/>
      <c r="K9" s="717"/>
      <c r="L9" s="718"/>
      <c r="M9" s="746" t="s">
        <v>31</v>
      </c>
      <c r="N9" s="748"/>
      <c r="O9" s="747"/>
      <c r="P9" s="238" t="s">
        <v>466</v>
      </c>
      <c r="Q9" s="716"/>
      <c r="R9" s="717"/>
      <c r="S9" s="717"/>
      <c r="T9" s="717"/>
      <c r="U9" s="717"/>
      <c r="V9" s="717"/>
      <c r="W9" s="718"/>
    </row>
    <row r="10" spans="2:23" s="31" customFormat="1" ht="25.5" customHeight="1" x14ac:dyDescent="0.2">
      <c r="B10" s="740" t="s">
        <v>219</v>
      </c>
      <c r="C10" s="746" t="s">
        <v>397</v>
      </c>
      <c r="D10" s="747"/>
      <c r="E10" s="236" t="s">
        <v>252</v>
      </c>
      <c r="F10" s="716"/>
      <c r="G10" s="717"/>
      <c r="H10" s="717"/>
      <c r="I10" s="717"/>
      <c r="J10" s="717"/>
      <c r="K10" s="717"/>
      <c r="L10" s="718"/>
      <c r="M10" s="740" t="s">
        <v>219</v>
      </c>
      <c r="N10" s="746" t="s">
        <v>397</v>
      </c>
      <c r="O10" s="747"/>
      <c r="P10" s="236" t="s">
        <v>251</v>
      </c>
      <c r="Q10" s="716"/>
      <c r="R10" s="717"/>
      <c r="S10" s="717"/>
      <c r="T10" s="717"/>
      <c r="U10" s="717"/>
      <c r="V10" s="717"/>
      <c r="W10" s="718"/>
    </row>
    <row r="11" spans="2:23" s="31" customFormat="1" ht="25.5" customHeight="1" x14ac:dyDescent="0.2">
      <c r="B11" s="741"/>
      <c r="C11" s="746" t="s">
        <v>218</v>
      </c>
      <c r="D11" s="747"/>
      <c r="E11" s="177" t="s">
        <v>559</v>
      </c>
      <c r="F11" s="716"/>
      <c r="G11" s="717"/>
      <c r="H11" s="717"/>
      <c r="I11" s="717"/>
      <c r="J11" s="717"/>
      <c r="K11" s="717"/>
      <c r="L11" s="718"/>
      <c r="M11" s="741"/>
      <c r="N11" s="746" t="s">
        <v>218</v>
      </c>
      <c r="O11" s="747"/>
      <c r="P11" s="177" t="s">
        <v>559</v>
      </c>
      <c r="Q11" s="716"/>
      <c r="R11" s="717"/>
      <c r="S11" s="717"/>
      <c r="T11" s="717"/>
      <c r="U11" s="717"/>
      <c r="V11" s="717"/>
      <c r="W11" s="718"/>
    </row>
    <row r="12" spans="2:23" s="31" customFormat="1" ht="25.5" customHeight="1" x14ac:dyDescent="0.2">
      <c r="B12" s="742"/>
      <c r="C12" s="705" t="s">
        <v>220</v>
      </c>
      <c r="D12" s="705"/>
      <c r="E12" s="177" t="s">
        <v>549</v>
      </c>
      <c r="F12" s="719"/>
      <c r="G12" s="720"/>
      <c r="H12" s="720"/>
      <c r="I12" s="720"/>
      <c r="J12" s="720"/>
      <c r="K12" s="720"/>
      <c r="L12" s="721"/>
      <c r="M12" s="742"/>
      <c r="N12" s="705" t="s">
        <v>220</v>
      </c>
      <c r="O12" s="705"/>
      <c r="P12" s="177" t="s">
        <v>533</v>
      </c>
      <c r="Q12" s="716"/>
      <c r="R12" s="717"/>
      <c r="S12" s="717"/>
      <c r="T12" s="717"/>
      <c r="U12" s="717"/>
      <c r="V12" s="717"/>
      <c r="W12" s="718"/>
    </row>
    <row r="13" spans="2:23" s="31" customFormat="1" ht="25.5" customHeight="1" x14ac:dyDescent="0.2">
      <c r="B13" s="722" t="s">
        <v>398</v>
      </c>
      <c r="C13" s="722"/>
      <c r="D13" s="722"/>
      <c r="E13" s="737" t="s">
        <v>889</v>
      </c>
      <c r="F13" s="738"/>
      <c r="G13" s="739"/>
      <c r="H13" s="722" t="s">
        <v>434</v>
      </c>
      <c r="I13" s="722"/>
      <c r="J13" s="723"/>
      <c r="K13" s="723"/>
      <c r="L13" s="723"/>
      <c r="M13" s="722" t="s">
        <v>398</v>
      </c>
      <c r="N13" s="722"/>
      <c r="O13" s="722"/>
      <c r="P13" s="734" t="s">
        <v>699</v>
      </c>
      <c r="Q13" s="735"/>
      <c r="R13" s="736"/>
      <c r="S13" s="722" t="s">
        <v>434</v>
      </c>
      <c r="T13" s="722"/>
      <c r="U13" s="743" t="s">
        <v>877</v>
      </c>
      <c r="V13" s="723"/>
      <c r="W13" s="723"/>
    </row>
    <row r="14" spans="2:23" s="31" customFormat="1" ht="25.5" customHeight="1" x14ac:dyDescent="0.2">
      <c r="B14" s="724" t="s">
        <v>234</v>
      </c>
      <c r="C14" s="724"/>
      <c r="D14" s="724"/>
      <c r="E14" s="725" t="s">
        <v>539</v>
      </c>
      <c r="F14" s="725"/>
      <c r="G14" s="725"/>
      <c r="H14" s="726" t="s">
        <v>4</v>
      </c>
      <c r="I14" s="727"/>
      <c r="J14" s="728" t="s">
        <v>539</v>
      </c>
      <c r="K14" s="729"/>
      <c r="L14" s="730"/>
      <c r="M14" s="726" t="s">
        <v>234</v>
      </c>
      <c r="N14" s="727"/>
      <c r="O14" s="731"/>
      <c r="P14" s="725" t="s">
        <v>539</v>
      </c>
      <c r="Q14" s="725"/>
      <c r="R14" s="725"/>
      <c r="S14" s="732" t="s">
        <v>4</v>
      </c>
      <c r="T14" s="733"/>
      <c r="U14" s="728"/>
      <c r="V14" s="729"/>
      <c r="W14" s="730"/>
    </row>
    <row r="15" spans="2:23" s="31" customFormat="1" ht="39.75" customHeight="1" x14ac:dyDescent="0.2">
      <c r="B15" s="705" t="s">
        <v>399</v>
      </c>
      <c r="C15" s="705"/>
      <c r="D15" s="705"/>
      <c r="E15" s="706" t="s">
        <v>876</v>
      </c>
      <c r="F15" s="707"/>
      <c r="G15" s="707"/>
      <c r="H15" s="707"/>
      <c r="I15" s="707"/>
      <c r="J15" s="707"/>
      <c r="K15" s="707"/>
      <c r="L15" s="708"/>
      <c r="M15" s="705" t="s">
        <v>399</v>
      </c>
      <c r="N15" s="705"/>
      <c r="O15" s="705"/>
      <c r="P15" s="706" t="s">
        <v>890</v>
      </c>
      <c r="Q15" s="707"/>
      <c r="R15" s="707"/>
      <c r="S15" s="707"/>
      <c r="T15" s="707"/>
      <c r="U15" s="707"/>
      <c r="V15" s="707"/>
      <c r="W15" s="708"/>
    </row>
    <row r="16" spans="2:23" s="31" customFormat="1" ht="25.5" customHeight="1" x14ac:dyDescent="0.2">
      <c r="B16" s="712" t="s">
        <v>32</v>
      </c>
      <c r="C16" s="712" t="s">
        <v>190</v>
      </c>
      <c r="D16" s="712"/>
      <c r="E16" s="235">
        <v>13</v>
      </c>
      <c r="F16" s="713"/>
      <c r="G16" s="714"/>
      <c r="H16" s="714"/>
      <c r="I16" s="714"/>
      <c r="J16" s="714"/>
      <c r="K16" s="714"/>
      <c r="L16" s="715"/>
      <c r="M16" s="712" t="s">
        <v>32</v>
      </c>
      <c r="N16" s="712" t="s">
        <v>190</v>
      </c>
      <c r="O16" s="712"/>
      <c r="P16" s="235">
        <v>13</v>
      </c>
      <c r="Q16" s="716"/>
      <c r="R16" s="717"/>
      <c r="S16" s="717"/>
      <c r="T16" s="717"/>
      <c r="U16" s="717"/>
      <c r="V16" s="717"/>
      <c r="W16" s="718"/>
    </row>
    <row r="17" spans="2:24" s="31" customFormat="1" ht="25.5" customHeight="1" x14ac:dyDescent="0.2">
      <c r="B17" s="712"/>
      <c r="C17" s="712" t="s">
        <v>322</v>
      </c>
      <c r="D17" s="712"/>
      <c r="E17" s="236">
        <v>4</v>
      </c>
      <c r="F17" s="716"/>
      <c r="G17" s="717"/>
      <c r="H17" s="717"/>
      <c r="I17" s="717"/>
      <c r="J17" s="717"/>
      <c r="K17" s="717"/>
      <c r="L17" s="718"/>
      <c r="M17" s="712"/>
      <c r="N17" s="712" t="s">
        <v>322</v>
      </c>
      <c r="O17" s="712"/>
      <c r="P17" s="236">
        <v>5</v>
      </c>
      <c r="Q17" s="716"/>
      <c r="R17" s="717"/>
      <c r="S17" s="717"/>
      <c r="T17" s="717"/>
      <c r="U17" s="717"/>
      <c r="V17" s="717"/>
      <c r="W17" s="718"/>
    </row>
    <row r="18" spans="2:24" s="31" customFormat="1" ht="25.5" customHeight="1" x14ac:dyDescent="0.2">
      <c r="B18" s="712" t="s">
        <v>30</v>
      </c>
      <c r="C18" s="712" t="s">
        <v>167</v>
      </c>
      <c r="D18" s="712"/>
      <c r="E18" s="237" t="s">
        <v>464</v>
      </c>
      <c r="F18" s="716"/>
      <c r="G18" s="717"/>
      <c r="H18" s="717"/>
      <c r="I18" s="717"/>
      <c r="J18" s="717"/>
      <c r="K18" s="717"/>
      <c r="L18" s="718"/>
      <c r="M18" s="712" t="s">
        <v>30</v>
      </c>
      <c r="N18" s="712" t="s">
        <v>167</v>
      </c>
      <c r="O18" s="712"/>
      <c r="P18" s="237" t="s">
        <v>464</v>
      </c>
      <c r="Q18" s="716"/>
      <c r="R18" s="717"/>
      <c r="S18" s="717"/>
      <c r="T18" s="717"/>
      <c r="U18" s="717"/>
      <c r="V18" s="717"/>
      <c r="W18" s="718"/>
    </row>
    <row r="19" spans="2:24" s="31" customFormat="1" ht="25.5" customHeight="1" x14ac:dyDescent="0.2">
      <c r="B19" s="712"/>
      <c r="C19" s="712" t="s">
        <v>166</v>
      </c>
      <c r="D19" s="712"/>
      <c r="E19" s="235" t="s">
        <v>337</v>
      </c>
      <c r="F19" s="716"/>
      <c r="G19" s="717"/>
      <c r="H19" s="717"/>
      <c r="I19" s="717"/>
      <c r="J19" s="717"/>
      <c r="K19" s="717"/>
      <c r="L19" s="718"/>
      <c r="M19" s="712"/>
      <c r="N19" s="712" t="s">
        <v>166</v>
      </c>
      <c r="O19" s="712"/>
      <c r="P19" s="235" t="s">
        <v>347</v>
      </c>
      <c r="Q19" s="716"/>
      <c r="R19" s="717"/>
      <c r="S19" s="717"/>
      <c r="T19" s="717"/>
      <c r="U19" s="717"/>
      <c r="V19" s="717"/>
      <c r="W19" s="718"/>
    </row>
    <row r="20" spans="2:24" s="31" customFormat="1" ht="25.5" customHeight="1" x14ac:dyDescent="0.2">
      <c r="B20" s="705" t="s">
        <v>31</v>
      </c>
      <c r="C20" s="705"/>
      <c r="D20" s="705"/>
      <c r="E20" s="238" t="s">
        <v>466</v>
      </c>
      <c r="F20" s="716"/>
      <c r="G20" s="717"/>
      <c r="H20" s="717"/>
      <c r="I20" s="717"/>
      <c r="J20" s="717"/>
      <c r="K20" s="717"/>
      <c r="L20" s="718"/>
      <c r="M20" s="705" t="s">
        <v>31</v>
      </c>
      <c r="N20" s="705"/>
      <c r="O20" s="705"/>
      <c r="P20" s="238" t="s">
        <v>472</v>
      </c>
      <c r="Q20" s="716"/>
      <c r="R20" s="717"/>
      <c r="S20" s="717"/>
      <c r="T20" s="717"/>
      <c r="U20" s="717"/>
      <c r="V20" s="717"/>
      <c r="W20" s="718"/>
    </row>
    <row r="21" spans="2:24" s="31" customFormat="1" ht="25.5" customHeight="1" x14ac:dyDescent="0.2">
      <c r="B21" s="740" t="s">
        <v>219</v>
      </c>
      <c r="C21" s="705" t="s">
        <v>397</v>
      </c>
      <c r="D21" s="705"/>
      <c r="E21" s="236" t="s">
        <v>251</v>
      </c>
      <c r="F21" s="716"/>
      <c r="G21" s="717"/>
      <c r="H21" s="717"/>
      <c r="I21" s="717"/>
      <c r="J21" s="717"/>
      <c r="K21" s="717"/>
      <c r="L21" s="718"/>
      <c r="M21" s="740" t="s">
        <v>219</v>
      </c>
      <c r="N21" s="705" t="s">
        <v>397</v>
      </c>
      <c r="O21" s="705"/>
      <c r="P21" s="236" t="s">
        <v>251</v>
      </c>
      <c r="Q21" s="716"/>
      <c r="R21" s="717"/>
      <c r="S21" s="717"/>
      <c r="T21" s="717"/>
      <c r="U21" s="717"/>
      <c r="V21" s="717"/>
      <c r="W21" s="718"/>
    </row>
    <row r="22" spans="2:24" s="31" customFormat="1" ht="25.5" customHeight="1" x14ac:dyDescent="0.2">
      <c r="B22" s="741"/>
      <c r="C22" s="705" t="s">
        <v>218</v>
      </c>
      <c r="D22" s="705"/>
      <c r="E22" s="177" t="s">
        <v>559</v>
      </c>
      <c r="F22" s="716"/>
      <c r="G22" s="717"/>
      <c r="H22" s="717"/>
      <c r="I22" s="717"/>
      <c r="J22" s="717"/>
      <c r="K22" s="717"/>
      <c r="L22" s="718"/>
      <c r="M22" s="741"/>
      <c r="N22" s="705" t="s">
        <v>218</v>
      </c>
      <c r="O22" s="705"/>
      <c r="P22" s="177" t="s">
        <v>559</v>
      </c>
      <c r="Q22" s="716"/>
      <c r="R22" s="717"/>
      <c r="S22" s="717"/>
      <c r="T22" s="717"/>
      <c r="U22" s="717"/>
      <c r="V22" s="717"/>
      <c r="W22" s="718"/>
    </row>
    <row r="23" spans="2:24" s="31" customFormat="1" ht="25.5" customHeight="1" x14ac:dyDescent="0.2">
      <c r="B23" s="742"/>
      <c r="C23" s="705" t="s">
        <v>220</v>
      </c>
      <c r="D23" s="705"/>
      <c r="E23" s="177" t="s">
        <v>534</v>
      </c>
      <c r="F23" s="719"/>
      <c r="G23" s="720"/>
      <c r="H23" s="720"/>
      <c r="I23" s="720"/>
      <c r="J23" s="720"/>
      <c r="K23" s="720"/>
      <c r="L23" s="721"/>
      <c r="M23" s="742"/>
      <c r="N23" s="705" t="s">
        <v>220</v>
      </c>
      <c r="O23" s="705"/>
      <c r="P23" s="177" t="s">
        <v>534</v>
      </c>
      <c r="Q23" s="716"/>
      <c r="R23" s="717"/>
      <c r="S23" s="717"/>
      <c r="T23" s="717"/>
      <c r="U23" s="717"/>
      <c r="V23" s="717"/>
      <c r="W23" s="718"/>
    </row>
    <row r="24" spans="2:24" s="31" customFormat="1" ht="25.5" customHeight="1" x14ac:dyDescent="0.2">
      <c r="B24" s="722" t="s">
        <v>398</v>
      </c>
      <c r="C24" s="722"/>
      <c r="D24" s="722"/>
      <c r="E24" s="734" t="s">
        <v>891</v>
      </c>
      <c r="F24" s="735"/>
      <c r="G24" s="736"/>
      <c r="H24" s="722" t="s">
        <v>434</v>
      </c>
      <c r="I24" s="722"/>
      <c r="J24" s="737"/>
      <c r="K24" s="738"/>
      <c r="L24" s="739"/>
      <c r="M24" s="722" t="s">
        <v>398</v>
      </c>
      <c r="N24" s="722"/>
      <c r="O24" s="722"/>
      <c r="P24" s="734" t="s">
        <v>893</v>
      </c>
      <c r="Q24" s="735"/>
      <c r="R24" s="736"/>
      <c r="S24" s="722" t="s">
        <v>434</v>
      </c>
      <c r="T24" s="722"/>
      <c r="U24" s="723"/>
      <c r="V24" s="723"/>
      <c r="W24" s="723"/>
    </row>
    <row r="25" spans="2:24" s="31" customFormat="1" ht="25.5" customHeight="1" x14ac:dyDescent="0.2">
      <c r="B25" s="724" t="s">
        <v>234</v>
      </c>
      <c r="C25" s="724"/>
      <c r="D25" s="724"/>
      <c r="E25" s="725" t="s">
        <v>539</v>
      </c>
      <c r="F25" s="725"/>
      <c r="G25" s="725"/>
      <c r="H25" s="726" t="s">
        <v>4</v>
      </c>
      <c r="I25" s="727"/>
      <c r="J25" s="728" t="s">
        <v>539</v>
      </c>
      <c r="K25" s="729"/>
      <c r="L25" s="730"/>
      <c r="M25" s="726" t="s">
        <v>234</v>
      </c>
      <c r="N25" s="727"/>
      <c r="O25" s="731"/>
      <c r="P25" s="725" t="s">
        <v>539</v>
      </c>
      <c r="Q25" s="725"/>
      <c r="R25" s="725"/>
      <c r="S25" s="732" t="s">
        <v>4</v>
      </c>
      <c r="T25" s="733"/>
      <c r="U25" s="728" t="s">
        <v>539</v>
      </c>
      <c r="V25" s="729"/>
      <c r="W25" s="730"/>
    </row>
    <row r="26" spans="2:24" s="31" customFormat="1" ht="39.75" customHeight="1" x14ac:dyDescent="0.2">
      <c r="B26" s="705" t="s">
        <v>399</v>
      </c>
      <c r="C26" s="705"/>
      <c r="D26" s="705"/>
      <c r="E26" s="706" t="s">
        <v>892</v>
      </c>
      <c r="F26" s="707"/>
      <c r="G26" s="707"/>
      <c r="H26" s="707"/>
      <c r="I26" s="707"/>
      <c r="J26" s="707"/>
      <c r="K26" s="707"/>
      <c r="L26" s="708"/>
      <c r="M26" s="705" t="s">
        <v>399</v>
      </c>
      <c r="N26" s="705"/>
      <c r="O26" s="705"/>
      <c r="P26" s="706" t="s">
        <v>894</v>
      </c>
      <c r="Q26" s="707"/>
      <c r="R26" s="707"/>
      <c r="S26" s="707"/>
      <c r="T26" s="707"/>
      <c r="U26" s="707"/>
      <c r="V26" s="707"/>
      <c r="W26" s="708"/>
    </row>
    <row r="27" spans="2:24" s="31" customFormat="1" ht="15" customHeight="1" x14ac:dyDescent="0.2">
      <c r="B27" s="239"/>
      <c r="C27" s="709" t="s">
        <v>521</v>
      </c>
      <c r="D27" s="710"/>
      <c r="E27" s="710"/>
      <c r="F27" s="710"/>
      <c r="G27" s="710"/>
      <c r="H27" s="710"/>
      <c r="I27" s="710"/>
      <c r="J27" s="710"/>
      <c r="K27" s="710"/>
      <c r="L27" s="710"/>
      <c r="M27" s="240"/>
      <c r="N27" s="240" t="s">
        <v>429</v>
      </c>
      <c r="O27" s="240"/>
      <c r="P27" s="240"/>
      <c r="Q27" s="240"/>
      <c r="R27" s="240"/>
      <c r="S27" s="240"/>
      <c r="T27" s="240"/>
      <c r="U27" s="240"/>
      <c r="V27" s="240"/>
      <c r="W27" s="240"/>
    </row>
    <row r="28" spans="2:24" s="31" customFormat="1" ht="15" customHeight="1" x14ac:dyDescent="0.2">
      <c r="B28" s="239"/>
      <c r="C28" s="711"/>
      <c r="D28" s="711"/>
      <c r="E28" s="711"/>
      <c r="F28" s="711"/>
      <c r="G28" s="711"/>
      <c r="H28" s="711"/>
      <c r="I28" s="711"/>
      <c r="J28" s="711"/>
      <c r="K28" s="711"/>
      <c r="L28" s="711"/>
      <c r="M28" s="240"/>
      <c r="N28" s="240" t="s">
        <v>522</v>
      </c>
      <c r="O28" s="240"/>
      <c r="P28" s="240"/>
      <c r="Q28" s="240"/>
      <c r="R28" s="240"/>
      <c r="S28" s="240"/>
      <c r="T28" s="240"/>
      <c r="U28" s="240"/>
      <c r="V28" s="240"/>
      <c r="W28" s="240"/>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6093E7AE-DCB5-49AC-A33D-68FC9B495A1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3093839-A2DF-4B54-8DC3-96219140065E}">
          <x14:formula1>
            <xm:f>'(参考)リスト'!$F$16:$F$21</xm:f>
          </x14:formula1>
          <xm:sqref>E11:E12 E22:E23 P11:P12 P22:P23</xm:sqref>
        </x14:dataValidation>
        <x14:dataValidation type="list" allowBlank="1" showInputMessage="1" showErrorMessage="1" xr:uid="{A49467FC-B5A7-42C0-BCBF-C5329FFB7C58}">
          <x14:formula1>
            <xm:f>'(参考)リスト'!$D$16:$D$18</xm:f>
          </x14:formula1>
          <xm:sqref>E10 E21 P10 P21</xm:sqref>
        </x14:dataValidation>
        <x14:dataValidation type="list" allowBlank="1" showInputMessage="1" showErrorMessage="1" xr:uid="{1C8A9D60-7BC0-4A30-8F39-E5203A29A48E}">
          <x14:formula1>
            <xm:f>'(参考)リスト'!$E$16:$E$27</xm:f>
          </x14:formula1>
          <xm:sqref>E9 E20 P9 P20</xm:sqref>
        </x14:dataValidation>
        <x14:dataValidation type="list" allowBlank="1" showInputMessage="1" showErrorMessage="1" xr:uid="{BA47B0E6-A471-407D-A52D-D26E58E0ACF3}">
          <x14:formula1>
            <xm:f>'(参考)リスト'!$B$16:$B$21</xm:f>
          </x14:formula1>
          <xm:sqref>E7 E18 P7 P18</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3475D-EA84-418E-BC33-2489C5C4E59C}">
  <dimension ref="B1:X31"/>
  <sheetViews>
    <sheetView showGridLines="0" showZeros="0" view="pageBreakPreview" zoomScale="90" zoomScaleNormal="70" zoomScaleSheetLayoutView="90" workbookViewId="0">
      <selection activeCell="C6" sqref="B5:AI23"/>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3" t="s">
        <v>508</v>
      </c>
      <c r="C2" s="234"/>
      <c r="D2" s="234"/>
      <c r="E2" s="234"/>
      <c r="F2" s="234"/>
      <c r="G2" s="234"/>
      <c r="H2" s="234"/>
      <c r="I2" s="234"/>
      <c r="J2" s="234"/>
      <c r="K2" s="234"/>
      <c r="L2" s="234"/>
      <c r="M2" s="234"/>
      <c r="N2" s="234"/>
      <c r="O2" s="234"/>
      <c r="P2" s="234"/>
      <c r="Q2" s="234"/>
      <c r="R2" s="384" t="s">
        <v>412</v>
      </c>
      <c r="S2" s="384"/>
      <c r="T2" s="583" t="s">
        <v>935</v>
      </c>
      <c r="U2" s="583"/>
      <c r="V2" s="583"/>
      <c r="W2" s="583"/>
    </row>
    <row r="3" spans="2:23" ht="25.2" customHeight="1" x14ac:dyDescent="0.15">
      <c r="B3" s="760" t="s">
        <v>34</v>
      </c>
      <c r="C3" s="761"/>
      <c r="D3" s="761"/>
      <c r="E3" s="762" t="s">
        <v>561</v>
      </c>
      <c r="F3" s="763"/>
      <c r="G3" s="764"/>
      <c r="H3" s="754" t="s">
        <v>27</v>
      </c>
      <c r="I3" s="755"/>
      <c r="J3" s="765" t="s">
        <v>573</v>
      </c>
      <c r="K3" s="766"/>
      <c r="L3" s="767"/>
      <c r="M3" s="769" t="s">
        <v>448</v>
      </c>
      <c r="N3" s="777"/>
      <c r="O3" s="770"/>
      <c r="P3" s="768" t="s">
        <v>531</v>
      </c>
      <c r="Q3" s="768"/>
      <c r="R3" s="768"/>
      <c r="S3" s="769" t="s">
        <v>185</v>
      </c>
      <c r="T3" s="770"/>
      <c r="U3" s="773">
        <v>45586</v>
      </c>
      <c r="V3" s="774"/>
      <c r="W3" s="775"/>
    </row>
    <row r="4" spans="2:23" ht="25.2" customHeight="1" x14ac:dyDescent="0.2">
      <c r="B4" s="749" t="s">
        <v>28</v>
      </c>
      <c r="C4" s="750"/>
      <c r="D4" s="750"/>
      <c r="E4" s="751" t="s">
        <v>562</v>
      </c>
      <c r="F4" s="752"/>
      <c r="G4" s="753"/>
      <c r="H4" s="754" t="s">
        <v>33</v>
      </c>
      <c r="I4" s="755"/>
      <c r="J4" s="756" t="s">
        <v>936</v>
      </c>
      <c r="K4" s="757"/>
      <c r="L4" s="758"/>
      <c r="M4" s="778"/>
      <c r="N4" s="779"/>
      <c r="O4" s="780"/>
      <c r="P4" s="759" t="s">
        <v>532</v>
      </c>
      <c r="Q4" s="759"/>
      <c r="R4" s="759"/>
      <c r="S4" s="771"/>
      <c r="T4" s="772"/>
      <c r="U4" s="771"/>
      <c r="V4" s="776"/>
      <c r="W4" s="772"/>
    </row>
    <row r="5" spans="2:23" s="31" customFormat="1" ht="25.5" customHeight="1" x14ac:dyDescent="0.2">
      <c r="B5" s="740" t="s">
        <v>32</v>
      </c>
      <c r="C5" s="744" t="s">
        <v>190</v>
      </c>
      <c r="D5" s="745"/>
      <c r="E5" s="235">
        <v>13</v>
      </c>
      <c r="F5" s="713"/>
      <c r="G5" s="714"/>
      <c r="H5" s="714"/>
      <c r="I5" s="714"/>
      <c r="J5" s="714"/>
      <c r="K5" s="714"/>
      <c r="L5" s="715"/>
      <c r="M5" s="740" t="s">
        <v>32</v>
      </c>
      <c r="N5" s="744" t="s">
        <v>190</v>
      </c>
      <c r="O5" s="745"/>
      <c r="P5" s="235">
        <v>13</v>
      </c>
      <c r="Q5" s="716"/>
      <c r="R5" s="717"/>
      <c r="S5" s="717"/>
      <c r="T5" s="717"/>
      <c r="U5" s="717"/>
      <c r="V5" s="717"/>
      <c r="W5" s="718"/>
    </row>
    <row r="6" spans="2:23" s="31" customFormat="1" ht="25.5" customHeight="1" x14ac:dyDescent="0.2">
      <c r="B6" s="742"/>
      <c r="C6" s="744" t="s">
        <v>322</v>
      </c>
      <c r="D6" s="745"/>
      <c r="E6" s="236">
        <v>6</v>
      </c>
      <c r="F6" s="716"/>
      <c r="G6" s="717"/>
      <c r="H6" s="717"/>
      <c r="I6" s="717"/>
      <c r="J6" s="717"/>
      <c r="K6" s="717"/>
      <c r="L6" s="718"/>
      <c r="M6" s="742"/>
      <c r="N6" s="744" t="s">
        <v>322</v>
      </c>
      <c r="O6" s="745"/>
      <c r="P6" s="236">
        <v>7</v>
      </c>
      <c r="Q6" s="716"/>
      <c r="R6" s="717"/>
      <c r="S6" s="717"/>
      <c r="T6" s="717"/>
      <c r="U6" s="717"/>
      <c r="V6" s="717"/>
      <c r="W6" s="718"/>
    </row>
    <row r="7" spans="2:23" s="31" customFormat="1" ht="25.5" customHeight="1" x14ac:dyDescent="0.2">
      <c r="B7" s="740" t="s">
        <v>30</v>
      </c>
      <c r="C7" s="744" t="s">
        <v>167</v>
      </c>
      <c r="D7" s="745"/>
      <c r="E7" s="237" t="s">
        <v>464</v>
      </c>
      <c r="F7" s="716"/>
      <c r="G7" s="717"/>
      <c r="H7" s="717"/>
      <c r="I7" s="717"/>
      <c r="J7" s="717"/>
      <c r="K7" s="717"/>
      <c r="L7" s="718"/>
      <c r="M7" s="740" t="s">
        <v>30</v>
      </c>
      <c r="N7" s="744" t="s">
        <v>167</v>
      </c>
      <c r="O7" s="745"/>
      <c r="P7" s="237" t="s">
        <v>464</v>
      </c>
      <c r="Q7" s="716"/>
      <c r="R7" s="717"/>
      <c r="S7" s="717"/>
      <c r="T7" s="717"/>
      <c r="U7" s="717"/>
      <c r="V7" s="717"/>
      <c r="W7" s="718"/>
    </row>
    <row r="8" spans="2:23" s="31" customFormat="1" ht="25.5" customHeight="1" x14ac:dyDescent="0.2">
      <c r="B8" s="741"/>
      <c r="C8" s="744" t="s">
        <v>166</v>
      </c>
      <c r="D8" s="745"/>
      <c r="E8" s="235" t="s">
        <v>347</v>
      </c>
      <c r="F8" s="716"/>
      <c r="G8" s="717"/>
      <c r="H8" s="717"/>
      <c r="I8" s="717"/>
      <c r="J8" s="717"/>
      <c r="K8" s="717"/>
      <c r="L8" s="718"/>
      <c r="M8" s="741"/>
      <c r="N8" s="744" t="s">
        <v>166</v>
      </c>
      <c r="O8" s="745"/>
      <c r="P8" s="235" t="s">
        <v>343</v>
      </c>
      <c r="Q8" s="716"/>
      <c r="R8" s="717"/>
      <c r="S8" s="717"/>
      <c r="T8" s="717"/>
      <c r="U8" s="717"/>
      <c r="V8" s="717"/>
      <c r="W8" s="718"/>
    </row>
    <row r="9" spans="2:23" s="31" customFormat="1" ht="25.5" customHeight="1" x14ac:dyDescent="0.2">
      <c r="B9" s="746" t="s">
        <v>31</v>
      </c>
      <c r="C9" s="748"/>
      <c r="D9" s="747"/>
      <c r="E9" s="238" t="s">
        <v>466</v>
      </c>
      <c r="F9" s="716"/>
      <c r="G9" s="717"/>
      <c r="H9" s="717"/>
      <c r="I9" s="717"/>
      <c r="J9" s="717"/>
      <c r="K9" s="717"/>
      <c r="L9" s="718"/>
      <c r="M9" s="746" t="s">
        <v>31</v>
      </c>
      <c r="N9" s="748"/>
      <c r="O9" s="747"/>
      <c r="P9" s="238" t="s">
        <v>466</v>
      </c>
      <c r="Q9" s="716"/>
      <c r="R9" s="717"/>
      <c r="S9" s="717"/>
      <c r="T9" s="717"/>
      <c r="U9" s="717"/>
      <c r="V9" s="717"/>
      <c r="W9" s="718"/>
    </row>
    <row r="10" spans="2:23" s="31" customFormat="1" ht="25.5" customHeight="1" x14ac:dyDescent="0.2">
      <c r="B10" s="740" t="s">
        <v>219</v>
      </c>
      <c r="C10" s="746" t="s">
        <v>397</v>
      </c>
      <c r="D10" s="747"/>
      <c r="E10" s="236" t="s">
        <v>251</v>
      </c>
      <c r="F10" s="716"/>
      <c r="G10" s="717"/>
      <c r="H10" s="717"/>
      <c r="I10" s="717"/>
      <c r="J10" s="717"/>
      <c r="K10" s="717"/>
      <c r="L10" s="718"/>
      <c r="M10" s="740" t="s">
        <v>219</v>
      </c>
      <c r="N10" s="746" t="s">
        <v>397</v>
      </c>
      <c r="O10" s="747"/>
      <c r="P10" s="236" t="s">
        <v>251</v>
      </c>
      <c r="Q10" s="716"/>
      <c r="R10" s="717"/>
      <c r="S10" s="717"/>
      <c r="T10" s="717"/>
      <c r="U10" s="717"/>
      <c r="V10" s="717"/>
      <c r="W10" s="718"/>
    </row>
    <row r="11" spans="2:23" s="31" customFormat="1" ht="25.5" customHeight="1" x14ac:dyDescent="0.2">
      <c r="B11" s="741"/>
      <c r="C11" s="746" t="s">
        <v>218</v>
      </c>
      <c r="D11" s="747"/>
      <c r="E11" s="177" t="s">
        <v>559</v>
      </c>
      <c r="F11" s="716"/>
      <c r="G11" s="717"/>
      <c r="H11" s="717"/>
      <c r="I11" s="717"/>
      <c r="J11" s="717"/>
      <c r="K11" s="717"/>
      <c r="L11" s="718"/>
      <c r="M11" s="741"/>
      <c r="N11" s="746" t="s">
        <v>218</v>
      </c>
      <c r="O11" s="747"/>
      <c r="P11" s="177" t="s">
        <v>559</v>
      </c>
      <c r="Q11" s="716"/>
      <c r="R11" s="717"/>
      <c r="S11" s="717"/>
      <c r="T11" s="717"/>
      <c r="U11" s="717"/>
      <c r="V11" s="717"/>
      <c r="W11" s="718"/>
    </row>
    <row r="12" spans="2:23" s="31" customFormat="1" ht="25.5" customHeight="1" x14ac:dyDescent="0.2">
      <c r="B12" s="742"/>
      <c r="C12" s="705" t="s">
        <v>220</v>
      </c>
      <c r="D12" s="705"/>
      <c r="E12" s="177" t="s">
        <v>533</v>
      </c>
      <c r="F12" s="719"/>
      <c r="G12" s="720"/>
      <c r="H12" s="720"/>
      <c r="I12" s="720"/>
      <c r="J12" s="720"/>
      <c r="K12" s="720"/>
      <c r="L12" s="721"/>
      <c r="M12" s="742"/>
      <c r="N12" s="705" t="s">
        <v>220</v>
      </c>
      <c r="O12" s="705"/>
      <c r="P12" s="177" t="s">
        <v>533</v>
      </c>
      <c r="Q12" s="716"/>
      <c r="R12" s="717"/>
      <c r="S12" s="717"/>
      <c r="T12" s="717"/>
      <c r="U12" s="717"/>
      <c r="V12" s="717"/>
      <c r="W12" s="718"/>
    </row>
    <row r="13" spans="2:23" s="31" customFormat="1" ht="25.5" customHeight="1" x14ac:dyDescent="0.2">
      <c r="B13" s="722" t="s">
        <v>398</v>
      </c>
      <c r="C13" s="722"/>
      <c r="D13" s="722"/>
      <c r="E13" s="737" t="s">
        <v>699</v>
      </c>
      <c r="F13" s="738"/>
      <c r="G13" s="739"/>
      <c r="H13" s="722" t="s">
        <v>434</v>
      </c>
      <c r="I13" s="722"/>
      <c r="J13" s="723" t="s">
        <v>878</v>
      </c>
      <c r="K13" s="723"/>
      <c r="L13" s="723"/>
      <c r="M13" s="722" t="s">
        <v>398</v>
      </c>
      <c r="N13" s="722"/>
      <c r="O13" s="722"/>
      <c r="P13" s="734" t="s">
        <v>699</v>
      </c>
      <c r="Q13" s="735"/>
      <c r="R13" s="736"/>
      <c r="S13" s="722" t="s">
        <v>434</v>
      </c>
      <c r="T13" s="722"/>
      <c r="U13" s="743" t="s">
        <v>896</v>
      </c>
      <c r="V13" s="723"/>
      <c r="W13" s="723"/>
    </row>
    <row r="14" spans="2:23" s="31" customFormat="1" ht="25.5" customHeight="1" x14ac:dyDescent="0.2">
      <c r="B14" s="724" t="s">
        <v>234</v>
      </c>
      <c r="C14" s="724"/>
      <c r="D14" s="724"/>
      <c r="E14" s="725" t="s">
        <v>539</v>
      </c>
      <c r="F14" s="725"/>
      <c r="G14" s="725"/>
      <c r="H14" s="726" t="s">
        <v>4</v>
      </c>
      <c r="I14" s="727"/>
      <c r="J14" s="728" t="s">
        <v>539</v>
      </c>
      <c r="K14" s="729"/>
      <c r="L14" s="730"/>
      <c r="M14" s="726" t="s">
        <v>234</v>
      </c>
      <c r="N14" s="727"/>
      <c r="O14" s="731"/>
      <c r="P14" s="725" t="s">
        <v>539</v>
      </c>
      <c r="Q14" s="725"/>
      <c r="R14" s="725"/>
      <c r="S14" s="732" t="s">
        <v>4</v>
      </c>
      <c r="T14" s="733"/>
      <c r="U14" s="728"/>
      <c r="V14" s="729"/>
      <c r="W14" s="730"/>
    </row>
    <row r="15" spans="2:23" s="31" customFormat="1" ht="39.75" customHeight="1" x14ac:dyDescent="0.2">
      <c r="B15" s="705" t="s">
        <v>399</v>
      </c>
      <c r="C15" s="705"/>
      <c r="D15" s="705"/>
      <c r="E15" s="706" t="s">
        <v>895</v>
      </c>
      <c r="F15" s="707"/>
      <c r="G15" s="707"/>
      <c r="H15" s="707"/>
      <c r="I15" s="707"/>
      <c r="J15" s="707"/>
      <c r="K15" s="707"/>
      <c r="L15" s="708"/>
      <c r="M15" s="705" t="s">
        <v>399</v>
      </c>
      <c r="N15" s="705"/>
      <c r="O15" s="705"/>
      <c r="P15" s="706" t="s">
        <v>897</v>
      </c>
      <c r="Q15" s="707"/>
      <c r="R15" s="707"/>
      <c r="S15" s="707"/>
      <c r="T15" s="707"/>
      <c r="U15" s="707"/>
      <c r="V15" s="707"/>
      <c r="W15" s="708"/>
    </row>
    <row r="16" spans="2:23" s="31" customFormat="1" ht="25.5" customHeight="1" x14ac:dyDescent="0.2">
      <c r="B16" s="712" t="s">
        <v>32</v>
      </c>
      <c r="C16" s="712" t="s">
        <v>190</v>
      </c>
      <c r="D16" s="712"/>
      <c r="E16" s="235">
        <v>13</v>
      </c>
      <c r="F16" s="713"/>
      <c r="G16" s="714"/>
      <c r="H16" s="714"/>
      <c r="I16" s="714"/>
      <c r="J16" s="714"/>
      <c r="K16" s="714"/>
      <c r="L16" s="715"/>
      <c r="M16" s="712" t="s">
        <v>32</v>
      </c>
      <c r="N16" s="712" t="s">
        <v>190</v>
      </c>
      <c r="O16" s="712"/>
      <c r="P16" s="235">
        <v>13</v>
      </c>
      <c r="Q16" s="716"/>
      <c r="R16" s="717"/>
      <c r="S16" s="717"/>
      <c r="T16" s="717"/>
      <c r="U16" s="717"/>
      <c r="V16" s="717"/>
      <c r="W16" s="718"/>
    </row>
    <row r="17" spans="2:24" s="31" customFormat="1" ht="25.5" customHeight="1" x14ac:dyDescent="0.2">
      <c r="B17" s="712"/>
      <c r="C17" s="712" t="s">
        <v>322</v>
      </c>
      <c r="D17" s="712"/>
      <c r="E17" s="236">
        <v>8</v>
      </c>
      <c r="F17" s="716"/>
      <c r="G17" s="717"/>
      <c r="H17" s="717"/>
      <c r="I17" s="717"/>
      <c r="J17" s="717"/>
      <c r="K17" s="717"/>
      <c r="L17" s="718"/>
      <c r="M17" s="712"/>
      <c r="N17" s="712" t="s">
        <v>322</v>
      </c>
      <c r="O17" s="712"/>
      <c r="P17" s="236">
        <v>9</v>
      </c>
      <c r="Q17" s="716"/>
      <c r="R17" s="717"/>
      <c r="S17" s="717"/>
      <c r="T17" s="717"/>
      <c r="U17" s="717"/>
      <c r="V17" s="717"/>
      <c r="W17" s="718"/>
    </row>
    <row r="18" spans="2:24" s="31" customFormat="1" ht="25.5" customHeight="1" x14ac:dyDescent="0.2">
      <c r="B18" s="712" t="s">
        <v>30</v>
      </c>
      <c r="C18" s="712" t="s">
        <v>167</v>
      </c>
      <c r="D18" s="712"/>
      <c r="E18" s="237" t="s">
        <v>464</v>
      </c>
      <c r="F18" s="716"/>
      <c r="G18" s="717"/>
      <c r="H18" s="717"/>
      <c r="I18" s="717"/>
      <c r="J18" s="717"/>
      <c r="K18" s="717"/>
      <c r="L18" s="718"/>
      <c r="M18" s="712" t="s">
        <v>30</v>
      </c>
      <c r="N18" s="712" t="s">
        <v>167</v>
      </c>
      <c r="O18" s="712"/>
      <c r="P18" s="237" t="s">
        <v>464</v>
      </c>
      <c r="Q18" s="716"/>
      <c r="R18" s="717"/>
      <c r="S18" s="717"/>
      <c r="T18" s="717"/>
      <c r="U18" s="717"/>
      <c r="V18" s="717"/>
      <c r="W18" s="718"/>
    </row>
    <row r="19" spans="2:24" s="31" customFormat="1" ht="25.5" customHeight="1" x14ac:dyDescent="0.2">
      <c r="B19" s="712"/>
      <c r="C19" s="712" t="s">
        <v>166</v>
      </c>
      <c r="D19" s="712"/>
      <c r="E19" s="235" t="s">
        <v>344</v>
      </c>
      <c r="F19" s="716"/>
      <c r="G19" s="717"/>
      <c r="H19" s="717"/>
      <c r="I19" s="717"/>
      <c r="J19" s="717"/>
      <c r="K19" s="717"/>
      <c r="L19" s="718"/>
      <c r="M19" s="712"/>
      <c r="N19" s="712" t="s">
        <v>166</v>
      </c>
      <c r="O19" s="712"/>
      <c r="P19" s="235" t="s">
        <v>338</v>
      </c>
      <c r="Q19" s="716"/>
      <c r="R19" s="717"/>
      <c r="S19" s="717"/>
      <c r="T19" s="717"/>
      <c r="U19" s="717"/>
      <c r="V19" s="717"/>
      <c r="W19" s="718"/>
    </row>
    <row r="20" spans="2:24" s="31" customFormat="1" ht="25.5" customHeight="1" x14ac:dyDescent="0.2">
      <c r="B20" s="705" t="s">
        <v>31</v>
      </c>
      <c r="C20" s="705"/>
      <c r="D20" s="705"/>
      <c r="E20" s="238" t="s">
        <v>472</v>
      </c>
      <c r="F20" s="716"/>
      <c r="G20" s="717"/>
      <c r="H20" s="717"/>
      <c r="I20" s="717"/>
      <c r="J20" s="717"/>
      <c r="K20" s="717"/>
      <c r="L20" s="718"/>
      <c r="M20" s="705" t="s">
        <v>31</v>
      </c>
      <c r="N20" s="705"/>
      <c r="O20" s="705"/>
      <c r="P20" s="238" t="s">
        <v>473</v>
      </c>
      <c r="Q20" s="716"/>
      <c r="R20" s="717"/>
      <c r="S20" s="717"/>
      <c r="T20" s="717"/>
      <c r="U20" s="717"/>
      <c r="V20" s="717"/>
      <c r="W20" s="718"/>
    </row>
    <row r="21" spans="2:24" s="31" customFormat="1" ht="25.5" customHeight="1" x14ac:dyDescent="0.2">
      <c r="B21" s="740" t="s">
        <v>219</v>
      </c>
      <c r="C21" s="705" t="s">
        <v>397</v>
      </c>
      <c r="D21" s="705"/>
      <c r="E21" s="236" t="s">
        <v>251</v>
      </c>
      <c r="F21" s="716"/>
      <c r="G21" s="717"/>
      <c r="H21" s="717"/>
      <c r="I21" s="717"/>
      <c r="J21" s="717"/>
      <c r="K21" s="717"/>
      <c r="L21" s="718"/>
      <c r="M21" s="740" t="s">
        <v>219</v>
      </c>
      <c r="N21" s="705" t="s">
        <v>397</v>
      </c>
      <c r="O21" s="705"/>
      <c r="P21" s="236" t="s">
        <v>252</v>
      </c>
      <c r="Q21" s="716"/>
      <c r="R21" s="717"/>
      <c r="S21" s="717"/>
      <c r="T21" s="717"/>
      <c r="U21" s="717"/>
      <c r="V21" s="717"/>
      <c r="W21" s="718"/>
    </row>
    <row r="22" spans="2:24" s="31" customFormat="1" ht="25.5" customHeight="1" x14ac:dyDescent="0.2">
      <c r="B22" s="741"/>
      <c r="C22" s="705" t="s">
        <v>218</v>
      </c>
      <c r="D22" s="705"/>
      <c r="E22" s="177" t="s">
        <v>559</v>
      </c>
      <c r="F22" s="716"/>
      <c r="G22" s="717"/>
      <c r="H22" s="717"/>
      <c r="I22" s="717"/>
      <c r="J22" s="717"/>
      <c r="K22" s="717"/>
      <c r="L22" s="718"/>
      <c r="M22" s="741"/>
      <c r="N22" s="705" t="s">
        <v>218</v>
      </c>
      <c r="O22" s="705"/>
      <c r="P22" s="177" t="s">
        <v>559</v>
      </c>
      <c r="Q22" s="716"/>
      <c r="R22" s="717"/>
      <c r="S22" s="717"/>
      <c r="T22" s="717"/>
      <c r="U22" s="717"/>
      <c r="V22" s="717"/>
      <c r="W22" s="718"/>
    </row>
    <row r="23" spans="2:24" s="31" customFormat="1" ht="25.5" customHeight="1" x14ac:dyDescent="0.2">
      <c r="B23" s="742"/>
      <c r="C23" s="705" t="s">
        <v>220</v>
      </c>
      <c r="D23" s="705"/>
      <c r="E23" s="177" t="s">
        <v>534</v>
      </c>
      <c r="F23" s="719"/>
      <c r="G23" s="720"/>
      <c r="H23" s="720"/>
      <c r="I23" s="720"/>
      <c r="J23" s="720"/>
      <c r="K23" s="720"/>
      <c r="L23" s="721"/>
      <c r="M23" s="742"/>
      <c r="N23" s="705" t="s">
        <v>220</v>
      </c>
      <c r="O23" s="705"/>
      <c r="P23" s="177" t="s">
        <v>534</v>
      </c>
      <c r="Q23" s="716"/>
      <c r="R23" s="717"/>
      <c r="S23" s="717"/>
      <c r="T23" s="717"/>
      <c r="U23" s="717"/>
      <c r="V23" s="717"/>
      <c r="W23" s="718"/>
    </row>
    <row r="24" spans="2:24" s="31" customFormat="1" ht="25.5" customHeight="1" x14ac:dyDescent="0.2">
      <c r="B24" s="722" t="s">
        <v>398</v>
      </c>
      <c r="C24" s="722"/>
      <c r="D24" s="722"/>
      <c r="E24" s="734" t="s">
        <v>898</v>
      </c>
      <c r="F24" s="735"/>
      <c r="G24" s="736"/>
      <c r="H24" s="722" t="s">
        <v>434</v>
      </c>
      <c r="I24" s="722"/>
      <c r="J24" s="737"/>
      <c r="K24" s="738"/>
      <c r="L24" s="739"/>
      <c r="M24" s="722" t="s">
        <v>398</v>
      </c>
      <c r="N24" s="722"/>
      <c r="O24" s="722"/>
      <c r="P24" s="734" t="s">
        <v>900</v>
      </c>
      <c r="Q24" s="735"/>
      <c r="R24" s="736"/>
      <c r="S24" s="722" t="s">
        <v>434</v>
      </c>
      <c r="T24" s="722"/>
      <c r="U24" s="723"/>
      <c r="V24" s="723"/>
      <c r="W24" s="723"/>
    </row>
    <row r="25" spans="2:24" s="31" customFormat="1" ht="25.5" customHeight="1" x14ac:dyDescent="0.2">
      <c r="B25" s="724" t="s">
        <v>234</v>
      </c>
      <c r="C25" s="724"/>
      <c r="D25" s="724"/>
      <c r="E25" s="725" t="s">
        <v>539</v>
      </c>
      <c r="F25" s="725"/>
      <c r="G25" s="725"/>
      <c r="H25" s="726" t="s">
        <v>4</v>
      </c>
      <c r="I25" s="727"/>
      <c r="J25" s="728" t="s">
        <v>539</v>
      </c>
      <c r="K25" s="729"/>
      <c r="L25" s="730"/>
      <c r="M25" s="726" t="s">
        <v>234</v>
      </c>
      <c r="N25" s="727"/>
      <c r="O25" s="731"/>
      <c r="P25" s="725" t="s">
        <v>539</v>
      </c>
      <c r="Q25" s="725"/>
      <c r="R25" s="725"/>
      <c r="S25" s="732" t="s">
        <v>4</v>
      </c>
      <c r="T25" s="733"/>
      <c r="U25" s="728" t="s">
        <v>539</v>
      </c>
      <c r="V25" s="729"/>
      <c r="W25" s="730"/>
    </row>
    <row r="26" spans="2:24" s="31" customFormat="1" ht="39.75" customHeight="1" x14ac:dyDescent="0.2">
      <c r="B26" s="705" t="s">
        <v>399</v>
      </c>
      <c r="C26" s="705"/>
      <c r="D26" s="705"/>
      <c r="E26" s="706" t="s">
        <v>899</v>
      </c>
      <c r="F26" s="707"/>
      <c r="G26" s="707"/>
      <c r="H26" s="707"/>
      <c r="I26" s="707"/>
      <c r="J26" s="707"/>
      <c r="K26" s="707"/>
      <c r="L26" s="708"/>
      <c r="M26" s="705" t="s">
        <v>399</v>
      </c>
      <c r="N26" s="705"/>
      <c r="O26" s="705"/>
      <c r="P26" s="706" t="s">
        <v>901</v>
      </c>
      <c r="Q26" s="707"/>
      <c r="R26" s="707"/>
      <c r="S26" s="707"/>
      <c r="T26" s="707"/>
      <c r="U26" s="707"/>
      <c r="V26" s="707"/>
      <c r="W26" s="708"/>
    </row>
    <row r="27" spans="2:24" s="31" customFormat="1" ht="15" customHeight="1" x14ac:dyDescent="0.2">
      <c r="B27" s="239"/>
      <c r="C27" s="709" t="s">
        <v>521</v>
      </c>
      <c r="D27" s="710"/>
      <c r="E27" s="710"/>
      <c r="F27" s="710"/>
      <c r="G27" s="710"/>
      <c r="H27" s="710"/>
      <c r="I27" s="710"/>
      <c r="J27" s="710"/>
      <c r="K27" s="710"/>
      <c r="L27" s="710"/>
      <c r="M27" s="240"/>
      <c r="N27" s="240" t="s">
        <v>429</v>
      </c>
      <c r="O27" s="240"/>
      <c r="P27" s="240"/>
      <c r="Q27" s="240"/>
      <c r="R27" s="240"/>
      <c r="S27" s="240"/>
      <c r="T27" s="240"/>
      <c r="U27" s="240"/>
      <c r="V27" s="240"/>
      <c r="W27" s="240"/>
    </row>
    <row r="28" spans="2:24" s="31" customFormat="1" ht="15" customHeight="1" x14ac:dyDescent="0.2">
      <c r="B28" s="239"/>
      <c r="C28" s="711"/>
      <c r="D28" s="711"/>
      <c r="E28" s="711"/>
      <c r="F28" s="711"/>
      <c r="G28" s="711"/>
      <c r="H28" s="711"/>
      <c r="I28" s="711"/>
      <c r="J28" s="711"/>
      <c r="K28" s="711"/>
      <c r="L28" s="711"/>
      <c r="M28" s="240"/>
      <c r="N28" s="240" t="s">
        <v>522</v>
      </c>
      <c r="O28" s="240"/>
      <c r="P28" s="240"/>
      <c r="Q28" s="240"/>
      <c r="R28" s="240"/>
      <c r="S28" s="240"/>
      <c r="T28" s="240"/>
      <c r="U28" s="240"/>
      <c r="V28" s="240"/>
      <c r="W28" s="240"/>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5667F7E0-E6CA-458E-B448-5E5BDEFB4BE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5C0D822-E1E7-4EF4-A98E-9D63AFF294DE}">
          <x14:formula1>
            <xm:f>'(参考)リスト'!$B$16:$B$21</xm:f>
          </x14:formula1>
          <xm:sqref>E7 E18 P7 P18</xm:sqref>
        </x14:dataValidation>
        <x14:dataValidation type="list" allowBlank="1" showInputMessage="1" showErrorMessage="1" xr:uid="{65E2670F-93ED-47AC-9760-6D3FBAB7874C}">
          <x14:formula1>
            <xm:f>'(参考)リスト'!$E$16:$E$27</xm:f>
          </x14:formula1>
          <xm:sqref>E9 E20 P9 P20</xm:sqref>
        </x14:dataValidation>
        <x14:dataValidation type="list" allowBlank="1" showInputMessage="1" showErrorMessage="1" xr:uid="{BB32450C-9B08-4444-BF02-6EF0B4E0369D}">
          <x14:formula1>
            <xm:f>'(参考)リスト'!$D$16:$D$18</xm:f>
          </x14:formula1>
          <xm:sqref>E10 E21 P10 P21</xm:sqref>
        </x14:dataValidation>
        <x14:dataValidation type="list" allowBlank="1" showInputMessage="1" showErrorMessage="1" xr:uid="{3F8C0CDF-7212-4FAA-930D-279A1F79CE38}">
          <x14:formula1>
            <xm:f>'(参考)リスト'!$F$16:$F$21</xm:f>
          </x14:formula1>
          <xm:sqref>E11:E12 E22:E23 P11:P12 P22:P23</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7F1BE-66E5-45BA-B1ED-5BD297001B98}">
  <dimension ref="B1:X31"/>
  <sheetViews>
    <sheetView showGridLines="0" showZeros="0" view="pageBreakPreview" zoomScale="90" zoomScaleNormal="70" zoomScaleSheetLayoutView="90" workbookViewId="0">
      <selection activeCell="C6" sqref="B5:AI23"/>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3" t="s">
        <v>508</v>
      </c>
      <c r="C2" s="234"/>
      <c r="D2" s="234"/>
      <c r="E2" s="234"/>
      <c r="F2" s="234"/>
      <c r="G2" s="234"/>
      <c r="H2" s="234"/>
      <c r="I2" s="234"/>
      <c r="J2" s="234"/>
      <c r="K2" s="234"/>
      <c r="L2" s="234"/>
      <c r="M2" s="234"/>
      <c r="N2" s="234"/>
      <c r="O2" s="234"/>
      <c r="P2" s="234"/>
      <c r="Q2" s="234"/>
      <c r="R2" s="384" t="s">
        <v>412</v>
      </c>
      <c r="S2" s="384"/>
      <c r="T2" s="583" t="s">
        <v>935</v>
      </c>
      <c r="U2" s="583"/>
      <c r="V2" s="583"/>
      <c r="W2" s="583"/>
    </row>
    <row r="3" spans="2:23" ht="25.2" customHeight="1" x14ac:dyDescent="0.15">
      <c r="B3" s="760" t="s">
        <v>34</v>
      </c>
      <c r="C3" s="761"/>
      <c r="D3" s="761"/>
      <c r="E3" s="762" t="s">
        <v>561</v>
      </c>
      <c r="F3" s="763"/>
      <c r="G3" s="764"/>
      <c r="H3" s="754" t="s">
        <v>27</v>
      </c>
      <c r="I3" s="755"/>
      <c r="J3" s="765" t="s">
        <v>573</v>
      </c>
      <c r="K3" s="766"/>
      <c r="L3" s="767"/>
      <c r="M3" s="769" t="s">
        <v>448</v>
      </c>
      <c r="N3" s="777"/>
      <c r="O3" s="770"/>
      <c r="P3" s="768" t="s">
        <v>531</v>
      </c>
      <c r="Q3" s="768"/>
      <c r="R3" s="768"/>
      <c r="S3" s="769" t="s">
        <v>185</v>
      </c>
      <c r="T3" s="770"/>
      <c r="U3" s="773">
        <v>45586</v>
      </c>
      <c r="V3" s="774"/>
      <c r="W3" s="775"/>
    </row>
    <row r="4" spans="2:23" ht="25.2" customHeight="1" x14ac:dyDescent="0.2">
      <c r="B4" s="749" t="s">
        <v>28</v>
      </c>
      <c r="C4" s="750"/>
      <c r="D4" s="750"/>
      <c r="E4" s="751" t="s">
        <v>562</v>
      </c>
      <c r="F4" s="752"/>
      <c r="G4" s="753"/>
      <c r="H4" s="754" t="s">
        <v>33</v>
      </c>
      <c r="I4" s="755"/>
      <c r="J4" s="756" t="s">
        <v>936</v>
      </c>
      <c r="K4" s="757"/>
      <c r="L4" s="758"/>
      <c r="M4" s="778"/>
      <c r="N4" s="779"/>
      <c r="O4" s="780"/>
      <c r="P4" s="759" t="s">
        <v>532</v>
      </c>
      <c r="Q4" s="759"/>
      <c r="R4" s="759"/>
      <c r="S4" s="771"/>
      <c r="T4" s="772"/>
      <c r="U4" s="771"/>
      <c r="V4" s="776"/>
      <c r="W4" s="772"/>
    </row>
    <row r="5" spans="2:23" s="31" customFormat="1" ht="25.5" customHeight="1" x14ac:dyDescent="0.2">
      <c r="B5" s="740" t="s">
        <v>32</v>
      </c>
      <c r="C5" s="744" t="s">
        <v>190</v>
      </c>
      <c r="D5" s="745"/>
      <c r="E5" s="235">
        <v>13</v>
      </c>
      <c r="F5" s="713"/>
      <c r="G5" s="714"/>
      <c r="H5" s="714"/>
      <c r="I5" s="714"/>
      <c r="J5" s="714"/>
      <c r="K5" s="714"/>
      <c r="L5" s="715"/>
      <c r="M5" s="740" t="s">
        <v>32</v>
      </c>
      <c r="N5" s="744" t="s">
        <v>190</v>
      </c>
      <c r="O5" s="745"/>
      <c r="P5" s="235">
        <v>13</v>
      </c>
      <c r="Q5" s="716"/>
      <c r="R5" s="717"/>
      <c r="S5" s="717"/>
      <c r="T5" s="717"/>
      <c r="U5" s="717"/>
      <c r="V5" s="717"/>
      <c r="W5" s="718"/>
    </row>
    <row r="6" spans="2:23" s="31" customFormat="1" ht="25.5" customHeight="1" x14ac:dyDescent="0.2">
      <c r="B6" s="742"/>
      <c r="C6" s="744" t="s">
        <v>322</v>
      </c>
      <c r="D6" s="745"/>
      <c r="E6" s="236">
        <v>10</v>
      </c>
      <c r="F6" s="716"/>
      <c r="G6" s="717"/>
      <c r="H6" s="717"/>
      <c r="I6" s="717"/>
      <c r="J6" s="717"/>
      <c r="K6" s="717"/>
      <c r="L6" s="718"/>
      <c r="M6" s="742"/>
      <c r="N6" s="744" t="s">
        <v>322</v>
      </c>
      <c r="O6" s="745"/>
      <c r="P6" s="236">
        <v>11</v>
      </c>
      <c r="Q6" s="716"/>
      <c r="R6" s="717"/>
      <c r="S6" s="717"/>
      <c r="T6" s="717"/>
      <c r="U6" s="717"/>
      <c r="V6" s="717"/>
      <c r="W6" s="718"/>
    </row>
    <row r="7" spans="2:23" s="31" customFormat="1" ht="25.5" customHeight="1" x14ac:dyDescent="0.2">
      <c r="B7" s="740" t="s">
        <v>30</v>
      </c>
      <c r="C7" s="744" t="s">
        <v>167</v>
      </c>
      <c r="D7" s="745"/>
      <c r="E7" s="237" t="s">
        <v>464</v>
      </c>
      <c r="F7" s="716"/>
      <c r="G7" s="717"/>
      <c r="H7" s="717"/>
      <c r="I7" s="717"/>
      <c r="J7" s="717"/>
      <c r="K7" s="717"/>
      <c r="L7" s="718"/>
      <c r="M7" s="740" t="s">
        <v>30</v>
      </c>
      <c r="N7" s="744" t="s">
        <v>167</v>
      </c>
      <c r="O7" s="745"/>
      <c r="P7" s="237" t="s">
        <v>464</v>
      </c>
      <c r="Q7" s="716"/>
      <c r="R7" s="717"/>
      <c r="S7" s="717"/>
      <c r="T7" s="717"/>
      <c r="U7" s="717"/>
      <c r="V7" s="717"/>
      <c r="W7" s="718"/>
    </row>
    <row r="8" spans="2:23" s="31" customFormat="1" ht="25.5" customHeight="1" x14ac:dyDescent="0.2">
      <c r="B8" s="741"/>
      <c r="C8" s="744" t="s">
        <v>166</v>
      </c>
      <c r="D8" s="745"/>
      <c r="E8" s="235" t="s">
        <v>338</v>
      </c>
      <c r="F8" s="716"/>
      <c r="G8" s="717"/>
      <c r="H8" s="717"/>
      <c r="I8" s="717"/>
      <c r="J8" s="717"/>
      <c r="K8" s="717"/>
      <c r="L8" s="718"/>
      <c r="M8" s="741"/>
      <c r="N8" s="744" t="s">
        <v>166</v>
      </c>
      <c r="O8" s="745"/>
      <c r="P8" s="235" t="s">
        <v>342</v>
      </c>
      <c r="Q8" s="716"/>
      <c r="R8" s="717"/>
      <c r="S8" s="717"/>
      <c r="T8" s="717"/>
      <c r="U8" s="717"/>
      <c r="V8" s="717"/>
      <c r="W8" s="718"/>
    </row>
    <row r="9" spans="2:23" s="31" customFormat="1" ht="25.5" customHeight="1" x14ac:dyDescent="0.2">
      <c r="B9" s="746" t="s">
        <v>31</v>
      </c>
      <c r="C9" s="748"/>
      <c r="D9" s="747"/>
      <c r="E9" s="238" t="s">
        <v>465</v>
      </c>
      <c r="F9" s="716"/>
      <c r="G9" s="717"/>
      <c r="H9" s="717"/>
      <c r="I9" s="717"/>
      <c r="J9" s="717"/>
      <c r="K9" s="717"/>
      <c r="L9" s="718"/>
      <c r="M9" s="746" t="s">
        <v>31</v>
      </c>
      <c r="N9" s="748"/>
      <c r="O9" s="747"/>
      <c r="P9" s="238" t="s">
        <v>473</v>
      </c>
      <c r="Q9" s="716"/>
      <c r="R9" s="717"/>
      <c r="S9" s="717"/>
      <c r="T9" s="717"/>
      <c r="U9" s="717"/>
      <c r="V9" s="717"/>
      <c r="W9" s="718"/>
    </row>
    <row r="10" spans="2:23" s="31" customFormat="1" ht="25.5" customHeight="1" x14ac:dyDescent="0.2">
      <c r="B10" s="740" t="s">
        <v>219</v>
      </c>
      <c r="C10" s="746" t="s">
        <v>397</v>
      </c>
      <c r="D10" s="747"/>
      <c r="E10" s="236" t="s">
        <v>251</v>
      </c>
      <c r="F10" s="716"/>
      <c r="G10" s="717"/>
      <c r="H10" s="717"/>
      <c r="I10" s="717"/>
      <c r="J10" s="717"/>
      <c r="K10" s="717"/>
      <c r="L10" s="718"/>
      <c r="M10" s="740" t="s">
        <v>219</v>
      </c>
      <c r="N10" s="746" t="s">
        <v>397</v>
      </c>
      <c r="O10" s="747"/>
      <c r="P10" s="236" t="s">
        <v>252</v>
      </c>
      <c r="Q10" s="716"/>
      <c r="R10" s="717"/>
      <c r="S10" s="717"/>
      <c r="T10" s="717"/>
      <c r="U10" s="717"/>
      <c r="V10" s="717"/>
      <c r="W10" s="718"/>
    </row>
    <row r="11" spans="2:23" s="31" customFormat="1" ht="25.5" customHeight="1" x14ac:dyDescent="0.2">
      <c r="B11" s="741"/>
      <c r="C11" s="746" t="s">
        <v>218</v>
      </c>
      <c r="D11" s="747"/>
      <c r="E11" s="177" t="s">
        <v>559</v>
      </c>
      <c r="F11" s="716"/>
      <c r="G11" s="717"/>
      <c r="H11" s="717"/>
      <c r="I11" s="717"/>
      <c r="J11" s="717"/>
      <c r="K11" s="717"/>
      <c r="L11" s="718"/>
      <c r="M11" s="741"/>
      <c r="N11" s="746" t="s">
        <v>218</v>
      </c>
      <c r="O11" s="747"/>
      <c r="P11" s="177" t="s">
        <v>559</v>
      </c>
      <c r="Q11" s="716"/>
      <c r="R11" s="717"/>
      <c r="S11" s="717"/>
      <c r="T11" s="717"/>
      <c r="U11" s="717"/>
      <c r="V11" s="717"/>
      <c r="W11" s="718"/>
    </row>
    <row r="12" spans="2:23" s="31" customFormat="1" ht="25.5" customHeight="1" x14ac:dyDescent="0.2">
      <c r="B12" s="742"/>
      <c r="C12" s="705" t="s">
        <v>220</v>
      </c>
      <c r="D12" s="705"/>
      <c r="E12" s="177" t="s">
        <v>534</v>
      </c>
      <c r="F12" s="719"/>
      <c r="G12" s="720"/>
      <c r="H12" s="720"/>
      <c r="I12" s="720"/>
      <c r="J12" s="720"/>
      <c r="K12" s="720"/>
      <c r="L12" s="721"/>
      <c r="M12" s="742"/>
      <c r="N12" s="705" t="s">
        <v>220</v>
      </c>
      <c r="O12" s="705"/>
      <c r="P12" s="177" t="s">
        <v>534</v>
      </c>
      <c r="Q12" s="716"/>
      <c r="R12" s="717"/>
      <c r="S12" s="717"/>
      <c r="T12" s="717"/>
      <c r="U12" s="717"/>
      <c r="V12" s="717"/>
      <c r="W12" s="718"/>
    </row>
    <row r="13" spans="2:23" s="31" customFormat="1" ht="25.5" customHeight="1" x14ac:dyDescent="0.2">
      <c r="B13" s="722" t="s">
        <v>398</v>
      </c>
      <c r="C13" s="722"/>
      <c r="D13" s="722"/>
      <c r="E13" s="737" t="s">
        <v>902</v>
      </c>
      <c r="F13" s="738"/>
      <c r="G13" s="739"/>
      <c r="H13" s="722" t="s">
        <v>434</v>
      </c>
      <c r="I13" s="722"/>
      <c r="J13" s="723" t="s">
        <v>880</v>
      </c>
      <c r="K13" s="723"/>
      <c r="L13" s="723"/>
      <c r="M13" s="722" t="s">
        <v>398</v>
      </c>
      <c r="N13" s="722"/>
      <c r="O13" s="722"/>
      <c r="P13" s="734" t="s">
        <v>904</v>
      </c>
      <c r="Q13" s="735"/>
      <c r="R13" s="736"/>
      <c r="S13" s="722" t="s">
        <v>434</v>
      </c>
      <c r="T13" s="722"/>
      <c r="U13" s="743"/>
      <c r="V13" s="723"/>
      <c r="W13" s="723"/>
    </row>
    <row r="14" spans="2:23" s="31" customFormat="1" ht="25.5" customHeight="1" x14ac:dyDescent="0.2">
      <c r="B14" s="724" t="s">
        <v>234</v>
      </c>
      <c r="C14" s="724"/>
      <c r="D14" s="724"/>
      <c r="E14" s="725" t="s">
        <v>539</v>
      </c>
      <c r="F14" s="725"/>
      <c r="G14" s="725"/>
      <c r="H14" s="726" t="s">
        <v>4</v>
      </c>
      <c r="I14" s="727"/>
      <c r="J14" s="728" t="s">
        <v>539</v>
      </c>
      <c r="K14" s="729"/>
      <c r="L14" s="730"/>
      <c r="M14" s="726" t="s">
        <v>234</v>
      </c>
      <c r="N14" s="727"/>
      <c r="O14" s="731"/>
      <c r="P14" s="725" t="s">
        <v>539</v>
      </c>
      <c r="Q14" s="725"/>
      <c r="R14" s="725"/>
      <c r="S14" s="732" t="s">
        <v>4</v>
      </c>
      <c r="T14" s="733"/>
      <c r="U14" s="728"/>
      <c r="V14" s="729"/>
      <c r="W14" s="730"/>
    </row>
    <row r="15" spans="2:23" s="31" customFormat="1" ht="39.75" customHeight="1" x14ac:dyDescent="0.2">
      <c r="B15" s="705" t="s">
        <v>399</v>
      </c>
      <c r="C15" s="705"/>
      <c r="D15" s="705"/>
      <c r="E15" s="706" t="s">
        <v>903</v>
      </c>
      <c r="F15" s="707"/>
      <c r="G15" s="707"/>
      <c r="H15" s="707"/>
      <c r="I15" s="707"/>
      <c r="J15" s="707"/>
      <c r="K15" s="707"/>
      <c r="L15" s="708"/>
      <c r="M15" s="705" t="s">
        <v>399</v>
      </c>
      <c r="N15" s="705"/>
      <c r="O15" s="705"/>
      <c r="P15" s="706" t="s">
        <v>905</v>
      </c>
      <c r="Q15" s="707"/>
      <c r="R15" s="707"/>
      <c r="S15" s="707"/>
      <c r="T15" s="707"/>
      <c r="U15" s="707"/>
      <c r="V15" s="707"/>
      <c r="W15" s="708"/>
    </row>
    <row r="16" spans="2:23" s="31" customFormat="1" ht="25.5" customHeight="1" x14ac:dyDescent="0.2">
      <c r="B16" s="712" t="s">
        <v>32</v>
      </c>
      <c r="C16" s="712" t="s">
        <v>190</v>
      </c>
      <c r="D16" s="712"/>
      <c r="E16" s="235">
        <v>13</v>
      </c>
      <c r="F16" s="713"/>
      <c r="G16" s="714"/>
      <c r="H16" s="714"/>
      <c r="I16" s="714"/>
      <c r="J16" s="714"/>
      <c r="K16" s="714"/>
      <c r="L16" s="715"/>
      <c r="M16" s="712" t="s">
        <v>32</v>
      </c>
      <c r="N16" s="712" t="s">
        <v>190</v>
      </c>
      <c r="O16" s="712"/>
      <c r="P16" s="235">
        <v>13</v>
      </c>
      <c r="Q16" s="716"/>
      <c r="R16" s="717"/>
      <c r="S16" s="717"/>
      <c r="T16" s="717"/>
      <c r="U16" s="717"/>
      <c r="V16" s="717"/>
      <c r="W16" s="718"/>
    </row>
    <row r="17" spans="2:24" s="31" customFormat="1" ht="25.5" customHeight="1" x14ac:dyDescent="0.2">
      <c r="B17" s="712"/>
      <c r="C17" s="712" t="s">
        <v>322</v>
      </c>
      <c r="D17" s="712"/>
      <c r="E17" s="236">
        <v>12</v>
      </c>
      <c r="F17" s="716"/>
      <c r="G17" s="717"/>
      <c r="H17" s="717"/>
      <c r="I17" s="717"/>
      <c r="J17" s="717"/>
      <c r="K17" s="717"/>
      <c r="L17" s="718"/>
      <c r="M17" s="712"/>
      <c r="N17" s="712" t="s">
        <v>322</v>
      </c>
      <c r="O17" s="712"/>
      <c r="P17" s="236">
        <v>13</v>
      </c>
      <c r="Q17" s="716"/>
      <c r="R17" s="717"/>
      <c r="S17" s="717"/>
      <c r="T17" s="717"/>
      <c r="U17" s="717"/>
      <c r="V17" s="717"/>
      <c r="W17" s="718"/>
    </row>
    <row r="18" spans="2:24" s="31" customFormat="1" ht="25.5" customHeight="1" x14ac:dyDescent="0.2">
      <c r="B18" s="712" t="s">
        <v>30</v>
      </c>
      <c r="C18" s="712" t="s">
        <v>167</v>
      </c>
      <c r="D18" s="712"/>
      <c r="E18" s="237" t="s">
        <v>464</v>
      </c>
      <c r="F18" s="716"/>
      <c r="G18" s="717"/>
      <c r="H18" s="717"/>
      <c r="I18" s="717"/>
      <c r="J18" s="717"/>
      <c r="K18" s="717"/>
      <c r="L18" s="718"/>
      <c r="M18" s="712" t="s">
        <v>30</v>
      </c>
      <c r="N18" s="712" t="s">
        <v>167</v>
      </c>
      <c r="O18" s="712"/>
      <c r="P18" s="237" t="s">
        <v>464</v>
      </c>
      <c r="Q18" s="716"/>
      <c r="R18" s="717"/>
      <c r="S18" s="717"/>
      <c r="T18" s="717"/>
      <c r="U18" s="717"/>
      <c r="V18" s="717"/>
      <c r="W18" s="718"/>
    </row>
    <row r="19" spans="2:24" s="31" customFormat="1" ht="25.5" customHeight="1" x14ac:dyDescent="0.2">
      <c r="B19" s="712"/>
      <c r="C19" s="712" t="s">
        <v>166</v>
      </c>
      <c r="D19" s="712"/>
      <c r="E19" s="235" t="s">
        <v>338</v>
      </c>
      <c r="F19" s="716"/>
      <c r="G19" s="717"/>
      <c r="H19" s="717"/>
      <c r="I19" s="717"/>
      <c r="J19" s="717"/>
      <c r="K19" s="717"/>
      <c r="L19" s="718"/>
      <c r="M19" s="712"/>
      <c r="N19" s="712" t="s">
        <v>166</v>
      </c>
      <c r="O19" s="712"/>
      <c r="P19" s="235" t="s">
        <v>346</v>
      </c>
      <c r="Q19" s="716"/>
      <c r="R19" s="717"/>
      <c r="S19" s="717"/>
      <c r="T19" s="717"/>
      <c r="U19" s="717"/>
      <c r="V19" s="717"/>
      <c r="W19" s="718"/>
    </row>
    <row r="20" spans="2:24" s="31" customFormat="1" ht="25.5" customHeight="1" x14ac:dyDescent="0.2">
      <c r="B20" s="705" t="s">
        <v>31</v>
      </c>
      <c r="C20" s="705"/>
      <c r="D20" s="705"/>
      <c r="E20" s="238" t="s">
        <v>466</v>
      </c>
      <c r="F20" s="716"/>
      <c r="G20" s="717"/>
      <c r="H20" s="717"/>
      <c r="I20" s="717"/>
      <c r="J20" s="717"/>
      <c r="K20" s="717"/>
      <c r="L20" s="718"/>
      <c r="M20" s="705" t="s">
        <v>31</v>
      </c>
      <c r="N20" s="705"/>
      <c r="O20" s="705"/>
      <c r="P20" s="238" t="s">
        <v>466</v>
      </c>
      <c r="Q20" s="716"/>
      <c r="R20" s="717"/>
      <c r="S20" s="717"/>
      <c r="T20" s="717"/>
      <c r="U20" s="717"/>
      <c r="V20" s="717"/>
      <c r="W20" s="718"/>
    </row>
    <row r="21" spans="2:24" s="31" customFormat="1" ht="25.5" customHeight="1" x14ac:dyDescent="0.2">
      <c r="B21" s="740" t="s">
        <v>219</v>
      </c>
      <c r="C21" s="705" t="s">
        <v>397</v>
      </c>
      <c r="D21" s="705"/>
      <c r="E21" s="236" t="s">
        <v>251</v>
      </c>
      <c r="F21" s="716"/>
      <c r="G21" s="717"/>
      <c r="H21" s="717"/>
      <c r="I21" s="717"/>
      <c r="J21" s="717"/>
      <c r="K21" s="717"/>
      <c r="L21" s="718"/>
      <c r="M21" s="740" t="s">
        <v>219</v>
      </c>
      <c r="N21" s="705" t="s">
        <v>397</v>
      </c>
      <c r="O21" s="705"/>
      <c r="P21" s="236" t="s">
        <v>251</v>
      </c>
      <c r="Q21" s="716"/>
      <c r="R21" s="717"/>
      <c r="S21" s="717"/>
      <c r="T21" s="717"/>
      <c r="U21" s="717"/>
      <c r="V21" s="717"/>
      <c r="W21" s="718"/>
    </row>
    <row r="22" spans="2:24" s="31" customFormat="1" ht="25.5" customHeight="1" x14ac:dyDescent="0.2">
      <c r="B22" s="741"/>
      <c r="C22" s="705" t="s">
        <v>218</v>
      </c>
      <c r="D22" s="705"/>
      <c r="E22" s="177" t="s">
        <v>661</v>
      </c>
      <c r="F22" s="716"/>
      <c r="G22" s="717"/>
      <c r="H22" s="717"/>
      <c r="I22" s="717"/>
      <c r="J22" s="717"/>
      <c r="K22" s="717"/>
      <c r="L22" s="718"/>
      <c r="M22" s="741"/>
      <c r="N22" s="705" t="s">
        <v>218</v>
      </c>
      <c r="O22" s="705"/>
      <c r="P22" s="177" t="s">
        <v>559</v>
      </c>
      <c r="Q22" s="716"/>
      <c r="R22" s="717"/>
      <c r="S22" s="717"/>
      <c r="T22" s="717"/>
      <c r="U22" s="717"/>
      <c r="V22" s="717"/>
      <c r="W22" s="718"/>
    </row>
    <row r="23" spans="2:24" s="31" customFormat="1" ht="25.5" customHeight="1" x14ac:dyDescent="0.2">
      <c r="B23" s="742"/>
      <c r="C23" s="705" t="s">
        <v>220</v>
      </c>
      <c r="D23" s="705"/>
      <c r="E23" s="177" t="s">
        <v>534</v>
      </c>
      <c r="F23" s="719"/>
      <c r="G23" s="720"/>
      <c r="H23" s="720"/>
      <c r="I23" s="720"/>
      <c r="J23" s="720"/>
      <c r="K23" s="720"/>
      <c r="L23" s="721"/>
      <c r="M23" s="742"/>
      <c r="N23" s="705" t="s">
        <v>220</v>
      </c>
      <c r="O23" s="705"/>
      <c r="P23" s="177" t="s">
        <v>534</v>
      </c>
      <c r="Q23" s="716"/>
      <c r="R23" s="717"/>
      <c r="S23" s="717"/>
      <c r="T23" s="717"/>
      <c r="U23" s="717"/>
      <c r="V23" s="717"/>
      <c r="W23" s="718"/>
    </row>
    <row r="24" spans="2:24" s="31" customFormat="1" ht="25.5" customHeight="1" x14ac:dyDescent="0.2">
      <c r="B24" s="722" t="s">
        <v>398</v>
      </c>
      <c r="C24" s="722"/>
      <c r="D24" s="722"/>
      <c r="E24" s="734" t="s">
        <v>906</v>
      </c>
      <c r="F24" s="735"/>
      <c r="G24" s="736"/>
      <c r="H24" s="722" t="s">
        <v>434</v>
      </c>
      <c r="I24" s="722"/>
      <c r="J24" s="737" t="s">
        <v>881</v>
      </c>
      <c r="K24" s="738"/>
      <c r="L24" s="739"/>
      <c r="M24" s="722" t="s">
        <v>398</v>
      </c>
      <c r="N24" s="722"/>
      <c r="O24" s="722"/>
      <c r="P24" s="734" t="s">
        <v>908</v>
      </c>
      <c r="Q24" s="735"/>
      <c r="R24" s="736"/>
      <c r="S24" s="722" t="s">
        <v>434</v>
      </c>
      <c r="T24" s="722"/>
      <c r="U24" s="723" t="s">
        <v>882</v>
      </c>
      <c r="V24" s="723"/>
      <c r="W24" s="723"/>
    </row>
    <row r="25" spans="2:24" s="31" customFormat="1" ht="25.5" customHeight="1" x14ac:dyDescent="0.2">
      <c r="B25" s="724" t="s">
        <v>234</v>
      </c>
      <c r="C25" s="724"/>
      <c r="D25" s="724"/>
      <c r="E25" s="725" t="s">
        <v>764</v>
      </c>
      <c r="F25" s="725"/>
      <c r="G25" s="725"/>
      <c r="H25" s="726" t="s">
        <v>4</v>
      </c>
      <c r="I25" s="727"/>
      <c r="J25" s="728">
        <v>45586</v>
      </c>
      <c r="K25" s="729"/>
      <c r="L25" s="730"/>
      <c r="M25" s="726" t="s">
        <v>234</v>
      </c>
      <c r="N25" s="727"/>
      <c r="O25" s="731"/>
      <c r="P25" s="725" t="s">
        <v>539</v>
      </c>
      <c r="Q25" s="725"/>
      <c r="R25" s="725"/>
      <c r="S25" s="732" t="s">
        <v>4</v>
      </c>
      <c r="T25" s="733"/>
      <c r="U25" s="728" t="s">
        <v>539</v>
      </c>
      <c r="V25" s="729"/>
      <c r="W25" s="730"/>
    </row>
    <row r="26" spans="2:24" s="31" customFormat="1" ht="39.75" customHeight="1" x14ac:dyDescent="0.2">
      <c r="B26" s="705" t="s">
        <v>399</v>
      </c>
      <c r="C26" s="705"/>
      <c r="D26" s="705"/>
      <c r="E26" s="706" t="s">
        <v>907</v>
      </c>
      <c r="F26" s="707"/>
      <c r="G26" s="707"/>
      <c r="H26" s="707"/>
      <c r="I26" s="707"/>
      <c r="J26" s="707"/>
      <c r="K26" s="707"/>
      <c r="L26" s="708"/>
      <c r="M26" s="705" t="s">
        <v>399</v>
      </c>
      <c r="N26" s="705"/>
      <c r="O26" s="705"/>
      <c r="P26" s="706" t="s">
        <v>909</v>
      </c>
      <c r="Q26" s="707"/>
      <c r="R26" s="707"/>
      <c r="S26" s="707"/>
      <c r="T26" s="707"/>
      <c r="U26" s="707"/>
      <c r="V26" s="707"/>
      <c r="W26" s="708"/>
    </row>
    <row r="27" spans="2:24" s="31" customFormat="1" ht="15" customHeight="1" x14ac:dyDescent="0.2">
      <c r="B27" s="239"/>
      <c r="C27" s="709" t="s">
        <v>521</v>
      </c>
      <c r="D27" s="710"/>
      <c r="E27" s="710"/>
      <c r="F27" s="710"/>
      <c r="G27" s="710"/>
      <c r="H27" s="710"/>
      <c r="I27" s="710"/>
      <c r="J27" s="710"/>
      <c r="K27" s="710"/>
      <c r="L27" s="710"/>
      <c r="M27" s="240"/>
      <c r="N27" s="240" t="s">
        <v>429</v>
      </c>
      <c r="O27" s="240"/>
      <c r="P27" s="240"/>
      <c r="Q27" s="240"/>
      <c r="R27" s="240"/>
      <c r="S27" s="240"/>
      <c r="T27" s="240"/>
      <c r="U27" s="240"/>
      <c r="V27" s="240"/>
      <c r="W27" s="240"/>
    </row>
    <row r="28" spans="2:24" s="31" customFormat="1" ht="15" customHeight="1" x14ac:dyDescent="0.2">
      <c r="B28" s="239"/>
      <c r="C28" s="711"/>
      <c r="D28" s="711"/>
      <c r="E28" s="711"/>
      <c r="F28" s="711"/>
      <c r="G28" s="711"/>
      <c r="H28" s="711"/>
      <c r="I28" s="711"/>
      <c r="J28" s="711"/>
      <c r="K28" s="711"/>
      <c r="L28" s="711"/>
      <c r="M28" s="240"/>
      <c r="N28" s="240" t="s">
        <v>522</v>
      </c>
      <c r="O28" s="240"/>
      <c r="P28" s="240"/>
      <c r="Q28" s="240"/>
      <c r="R28" s="240"/>
      <c r="S28" s="240"/>
      <c r="T28" s="240"/>
      <c r="U28" s="240"/>
      <c r="V28" s="240"/>
      <c r="W28" s="240"/>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A70D2F98-8622-4843-9FD4-A1F5A748F7F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234DF6D-BB1E-4BC1-A4DC-A85B7F42B825}">
          <x14:formula1>
            <xm:f>'(参考)リスト'!$F$16:$F$21</xm:f>
          </x14:formula1>
          <xm:sqref>E11:E12 E22:E23 P11:P12 P22:P23</xm:sqref>
        </x14:dataValidation>
        <x14:dataValidation type="list" allowBlank="1" showInputMessage="1" showErrorMessage="1" xr:uid="{3B917A61-BA3A-4B5A-B5BD-2905FC937CCC}">
          <x14:formula1>
            <xm:f>'(参考)リスト'!$D$16:$D$18</xm:f>
          </x14:formula1>
          <xm:sqref>E10 E21 P10 P21</xm:sqref>
        </x14:dataValidation>
        <x14:dataValidation type="list" allowBlank="1" showInputMessage="1" showErrorMessage="1" xr:uid="{A388C834-FD53-42C6-8B4B-3ABF35491395}">
          <x14:formula1>
            <xm:f>'(参考)リスト'!$E$16:$E$27</xm:f>
          </x14:formula1>
          <xm:sqref>E9 E20 P9 P20</xm:sqref>
        </x14:dataValidation>
        <x14:dataValidation type="list" allowBlank="1" showInputMessage="1" showErrorMessage="1" xr:uid="{BC1CF440-7B21-4BF3-867D-9B4A0C947B8C}">
          <x14:formula1>
            <xm:f>'(参考)リスト'!$B$16:$B$21</xm:f>
          </x14:formula1>
          <xm:sqref>E7 E18 P7 P18</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09493-D6A1-4F1A-BA90-CA292D4E7258}">
  <dimension ref="B1:X31"/>
  <sheetViews>
    <sheetView showGridLines="0" showZeros="0" view="pageBreakPreview" zoomScale="90" zoomScaleNormal="70" zoomScaleSheetLayoutView="90" workbookViewId="0">
      <selection activeCell="C6" sqref="B5:AI23"/>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3" t="s">
        <v>508</v>
      </c>
      <c r="C2" s="234"/>
      <c r="D2" s="234"/>
      <c r="E2" s="234"/>
      <c r="F2" s="234"/>
      <c r="G2" s="234"/>
      <c r="H2" s="234"/>
      <c r="I2" s="234"/>
      <c r="J2" s="234"/>
      <c r="K2" s="234"/>
      <c r="L2" s="234"/>
      <c r="M2" s="234"/>
      <c r="N2" s="234"/>
      <c r="O2" s="234"/>
      <c r="P2" s="234"/>
      <c r="Q2" s="234"/>
      <c r="R2" s="384" t="s">
        <v>412</v>
      </c>
      <c r="S2" s="384"/>
      <c r="T2" s="583" t="s">
        <v>935</v>
      </c>
      <c r="U2" s="583"/>
      <c r="V2" s="583"/>
      <c r="W2" s="583"/>
    </row>
    <row r="3" spans="2:23" ht="25.2" customHeight="1" x14ac:dyDescent="0.15">
      <c r="B3" s="760" t="s">
        <v>34</v>
      </c>
      <c r="C3" s="761"/>
      <c r="D3" s="761"/>
      <c r="E3" s="762" t="s">
        <v>561</v>
      </c>
      <c r="F3" s="763"/>
      <c r="G3" s="764"/>
      <c r="H3" s="754" t="s">
        <v>27</v>
      </c>
      <c r="I3" s="755"/>
      <c r="J3" s="765" t="s">
        <v>573</v>
      </c>
      <c r="K3" s="766"/>
      <c r="L3" s="767"/>
      <c r="M3" s="769" t="s">
        <v>448</v>
      </c>
      <c r="N3" s="777"/>
      <c r="O3" s="770"/>
      <c r="P3" s="768" t="s">
        <v>531</v>
      </c>
      <c r="Q3" s="768"/>
      <c r="R3" s="768"/>
      <c r="S3" s="769" t="s">
        <v>185</v>
      </c>
      <c r="T3" s="770"/>
      <c r="U3" s="773">
        <v>45586</v>
      </c>
      <c r="V3" s="774"/>
      <c r="W3" s="775"/>
    </row>
    <row r="4" spans="2:23" ht="25.2" customHeight="1" x14ac:dyDescent="0.2">
      <c r="B4" s="749" t="s">
        <v>28</v>
      </c>
      <c r="C4" s="750"/>
      <c r="D4" s="750"/>
      <c r="E4" s="751" t="s">
        <v>562</v>
      </c>
      <c r="F4" s="752"/>
      <c r="G4" s="753"/>
      <c r="H4" s="754" t="s">
        <v>33</v>
      </c>
      <c r="I4" s="755"/>
      <c r="J4" s="756" t="s">
        <v>936</v>
      </c>
      <c r="K4" s="757"/>
      <c r="L4" s="758"/>
      <c r="M4" s="778"/>
      <c r="N4" s="779"/>
      <c r="O4" s="780"/>
      <c r="P4" s="759" t="s">
        <v>532</v>
      </c>
      <c r="Q4" s="759"/>
      <c r="R4" s="759"/>
      <c r="S4" s="771"/>
      <c r="T4" s="772"/>
      <c r="U4" s="771"/>
      <c r="V4" s="776"/>
      <c r="W4" s="772"/>
    </row>
    <row r="5" spans="2:23" s="31" customFormat="1" ht="25.5" customHeight="1" x14ac:dyDescent="0.2">
      <c r="B5" s="740" t="s">
        <v>32</v>
      </c>
      <c r="C5" s="744" t="s">
        <v>190</v>
      </c>
      <c r="D5" s="745"/>
      <c r="E5" s="235">
        <v>13</v>
      </c>
      <c r="F5" s="713"/>
      <c r="G5" s="714"/>
      <c r="H5" s="714"/>
      <c r="I5" s="714"/>
      <c r="J5" s="714"/>
      <c r="K5" s="714"/>
      <c r="L5" s="715"/>
      <c r="M5" s="740" t="s">
        <v>32</v>
      </c>
      <c r="N5" s="744" t="s">
        <v>190</v>
      </c>
      <c r="O5" s="745"/>
      <c r="P5" s="235">
        <v>13</v>
      </c>
      <c r="Q5" s="716"/>
      <c r="R5" s="717"/>
      <c r="S5" s="717"/>
      <c r="T5" s="717"/>
      <c r="U5" s="717"/>
      <c r="V5" s="717"/>
      <c r="W5" s="718"/>
    </row>
    <row r="6" spans="2:23" s="31" customFormat="1" ht="25.5" customHeight="1" x14ac:dyDescent="0.2">
      <c r="B6" s="742"/>
      <c r="C6" s="744" t="s">
        <v>322</v>
      </c>
      <c r="D6" s="745"/>
      <c r="E6" s="236">
        <v>14</v>
      </c>
      <c r="F6" s="716"/>
      <c r="G6" s="717"/>
      <c r="H6" s="717"/>
      <c r="I6" s="717"/>
      <c r="J6" s="717"/>
      <c r="K6" s="717"/>
      <c r="L6" s="718"/>
      <c r="M6" s="742"/>
      <c r="N6" s="744" t="s">
        <v>322</v>
      </c>
      <c r="O6" s="745"/>
      <c r="P6" s="236">
        <v>15</v>
      </c>
      <c r="Q6" s="716"/>
      <c r="R6" s="717"/>
      <c r="S6" s="717"/>
      <c r="T6" s="717"/>
      <c r="U6" s="717"/>
      <c r="V6" s="717"/>
      <c r="W6" s="718"/>
    </row>
    <row r="7" spans="2:23" s="31" customFormat="1" ht="25.5" customHeight="1" x14ac:dyDescent="0.2">
      <c r="B7" s="740" t="s">
        <v>30</v>
      </c>
      <c r="C7" s="744" t="s">
        <v>167</v>
      </c>
      <c r="D7" s="745"/>
      <c r="E7" s="237" t="s">
        <v>464</v>
      </c>
      <c r="F7" s="716"/>
      <c r="G7" s="717"/>
      <c r="H7" s="717"/>
      <c r="I7" s="717"/>
      <c r="J7" s="717"/>
      <c r="K7" s="717"/>
      <c r="L7" s="718"/>
      <c r="M7" s="740" t="s">
        <v>30</v>
      </c>
      <c r="N7" s="744" t="s">
        <v>167</v>
      </c>
      <c r="O7" s="745"/>
      <c r="P7" s="237" t="s">
        <v>464</v>
      </c>
      <c r="Q7" s="716"/>
      <c r="R7" s="717"/>
      <c r="S7" s="717"/>
      <c r="T7" s="717"/>
      <c r="U7" s="717"/>
      <c r="V7" s="717"/>
      <c r="W7" s="718"/>
    </row>
    <row r="8" spans="2:23" s="31" customFormat="1" ht="25.5" customHeight="1" x14ac:dyDescent="0.2">
      <c r="B8" s="741"/>
      <c r="C8" s="744" t="s">
        <v>166</v>
      </c>
      <c r="D8" s="745"/>
      <c r="E8" s="235" t="s">
        <v>336</v>
      </c>
      <c r="F8" s="716"/>
      <c r="G8" s="717"/>
      <c r="H8" s="717"/>
      <c r="I8" s="717"/>
      <c r="J8" s="717"/>
      <c r="K8" s="717"/>
      <c r="L8" s="718"/>
      <c r="M8" s="741"/>
      <c r="N8" s="744" t="s">
        <v>166</v>
      </c>
      <c r="O8" s="745"/>
      <c r="P8" s="235" t="s">
        <v>346</v>
      </c>
      <c r="Q8" s="716"/>
      <c r="R8" s="717"/>
      <c r="S8" s="717"/>
      <c r="T8" s="717"/>
      <c r="U8" s="717"/>
      <c r="V8" s="717"/>
      <c r="W8" s="718"/>
    </row>
    <row r="9" spans="2:23" s="31" customFormat="1" ht="25.5" customHeight="1" x14ac:dyDescent="0.2">
      <c r="B9" s="746" t="s">
        <v>31</v>
      </c>
      <c r="C9" s="748"/>
      <c r="D9" s="747"/>
      <c r="E9" s="238" t="s">
        <v>466</v>
      </c>
      <c r="F9" s="716"/>
      <c r="G9" s="717"/>
      <c r="H9" s="717"/>
      <c r="I9" s="717"/>
      <c r="J9" s="717"/>
      <c r="K9" s="717"/>
      <c r="L9" s="718"/>
      <c r="M9" s="746" t="s">
        <v>31</v>
      </c>
      <c r="N9" s="748"/>
      <c r="O9" s="747"/>
      <c r="P9" s="238" t="s">
        <v>473</v>
      </c>
      <c r="Q9" s="716"/>
      <c r="R9" s="717"/>
      <c r="S9" s="717"/>
      <c r="T9" s="717"/>
      <c r="U9" s="717"/>
      <c r="V9" s="717"/>
      <c r="W9" s="718"/>
    </row>
    <row r="10" spans="2:23" s="31" customFormat="1" ht="25.5" customHeight="1" x14ac:dyDescent="0.2">
      <c r="B10" s="740" t="s">
        <v>219</v>
      </c>
      <c r="C10" s="746" t="s">
        <v>397</v>
      </c>
      <c r="D10" s="747"/>
      <c r="E10" s="236" t="s">
        <v>251</v>
      </c>
      <c r="F10" s="716"/>
      <c r="G10" s="717"/>
      <c r="H10" s="717"/>
      <c r="I10" s="717"/>
      <c r="J10" s="717"/>
      <c r="K10" s="717"/>
      <c r="L10" s="718"/>
      <c r="M10" s="740" t="s">
        <v>219</v>
      </c>
      <c r="N10" s="746" t="s">
        <v>397</v>
      </c>
      <c r="O10" s="747"/>
      <c r="P10" s="236" t="s">
        <v>252</v>
      </c>
      <c r="Q10" s="716"/>
      <c r="R10" s="717"/>
      <c r="S10" s="717"/>
      <c r="T10" s="717"/>
      <c r="U10" s="717"/>
      <c r="V10" s="717"/>
      <c r="W10" s="718"/>
    </row>
    <row r="11" spans="2:23" s="31" customFormat="1" ht="25.5" customHeight="1" x14ac:dyDescent="0.2">
      <c r="B11" s="741"/>
      <c r="C11" s="746" t="s">
        <v>218</v>
      </c>
      <c r="D11" s="747"/>
      <c r="E11" s="177" t="s">
        <v>559</v>
      </c>
      <c r="F11" s="716"/>
      <c r="G11" s="717"/>
      <c r="H11" s="717"/>
      <c r="I11" s="717"/>
      <c r="J11" s="717"/>
      <c r="K11" s="717"/>
      <c r="L11" s="718"/>
      <c r="M11" s="741"/>
      <c r="N11" s="746" t="s">
        <v>218</v>
      </c>
      <c r="O11" s="747"/>
      <c r="P11" s="177" t="s">
        <v>559</v>
      </c>
      <c r="Q11" s="716"/>
      <c r="R11" s="717"/>
      <c r="S11" s="717"/>
      <c r="T11" s="717"/>
      <c r="U11" s="717"/>
      <c r="V11" s="717"/>
      <c r="W11" s="718"/>
    </row>
    <row r="12" spans="2:23" s="31" customFormat="1" ht="25.5" customHeight="1" x14ac:dyDescent="0.2">
      <c r="B12" s="742"/>
      <c r="C12" s="705" t="s">
        <v>220</v>
      </c>
      <c r="D12" s="705"/>
      <c r="E12" s="177" t="s">
        <v>534</v>
      </c>
      <c r="F12" s="719"/>
      <c r="G12" s="720"/>
      <c r="H12" s="720"/>
      <c r="I12" s="720"/>
      <c r="J12" s="720"/>
      <c r="K12" s="720"/>
      <c r="L12" s="721"/>
      <c r="M12" s="742"/>
      <c r="N12" s="705" t="s">
        <v>220</v>
      </c>
      <c r="O12" s="705"/>
      <c r="P12" s="177" t="s">
        <v>549</v>
      </c>
      <c r="Q12" s="716"/>
      <c r="R12" s="717"/>
      <c r="S12" s="717"/>
      <c r="T12" s="717"/>
      <c r="U12" s="717"/>
      <c r="V12" s="717"/>
      <c r="W12" s="718"/>
    </row>
    <row r="13" spans="2:23" s="31" customFormat="1" ht="25.5" customHeight="1" x14ac:dyDescent="0.2">
      <c r="B13" s="722" t="s">
        <v>398</v>
      </c>
      <c r="C13" s="722"/>
      <c r="D13" s="722"/>
      <c r="E13" s="737" t="s">
        <v>910</v>
      </c>
      <c r="F13" s="738"/>
      <c r="G13" s="739"/>
      <c r="H13" s="722" t="s">
        <v>434</v>
      </c>
      <c r="I13" s="722"/>
      <c r="J13" s="723"/>
      <c r="K13" s="723"/>
      <c r="L13" s="723"/>
      <c r="M13" s="722" t="s">
        <v>398</v>
      </c>
      <c r="N13" s="722"/>
      <c r="O13" s="722"/>
      <c r="P13" s="734" t="s">
        <v>850</v>
      </c>
      <c r="Q13" s="735"/>
      <c r="R13" s="736"/>
      <c r="S13" s="722" t="s">
        <v>434</v>
      </c>
      <c r="T13" s="722"/>
      <c r="U13" s="743"/>
      <c r="V13" s="723"/>
      <c r="W13" s="723"/>
    </row>
    <row r="14" spans="2:23" s="31" customFormat="1" ht="25.5" customHeight="1" x14ac:dyDescent="0.2">
      <c r="B14" s="724" t="s">
        <v>234</v>
      </c>
      <c r="C14" s="724"/>
      <c r="D14" s="724"/>
      <c r="E14" s="725" t="s">
        <v>539</v>
      </c>
      <c r="F14" s="725"/>
      <c r="G14" s="725"/>
      <c r="H14" s="726" t="s">
        <v>4</v>
      </c>
      <c r="I14" s="727"/>
      <c r="J14" s="728" t="s">
        <v>539</v>
      </c>
      <c r="K14" s="729"/>
      <c r="L14" s="730"/>
      <c r="M14" s="726" t="s">
        <v>234</v>
      </c>
      <c r="N14" s="727"/>
      <c r="O14" s="731"/>
      <c r="P14" s="725" t="s">
        <v>539</v>
      </c>
      <c r="Q14" s="725"/>
      <c r="R14" s="725"/>
      <c r="S14" s="732" t="s">
        <v>4</v>
      </c>
      <c r="T14" s="733"/>
      <c r="U14" s="728"/>
      <c r="V14" s="729"/>
      <c r="W14" s="730"/>
    </row>
    <row r="15" spans="2:23" s="31" customFormat="1" ht="39.75" customHeight="1" x14ac:dyDescent="0.2">
      <c r="B15" s="705" t="s">
        <v>399</v>
      </c>
      <c r="C15" s="705"/>
      <c r="D15" s="705"/>
      <c r="E15" s="706" t="s">
        <v>892</v>
      </c>
      <c r="F15" s="707"/>
      <c r="G15" s="707"/>
      <c r="H15" s="707"/>
      <c r="I15" s="707"/>
      <c r="J15" s="707"/>
      <c r="K15" s="707"/>
      <c r="L15" s="708"/>
      <c r="M15" s="705" t="s">
        <v>399</v>
      </c>
      <c r="N15" s="705"/>
      <c r="O15" s="705"/>
      <c r="P15" s="706" t="s">
        <v>705</v>
      </c>
      <c r="Q15" s="707"/>
      <c r="R15" s="707"/>
      <c r="S15" s="707"/>
      <c r="T15" s="707"/>
      <c r="U15" s="707"/>
      <c r="V15" s="707"/>
      <c r="W15" s="708"/>
    </row>
    <row r="16" spans="2:23" s="31" customFormat="1" ht="25.5" customHeight="1" x14ac:dyDescent="0.2">
      <c r="B16" s="712" t="s">
        <v>32</v>
      </c>
      <c r="C16" s="712" t="s">
        <v>190</v>
      </c>
      <c r="D16" s="712"/>
      <c r="E16" s="235">
        <v>13</v>
      </c>
      <c r="F16" s="713"/>
      <c r="G16" s="714"/>
      <c r="H16" s="714"/>
      <c r="I16" s="714"/>
      <c r="J16" s="714"/>
      <c r="K16" s="714"/>
      <c r="L16" s="715"/>
      <c r="M16" s="712" t="s">
        <v>32</v>
      </c>
      <c r="N16" s="712" t="s">
        <v>190</v>
      </c>
      <c r="O16" s="712"/>
      <c r="P16" s="235">
        <v>13</v>
      </c>
      <c r="Q16" s="716"/>
      <c r="R16" s="717"/>
      <c r="S16" s="717"/>
      <c r="T16" s="717"/>
      <c r="U16" s="717"/>
      <c r="V16" s="717"/>
      <c r="W16" s="718"/>
    </row>
    <row r="17" spans="2:24" s="31" customFormat="1" ht="25.5" customHeight="1" x14ac:dyDescent="0.2">
      <c r="B17" s="712"/>
      <c r="C17" s="712" t="s">
        <v>322</v>
      </c>
      <c r="D17" s="712"/>
      <c r="E17" s="236">
        <v>15</v>
      </c>
      <c r="F17" s="716"/>
      <c r="G17" s="717"/>
      <c r="H17" s="717"/>
      <c r="I17" s="717"/>
      <c r="J17" s="717"/>
      <c r="K17" s="717"/>
      <c r="L17" s="718"/>
      <c r="M17" s="712"/>
      <c r="N17" s="712" t="s">
        <v>322</v>
      </c>
      <c r="O17" s="712"/>
      <c r="P17" s="236">
        <v>16</v>
      </c>
      <c r="Q17" s="716"/>
      <c r="R17" s="717"/>
      <c r="S17" s="717"/>
      <c r="T17" s="717"/>
      <c r="U17" s="717"/>
      <c r="V17" s="717"/>
      <c r="W17" s="718"/>
    </row>
    <row r="18" spans="2:24" s="31" customFormat="1" ht="25.5" customHeight="1" x14ac:dyDescent="0.2">
      <c r="B18" s="712" t="s">
        <v>30</v>
      </c>
      <c r="C18" s="712" t="s">
        <v>167</v>
      </c>
      <c r="D18" s="712"/>
      <c r="E18" s="237" t="s">
        <v>250</v>
      </c>
      <c r="F18" s="716"/>
      <c r="G18" s="717"/>
      <c r="H18" s="717"/>
      <c r="I18" s="717"/>
      <c r="J18" s="717"/>
      <c r="K18" s="717"/>
      <c r="L18" s="718"/>
      <c r="M18" s="712" t="s">
        <v>30</v>
      </c>
      <c r="N18" s="712" t="s">
        <v>167</v>
      </c>
      <c r="O18" s="712"/>
      <c r="P18" s="237" t="s">
        <v>464</v>
      </c>
      <c r="Q18" s="716"/>
      <c r="R18" s="717"/>
      <c r="S18" s="717"/>
      <c r="T18" s="717"/>
      <c r="U18" s="717"/>
      <c r="V18" s="717"/>
      <c r="W18" s="718"/>
    </row>
    <row r="19" spans="2:24" s="31" customFormat="1" ht="25.5" customHeight="1" x14ac:dyDescent="0.2">
      <c r="B19" s="712"/>
      <c r="C19" s="712" t="s">
        <v>166</v>
      </c>
      <c r="D19" s="712"/>
      <c r="E19" s="235" t="s">
        <v>265</v>
      </c>
      <c r="F19" s="716"/>
      <c r="G19" s="717"/>
      <c r="H19" s="717"/>
      <c r="I19" s="717"/>
      <c r="J19" s="717"/>
      <c r="K19" s="717"/>
      <c r="L19" s="718"/>
      <c r="M19" s="712"/>
      <c r="N19" s="712" t="s">
        <v>166</v>
      </c>
      <c r="O19" s="712"/>
      <c r="P19" s="235" t="s">
        <v>346</v>
      </c>
      <c r="Q19" s="716"/>
      <c r="R19" s="717"/>
      <c r="S19" s="717"/>
      <c r="T19" s="717"/>
      <c r="U19" s="717"/>
      <c r="V19" s="717"/>
      <c r="W19" s="718"/>
    </row>
    <row r="20" spans="2:24" s="31" customFormat="1" ht="25.5" customHeight="1" x14ac:dyDescent="0.2">
      <c r="B20" s="705" t="s">
        <v>31</v>
      </c>
      <c r="C20" s="705"/>
      <c r="D20" s="705"/>
      <c r="E20" s="238" t="s">
        <v>474</v>
      </c>
      <c r="F20" s="716"/>
      <c r="G20" s="717"/>
      <c r="H20" s="717"/>
      <c r="I20" s="717"/>
      <c r="J20" s="717"/>
      <c r="K20" s="717"/>
      <c r="L20" s="718"/>
      <c r="M20" s="705" t="s">
        <v>31</v>
      </c>
      <c r="N20" s="705"/>
      <c r="O20" s="705"/>
      <c r="P20" s="238" t="s">
        <v>472</v>
      </c>
      <c r="Q20" s="716"/>
      <c r="R20" s="717"/>
      <c r="S20" s="717"/>
      <c r="T20" s="717"/>
      <c r="U20" s="717"/>
      <c r="V20" s="717"/>
      <c r="W20" s="718"/>
    </row>
    <row r="21" spans="2:24" s="31" customFormat="1" ht="25.5" customHeight="1" x14ac:dyDescent="0.2">
      <c r="B21" s="740" t="s">
        <v>219</v>
      </c>
      <c r="C21" s="705" t="s">
        <v>397</v>
      </c>
      <c r="D21" s="705"/>
      <c r="E21" s="236" t="s">
        <v>252</v>
      </c>
      <c r="F21" s="716"/>
      <c r="G21" s="717"/>
      <c r="H21" s="717"/>
      <c r="I21" s="717"/>
      <c r="J21" s="717"/>
      <c r="K21" s="717"/>
      <c r="L21" s="718"/>
      <c r="M21" s="740" t="s">
        <v>219</v>
      </c>
      <c r="N21" s="705" t="s">
        <v>397</v>
      </c>
      <c r="O21" s="705"/>
      <c r="P21" s="236" t="s">
        <v>251</v>
      </c>
      <c r="Q21" s="716"/>
      <c r="R21" s="717"/>
      <c r="S21" s="717"/>
      <c r="T21" s="717"/>
      <c r="U21" s="717"/>
      <c r="V21" s="717"/>
      <c r="W21" s="718"/>
    </row>
    <row r="22" spans="2:24" s="31" customFormat="1" ht="25.5" customHeight="1" x14ac:dyDescent="0.2">
      <c r="B22" s="741"/>
      <c r="C22" s="705" t="s">
        <v>218</v>
      </c>
      <c r="D22" s="705"/>
      <c r="E22" s="177" t="s">
        <v>559</v>
      </c>
      <c r="F22" s="716"/>
      <c r="G22" s="717"/>
      <c r="H22" s="717"/>
      <c r="I22" s="717"/>
      <c r="J22" s="717"/>
      <c r="K22" s="717"/>
      <c r="L22" s="718"/>
      <c r="M22" s="741"/>
      <c r="N22" s="705" t="s">
        <v>218</v>
      </c>
      <c r="O22" s="705"/>
      <c r="P22" s="177" t="s">
        <v>559</v>
      </c>
      <c r="Q22" s="716"/>
      <c r="R22" s="717"/>
      <c r="S22" s="717"/>
      <c r="T22" s="717"/>
      <c r="U22" s="717"/>
      <c r="V22" s="717"/>
      <c r="W22" s="718"/>
    </row>
    <row r="23" spans="2:24" s="31" customFormat="1" ht="25.5" customHeight="1" x14ac:dyDescent="0.2">
      <c r="B23" s="742"/>
      <c r="C23" s="705" t="s">
        <v>220</v>
      </c>
      <c r="D23" s="705"/>
      <c r="E23" s="177" t="s">
        <v>549</v>
      </c>
      <c r="F23" s="719"/>
      <c r="G23" s="720"/>
      <c r="H23" s="720"/>
      <c r="I23" s="720"/>
      <c r="J23" s="720"/>
      <c r="K23" s="720"/>
      <c r="L23" s="721"/>
      <c r="M23" s="742"/>
      <c r="N23" s="705" t="s">
        <v>220</v>
      </c>
      <c r="O23" s="705"/>
      <c r="P23" s="177" t="s">
        <v>534</v>
      </c>
      <c r="Q23" s="716"/>
      <c r="R23" s="717"/>
      <c r="S23" s="717"/>
      <c r="T23" s="717"/>
      <c r="U23" s="717"/>
      <c r="V23" s="717"/>
      <c r="W23" s="718"/>
    </row>
    <row r="24" spans="2:24" s="31" customFormat="1" ht="25.5" customHeight="1" x14ac:dyDescent="0.2">
      <c r="B24" s="722" t="s">
        <v>398</v>
      </c>
      <c r="C24" s="722"/>
      <c r="D24" s="722"/>
      <c r="E24" s="734" t="s">
        <v>911</v>
      </c>
      <c r="F24" s="735"/>
      <c r="G24" s="736"/>
      <c r="H24" s="722" t="s">
        <v>434</v>
      </c>
      <c r="I24" s="722"/>
      <c r="J24" s="737"/>
      <c r="K24" s="738"/>
      <c r="L24" s="739"/>
      <c r="M24" s="722" t="s">
        <v>398</v>
      </c>
      <c r="N24" s="722"/>
      <c r="O24" s="722"/>
      <c r="P24" s="734" t="s">
        <v>912</v>
      </c>
      <c r="Q24" s="735"/>
      <c r="R24" s="736"/>
      <c r="S24" s="722" t="s">
        <v>434</v>
      </c>
      <c r="T24" s="722"/>
      <c r="U24" s="723" t="s">
        <v>883</v>
      </c>
      <c r="V24" s="723"/>
      <c r="W24" s="723"/>
    </row>
    <row r="25" spans="2:24" s="31" customFormat="1" ht="25.5" customHeight="1" x14ac:dyDescent="0.2">
      <c r="B25" s="724" t="s">
        <v>234</v>
      </c>
      <c r="C25" s="724"/>
      <c r="D25" s="724"/>
      <c r="E25" s="725" t="s">
        <v>539</v>
      </c>
      <c r="F25" s="725"/>
      <c r="G25" s="725"/>
      <c r="H25" s="726" t="s">
        <v>4</v>
      </c>
      <c r="I25" s="727"/>
      <c r="J25" s="728" t="s">
        <v>539</v>
      </c>
      <c r="K25" s="729"/>
      <c r="L25" s="730"/>
      <c r="M25" s="726" t="s">
        <v>234</v>
      </c>
      <c r="N25" s="727"/>
      <c r="O25" s="731"/>
      <c r="P25" s="725" t="s">
        <v>539</v>
      </c>
      <c r="Q25" s="725"/>
      <c r="R25" s="725"/>
      <c r="S25" s="732" t="s">
        <v>4</v>
      </c>
      <c r="T25" s="733"/>
      <c r="U25" s="728" t="s">
        <v>539</v>
      </c>
      <c r="V25" s="729"/>
      <c r="W25" s="730"/>
    </row>
    <row r="26" spans="2:24" s="31" customFormat="1" ht="39.75" customHeight="1" x14ac:dyDescent="0.2">
      <c r="B26" s="705" t="s">
        <v>399</v>
      </c>
      <c r="C26" s="705"/>
      <c r="D26" s="705"/>
      <c r="E26" s="706" t="s">
        <v>705</v>
      </c>
      <c r="F26" s="707"/>
      <c r="G26" s="707"/>
      <c r="H26" s="707"/>
      <c r="I26" s="707"/>
      <c r="J26" s="707"/>
      <c r="K26" s="707"/>
      <c r="L26" s="708"/>
      <c r="M26" s="705" t="s">
        <v>399</v>
      </c>
      <c r="N26" s="705"/>
      <c r="O26" s="705"/>
      <c r="P26" s="706" t="s">
        <v>913</v>
      </c>
      <c r="Q26" s="707"/>
      <c r="R26" s="707"/>
      <c r="S26" s="707"/>
      <c r="T26" s="707"/>
      <c r="U26" s="707"/>
      <c r="V26" s="707"/>
      <c r="W26" s="708"/>
    </row>
    <row r="27" spans="2:24" s="31" customFormat="1" ht="15" customHeight="1" x14ac:dyDescent="0.2">
      <c r="B27" s="239"/>
      <c r="C27" s="709" t="s">
        <v>521</v>
      </c>
      <c r="D27" s="710"/>
      <c r="E27" s="710"/>
      <c r="F27" s="710"/>
      <c r="G27" s="710"/>
      <c r="H27" s="710"/>
      <c r="I27" s="710"/>
      <c r="J27" s="710"/>
      <c r="K27" s="710"/>
      <c r="L27" s="710"/>
      <c r="M27" s="240"/>
      <c r="N27" s="240" t="s">
        <v>429</v>
      </c>
      <c r="O27" s="240"/>
      <c r="P27" s="240"/>
      <c r="Q27" s="240"/>
      <c r="R27" s="240"/>
      <c r="S27" s="240"/>
      <c r="T27" s="240"/>
      <c r="U27" s="240"/>
      <c r="V27" s="240"/>
      <c r="W27" s="240"/>
    </row>
    <row r="28" spans="2:24" s="31" customFormat="1" ht="15" customHeight="1" x14ac:dyDescent="0.2">
      <c r="B28" s="239"/>
      <c r="C28" s="711"/>
      <c r="D28" s="711"/>
      <c r="E28" s="711"/>
      <c r="F28" s="711"/>
      <c r="G28" s="711"/>
      <c r="H28" s="711"/>
      <c r="I28" s="711"/>
      <c r="J28" s="711"/>
      <c r="K28" s="711"/>
      <c r="L28" s="711"/>
      <c r="M28" s="240"/>
      <c r="N28" s="240" t="s">
        <v>522</v>
      </c>
      <c r="O28" s="240"/>
      <c r="P28" s="240"/>
      <c r="Q28" s="240"/>
      <c r="R28" s="240"/>
      <c r="S28" s="240"/>
      <c r="T28" s="240"/>
      <c r="U28" s="240"/>
      <c r="V28" s="240"/>
      <c r="W28" s="240"/>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8E5EF362-2015-46BA-BFA9-33A0CEB22B0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F7C8C13-0515-4C88-A89C-A2E90A3D1CBE}">
          <x14:formula1>
            <xm:f>'(参考)リスト'!$B$16:$B$21</xm:f>
          </x14:formula1>
          <xm:sqref>E7 E18 P7 P18</xm:sqref>
        </x14:dataValidation>
        <x14:dataValidation type="list" allowBlank="1" showInputMessage="1" showErrorMessage="1" xr:uid="{A0A01E67-DF1E-4625-B4AF-4C01D986AE48}">
          <x14:formula1>
            <xm:f>'(参考)リスト'!$E$16:$E$27</xm:f>
          </x14:formula1>
          <xm:sqref>E9 E20 P9 P20</xm:sqref>
        </x14:dataValidation>
        <x14:dataValidation type="list" allowBlank="1" showInputMessage="1" showErrorMessage="1" xr:uid="{4C5DE217-5097-4EF1-8413-08B8C7E65E0B}">
          <x14:formula1>
            <xm:f>'(参考)リスト'!$D$16:$D$18</xm:f>
          </x14:formula1>
          <xm:sqref>E10 E21 P10 P21</xm:sqref>
        </x14:dataValidation>
        <x14:dataValidation type="list" allowBlank="1" showInputMessage="1" showErrorMessage="1" xr:uid="{0B29C64F-0C94-42E7-A07B-F27DDE3A6715}">
          <x14:formula1>
            <xm:f>'(参考)リスト'!$F$16:$F$21</xm:f>
          </x14:formula1>
          <xm:sqref>E11:E12 E22:E23 P11:P12 P22:P23</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4F91C-C6D5-4839-A0C0-A02925815754}">
  <dimension ref="B1:X31"/>
  <sheetViews>
    <sheetView showGridLines="0" showZeros="0" view="pageBreakPreview" zoomScale="90" zoomScaleNormal="70" zoomScaleSheetLayoutView="90" workbookViewId="0">
      <selection activeCell="C6" sqref="B5:AI23"/>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3" t="s">
        <v>508</v>
      </c>
      <c r="C2" s="234"/>
      <c r="D2" s="234"/>
      <c r="E2" s="234"/>
      <c r="F2" s="234"/>
      <c r="G2" s="234"/>
      <c r="H2" s="234"/>
      <c r="I2" s="234"/>
      <c r="J2" s="234"/>
      <c r="K2" s="234"/>
      <c r="L2" s="234"/>
      <c r="M2" s="234"/>
      <c r="N2" s="234"/>
      <c r="O2" s="234"/>
      <c r="P2" s="234"/>
      <c r="Q2" s="234"/>
      <c r="R2" s="384" t="s">
        <v>412</v>
      </c>
      <c r="S2" s="384"/>
      <c r="T2" s="583" t="s">
        <v>935</v>
      </c>
      <c r="U2" s="583"/>
      <c r="V2" s="583"/>
      <c r="W2" s="583"/>
    </row>
    <row r="3" spans="2:23" ht="25.2" customHeight="1" x14ac:dyDescent="0.15">
      <c r="B3" s="760" t="s">
        <v>34</v>
      </c>
      <c r="C3" s="761"/>
      <c r="D3" s="761"/>
      <c r="E3" s="762" t="s">
        <v>561</v>
      </c>
      <c r="F3" s="763"/>
      <c r="G3" s="764"/>
      <c r="H3" s="754" t="s">
        <v>27</v>
      </c>
      <c r="I3" s="755"/>
      <c r="J3" s="765" t="s">
        <v>573</v>
      </c>
      <c r="K3" s="766"/>
      <c r="L3" s="767"/>
      <c r="M3" s="769" t="s">
        <v>448</v>
      </c>
      <c r="N3" s="777"/>
      <c r="O3" s="770"/>
      <c r="P3" s="768" t="s">
        <v>531</v>
      </c>
      <c r="Q3" s="768"/>
      <c r="R3" s="768"/>
      <c r="S3" s="769" t="s">
        <v>185</v>
      </c>
      <c r="T3" s="770"/>
      <c r="U3" s="773">
        <v>45586</v>
      </c>
      <c r="V3" s="774"/>
      <c r="W3" s="775"/>
    </row>
    <row r="4" spans="2:23" ht="25.2" customHeight="1" x14ac:dyDescent="0.2">
      <c r="B4" s="749" t="s">
        <v>28</v>
      </c>
      <c r="C4" s="750"/>
      <c r="D4" s="750"/>
      <c r="E4" s="751" t="s">
        <v>562</v>
      </c>
      <c r="F4" s="752"/>
      <c r="G4" s="753"/>
      <c r="H4" s="754" t="s">
        <v>33</v>
      </c>
      <c r="I4" s="755"/>
      <c r="J4" s="756" t="s">
        <v>936</v>
      </c>
      <c r="K4" s="757"/>
      <c r="L4" s="758"/>
      <c r="M4" s="778"/>
      <c r="N4" s="779"/>
      <c r="O4" s="780"/>
      <c r="P4" s="759" t="s">
        <v>532</v>
      </c>
      <c r="Q4" s="759"/>
      <c r="R4" s="759"/>
      <c r="S4" s="771"/>
      <c r="T4" s="772"/>
      <c r="U4" s="771"/>
      <c r="V4" s="776"/>
      <c r="W4" s="772"/>
    </row>
    <row r="5" spans="2:23" s="31" customFormat="1" ht="25.5" customHeight="1" x14ac:dyDescent="0.2">
      <c r="B5" s="740" t="s">
        <v>32</v>
      </c>
      <c r="C5" s="744" t="s">
        <v>190</v>
      </c>
      <c r="D5" s="745"/>
      <c r="E5" s="235">
        <v>14</v>
      </c>
      <c r="F5" s="713"/>
      <c r="G5" s="714"/>
      <c r="H5" s="714"/>
      <c r="I5" s="714"/>
      <c r="J5" s="714"/>
      <c r="K5" s="714"/>
      <c r="L5" s="715"/>
      <c r="M5" s="740" t="s">
        <v>32</v>
      </c>
      <c r="N5" s="744" t="s">
        <v>190</v>
      </c>
      <c r="O5" s="745"/>
      <c r="P5" s="235">
        <v>14</v>
      </c>
      <c r="Q5" s="716"/>
      <c r="R5" s="717"/>
      <c r="S5" s="717"/>
      <c r="T5" s="717"/>
      <c r="U5" s="717"/>
      <c r="V5" s="717"/>
      <c r="W5" s="718"/>
    </row>
    <row r="6" spans="2:23" s="31" customFormat="1" ht="25.5" customHeight="1" x14ac:dyDescent="0.2">
      <c r="B6" s="742"/>
      <c r="C6" s="744" t="s">
        <v>322</v>
      </c>
      <c r="D6" s="745"/>
      <c r="E6" s="236">
        <v>1</v>
      </c>
      <c r="F6" s="716"/>
      <c r="G6" s="717"/>
      <c r="H6" s="717"/>
      <c r="I6" s="717"/>
      <c r="J6" s="717"/>
      <c r="K6" s="717"/>
      <c r="L6" s="718"/>
      <c r="M6" s="742"/>
      <c r="N6" s="744" t="s">
        <v>322</v>
      </c>
      <c r="O6" s="745"/>
      <c r="P6" s="236">
        <v>2</v>
      </c>
      <c r="Q6" s="716"/>
      <c r="R6" s="717"/>
      <c r="S6" s="717"/>
      <c r="T6" s="717"/>
      <c r="U6" s="717"/>
      <c r="V6" s="717"/>
      <c r="W6" s="718"/>
    </row>
    <row r="7" spans="2:23" s="31" customFormat="1" ht="25.5" customHeight="1" x14ac:dyDescent="0.2">
      <c r="B7" s="740" t="s">
        <v>30</v>
      </c>
      <c r="C7" s="744" t="s">
        <v>167</v>
      </c>
      <c r="D7" s="745"/>
      <c r="E7" s="237" t="s">
        <v>464</v>
      </c>
      <c r="F7" s="716"/>
      <c r="G7" s="717"/>
      <c r="H7" s="717"/>
      <c r="I7" s="717"/>
      <c r="J7" s="717"/>
      <c r="K7" s="717"/>
      <c r="L7" s="718"/>
      <c r="M7" s="740" t="s">
        <v>30</v>
      </c>
      <c r="N7" s="744" t="s">
        <v>167</v>
      </c>
      <c r="O7" s="745"/>
      <c r="P7" s="237" t="s">
        <v>464</v>
      </c>
      <c r="Q7" s="716"/>
      <c r="R7" s="717"/>
      <c r="S7" s="717"/>
      <c r="T7" s="717"/>
      <c r="U7" s="717"/>
      <c r="V7" s="717"/>
      <c r="W7" s="718"/>
    </row>
    <row r="8" spans="2:23" s="31" customFormat="1" ht="25.5" customHeight="1" x14ac:dyDescent="0.2">
      <c r="B8" s="741"/>
      <c r="C8" s="744" t="s">
        <v>166</v>
      </c>
      <c r="D8" s="745"/>
      <c r="E8" s="235" t="s">
        <v>339</v>
      </c>
      <c r="F8" s="716"/>
      <c r="G8" s="717"/>
      <c r="H8" s="717"/>
      <c r="I8" s="717"/>
      <c r="J8" s="717"/>
      <c r="K8" s="717"/>
      <c r="L8" s="718"/>
      <c r="M8" s="741"/>
      <c r="N8" s="744" t="s">
        <v>166</v>
      </c>
      <c r="O8" s="745"/>
      <c r="P8" s="235" t="s">
        <v>336</v>
      </c>
      <c r="Q8" s="716"/>
      <c r="R8" s="717"/>
      <c r="S8" s="717"/>
      <c r="T8" s="717"/>
      <c r="U8" s="717"/>
      <c r="V8" s="717"/>
      <c r="W8" s="718"/>
    </row>
    <row r="9" spans="2:23" s="31" customFormat="1" ht="25.5" customHeight="1" x14ac:dyDescent="0.2">
      <c r="B9" s="746" t="s">
        <v>31</v>
      </c>
      <c r="C9" s="748"/>
      <c r="D9" s="747"/>
      <c r="E9" s="238" t="s">
        <v>465</v>
      </c>
      <c r="F9" s="716"/>
      <c r="G9" s="717"/>
      <c r="H9" s="717"/>
      <c r="I9" s="717"/>
      <c r="J9" s="717"/>
      <c r="K9" s="717"/>
      <c r="L9" s="718"/>
      <c r="M9" s="746" t="s">
        <v>31</v>
      </c>
      <c r="N9" s="748"/>
      <c r="O9" s="747"/>
      <c r="P9" s="238" t="s">
        <v>466</v>
      </c>
      <c r="Q9" s="716"/>
      <c r="R9" s="717"/>
      <c r="S9" s="717"/>
      <c r="T9" s="717"/>
      <c r="U9" s="717"/>
      <c r="V9" s="717"/>
      <c r="W9" s="718"/>
    </row>
    <row r="10" spans="2:23" s="31" customFormat="1" ht="25.5" customHeight="1" x14ac:dyDescent="0.2">
      <c r="B10" s="740" t="s">
        <v>219</v>
      </c>
      <c r="C10" s="746" t="s">
        <v>397</v>
      </c>
      <c r="D10" s="747"/>
      <c r="E10" s="236" t="s">
        <v>251</v>
      </c>
      <c r="F10" s="716"/>
      <c r="G10" s="717"/>
      <c r="H10" s="717"/>
      <c r="I10" s="717"/>
      <c r="J10" s="717"/>
      <c r="K10" s="717"/>
      <c r="L10" s="718"/>
      <c r="M10" s="740" t="s">
        <v>219</v>
      </c>
      <c r="N10" s="746" t="s">
        <v>397</v>
      </c>
      <c r="O10" s="747"/>
      <c r="P10" s="236" t="s">
        <v>251</v>
      </c>
      <c r="Q10" s="716"/>
      <c r="R10" s="717"/>
      <c r="S10" s="717"/>
      <c r="T10" s="717"/>
      <c r="U10" s="717"/>
      <c r="V10" s="717"/>
      <c r="W10" s="718"/>
    </row>
    <row r="11" spans="2:23" s="31" customFormat="1" ht="25.5" customHeight="1" x14ac:dyDescent="0.2">
      <c r="B11" s="741"/>
      <c r="C11" s="746" t="s">
        <v>218</v>
      </c>
      <c r="D11" s="747"/>
      <c r="E11" s="177" t="s">
        <v>559</v>
      </c>
      <c r="F11" s="716"/>
      <c r="G11" s="717"/>
      <c r="H11" s="717"/>
      <c r="I11" s="717"/>
      <c r="J11" s="717"/>
      <c r="K11" s="717"/>
      <c r="L11" s="718"/>
      <c r="M11" s="741"/>
      <c r="N11" s="746" t="s">
        <v>218</v>
      </c>
      <c r="O11" s="747"/>
      <c r="P11" s="177" t="s">
        <v>559</v>
      </c>
      <c r="Q11" s="716"/>
      <c r="R11" s="717"/>
      <c r="S11" s="717"/>
      <c r="T11" s="717"/>
      <c r="U11" s="717"/>
      <c r="V11" s="717"/>
      <c r="W11" s="718"/>
    </row>
    <row r="12" spans="2:23" s="31" customFormat="1" ht="25.5" customHeight="1" x14ac:dyDescent="0.2">
      <c r="B12" s="742"/>
      <c r="C12" s="705" t="s">
        <v>220</v>
      </c>
      <c r="D12" s="705"/>
      <c r="E12" s="177" t="s">
        <v>534</v>
      </c>
      <c r="F12" s="719"/>
      <c r="G12" s="720"/>
      <c r="H12" s="720"/>
      <c r="I12" s="720"/>
      <c r="J12" s="720"/>
      <c r="K12" s="720"/>
      <c r="L12" s="721"/>
      <c r="M12" s="742"/>
      <c r="N12" s="705" t="s">
        <v>220</v>
      </c>
      <c r="O12" s="705"/>
      <c r="P12" s="177" t="s">
        <v>534</v>
      </c>
      <c r="Q12" s="716"/>
      <c r="R12" s="717"/>
      <c r="S12" s="717"/>
      <c r="T12" s="717"/>
      <c r="U12" s="717"/>
      <c r="V12" s="717"/>
      <c r="W12" s="718"/>
    </row>
    <row r="13" spans="2:23" s="31" customFormat="1" ht="25.5" customHeight="1" x14ac:dyDescent="0.2">
      <c r="B13" s="722" t="s">
        <v>398</v>
      </c>
      <c r="C13" s="722"/>
      <c r="D13" s="722"/>
      <c r="E13" s="737" t="s">
        <v>914</v>
      </c>
      <c r="F13" s="738"/>
      <c r="G13" s="739"/>
      <c r="H13" s="722" t="s">
        <v>434</v>
      </c>
      <c r="I13" s="722"/>
      <c r="J13" s="723" t="s">
        <v>884</v>
      </c>
      <c r="K13" s="723"/>
      <c r="L13" s="723"/>
      <c r="M13" s="722" t="s">
        <v>398</v>
      </c>
      <c r="N13" s="722"/>
      <c r="O13" s="722"/>
      <c r="P13" s="734" t="s">
        <v>916</v>
      </c>
      <c r="Q13" s="735"/>
      <c r="R13" s="736"/>
      <c r="S13" s="722" t="s">
        <v>434</v>
      </c>
      <c r="T13" s="722"/>
      <c r="U13" s="743"/>
      <c r="V13" s="723"/>
      <c r="W13" s="723"/>
    </row>
    <row r="14" spans="2:23" s="31" customFormat="1" ht="25.5" customHeight="1" x14ac:dyDescent="0.2">
      <c r="B14" s="724" t="s">
        <v>234</v>
      </c>
      <c r="C14" s="724"/>
      <c r="D14" s="724"/>
      <c r="E14" s="725" t="s">
        <v>539</v>
      </c>
      <c r="F14" s="725"/>
      <c r="G14" s="725"/>
      <c r="H14" s="726" t="s">
        <v>4</v>
      </c>
      <c r="I14" s="727"/>
      <c r="J14" s="728" t="s">
        <v>539</v>
      </c>
      <c r="K14" s="729"/>
      <c r="L14" s="730"/>
      <c r="M14" s="726" t="s">
        <v>234</v>
      </c>
      <c r="N14" s="727"/>
      <c r="O14" s="731"/>
      <c r="P14" s="725" t="s">
        <v>539</v>
      </c>
      <c r="Q14" s="725"/>
      <c r="R14" s="725"/>
      <c r="S14" s="732" t="s">
        <v>4</v>
      </c>
      <c r="T14" s="733"/>
      <c r="U14" s="728"/>
      <c r="V14" s="729"/>
      <c r="W14" s="730"/>
    </row>
    <row r="15" spans="2:23" s="31" customFormat="1" ht="39.75" customHeight="1" x14ac:dyDescent="0.2">
      <c r="B15" s="705" t="s">
        <v>399</v>
      </c>
      <c r="C15" s="705"/>
      <c r="D15" s="705"/>
      <c r="E15" s="706" t="s">
        <v>915</v>
      </c>
      <c r="F15" s="707"/>
      <c r="G15" s="707"/>
      <c r="H15" s="707"/>
      <c r="I15" s="707"/>
      <c r="J15" s="707"/>
      <c r="K15" s="707"/>
      <c r="L15" s="708"/>
      <c r="M15" s="705" t="s">
        <v>399</v>
      </c>
      <c r="N15" s="705"/>
      <c r="O15" s="705"/>
      <c r="P15" s="706" t="s">
        <v>892</v>
      </c>
      <c r="Q15" s="707"/>
      <c r="R15" s="707"/>
      <c r="S15" s="707"/>
      <c r="T15" s="707"/>
      <c r="U15" s="707"/>
      <c r="V15" s="707"/>
      <c r="W15" s="708"/>
    </row>
    <row r="16" spans="2:23" s="31" customFormat="1" ht="25.5" customHeight="1" x14ac:dyDescent="0.2">
      <c r="B16" s="712" t="s">
        <v>32</v>
      </c>
      <c r="C16" s="712" t="s">
        <v>190</v>
      </c>
      <c r="D16" s="712"/>
      <c r="E16" s="235">
        <v>14</v>
      </c>
      <c r="F16" s="713"/>
      <c r="G16" s="714"/>
      <c r="H16" s="714"/>
      <c r="I16" s="714"/>
      <c r="J16" s="714"/>
      <c r="K16" s="714"/>
      <c r="L16" s="715"/>
      <c r="M16" s="712" t="s">
        <v>32</v>
      </c>
      <c r="N16" s="712" t="s">
        <v>190</v>
      </c>
      <c r="O16" s="712"/>
      <c r="P16" s="235" t="s">
        <v>544</v>
      </c>
      <c r="Q16" s="716"/>
      <c r="R16" s="717"/>
      <c r="S16" s="717"/>
      <c r="T16" s="717"/>
      <c r="U16" s="717"/>
      <c r="V16" s="717"/>
      <c r="W16" s="718"/>
    </row>
    <row r="17" spans="2:24" s="31" customFormat="1" ht="25.5" customHeight="1" x14ac:dyDescent="0.2">
      <c r="B17" s="712"/>
      <c r="C17" s="712" t="s">
        <v>322</v>
      </c>
      <c r="D17" s="712"/>
      <c r="E17" s="236">
        <v>3</v>
      </c>
      <c r="F17" s="716"/>
      <c r="G17" s="717"/>
      <c r="H17" s="717"/>
      <c r="I17" s="717"/>
      <c r="J17" s="717"/>
      <c r="K17" s="717"/>
      <c r="L17" s="718"/>
      <c r="M17" s="712"/>
      <c r="N17" s="712" t="s">
        <v>322</v>
      </c>
      <c r="O17" s="712"/>
      <c r="P17" s="236">
        <v>1</v>
      </c>
      <c r="Q17" s="716"/>
      <c r="R17" s="717"/>
      <c r="S17" s="717"/>
      <c r="T17" s="717"/>
      <c r="U17" s="717"/>
      <c r="V17" s="717"/>
      <c r="W17" s="718"/>
    </row>
    <row r="18" spans="2:24" s="31" customFormat="1" ht="25.5" customHeight="1" x14ac:dyDescent="0.2">
      <c r="B18" s="712" t="s">
        <v>30</v>
      </c>
      <c r="C18" s="712" t="s">
        <v>167</v>
      </c>
      <c r="D18" s="712"/>
      <c r="E18" s="237" t="s">
        <v>250</v>
      </c>
      <c r="F18" s="716"/>
      <c r="G18" s="717"/>
      <c r="H18" s="717"/>
      <c r="I18" s="717"/>
      <c r="J18" s="717"/>
      <c r="K18" s="717"/>
      <c r="L18" s="718"/>
      <c r="M18" s="712" t="s">
        <v>30</v>
      </c>
      <c r="N18" s="712" t="s">
        <v>167</v>
      </c>
      <c r="O18" s="712"/>
      <c r="P18" s="237" t="s">
        <v>464</v>
      </c>
      <c r="Q18" s="716"/>
      <c r="R18" s="717"/>
      <c r="S18" s="717"/>
      <c r="T18" s="717"/>
      <c r="U18" s="717"/>
      <c r="V18" s="717"/>
      <c r="W18" s="718"/>
    </row>
    <row r="19" spans="2:24" s="31" customFormat="1" ht="25.5" customHeight="1" x14ac:dyDescent="0.2">
      <c r="B19" s="712"/>
      <c r="C19" s="712" t="s">
        <v>166</v>
      </c>
      <c r="D19" s="712"/>
      <c r="E19" s="235" t="s">
        <v>265</v>
      </c>
      <c r="F19" s="716"/>
      <c r="G19" s="717"/>
      <c r="H19" s="717"/>
      <c r="I19" s="717"/>
      <c r="J19" s="717"/>
      <c r="K19" s="717"/>
      <c r="L19" s="718"/>
      <c r="M19" s="712"/>
      <c r="N19" s="712" t="s">
        <v>166</v>
      </c>
      <c r="O19" s="712"/>
      <c r="P19" s="235" t="s">
        <v>339</v>
      </c>
      <c r="Q19" s="716"/>
      <c r="R19" s="717"/>
      <c r="S19" s="717"/>
      <c r="T19" s="717"/>
      <c r="U19" s="717"/>
      <c r="V19" s="717"/>
      <c r="W19" s="718"/>
    </row>
    <row r="20" spans="2:24" s="31" customFormat="1" ht="25.5" customHeight="1" x14ac:dyDescent="0.2">
      <c r="B20" s="705" t="s">
        <v>31</v>
      </c>
      <c r="C20" s="705"/>
      <c r="D20" s="705"/>
      <c r="E20" s="238" t="s">
        <v>476</v>
      </c>
      <c r="F20" s="716"/>
      <c r="G20" s="717"/>
      <c r="H20" s="717"/>
      <c r="I20" s="717"/>
      <c r="J20" s="717"/>
      <c r="K20" s="717"/>
      <c r="L20" s="718"/>
      <c r="M20" s="705" t="s">
        <v>31</v>
      </c>
      <c r="N20" s="705"/>
      <c r="O20" s="705"/>
      <c r="P20" s="238" t="s">
        <v>465</v>
      </c>
      <c r="Q20" s="716"/>
      <c r="R20" s="717"/>
      <c r="S20" s="717"/>
      <c r="T20" s="717"/>
      <c r="U20" s="717"/>
      <c r="V20" s="717"/>
      <c r="W20" s="718"/>
    </row>
    <row r="21" spans="2:24" s="31" customFormat="1" ht="25.5" customHeight="1" x14ac:dyDescent="0.2">
      <c r="B21" s="740" t="s">
        <v>219</v>
      </c>
      <c r="C21" s="705" t="s">
        <v>397</v>
      </c>
      <c r="D21" s="705"/>
      <c r="E21" s="236" t="s">
        <v>252</v>
      </c>
      <c r="F21" s="716"/>
      <c r="G21" s="717"/>
      <c r="H21" s="717"/>
      <c r="I21" s="717"/>
      <c r="J21" s="717"/>
      <c r="K21" s="717"/>
      <c r="L21" s="718"/>
      <c r="M21" s="740" t="s">
        <v>219</v>
      </c>
      <c r="N21" s="705" t="s">
        <v>397</v>
      </c>
      <c r="O21" s="705"/>
      <c r="P21" s="236" t="s">
        <v>251</v>
      </c>
      <c r="Q21" s="716"/>
      <c r="R21" s="717"/>
      <c r="S21" s="717"/>
      <c r="T21" s="717"/>
      <c r="U21" s="717"/>
      <c r="V21" s="717"/>
      <c r="W21" s="718"/>
    </row>
    <row r="22" spans="2:24" s="31" customFormat="1" ht="25.5" customHeight="1" x14ac:dyDescent="0.2">
      <c r="B22" s="741"/>
      <c r="C22" s="705" t="s">
        <v>218</v>
      </c>
      <c r="D22" s="705"/>
      <c r="E22" s="177" t="s">
        <v>559</v>
      </c>
      <c r="F22" s="716"/>
      <c r="G22" s="717"/>
      <c r="H22" s="717"/>
      <c r="I22" s="717"/>
      <c r="J22" s="717"/>
      <c r="K22" s="717"/>
      <c r="L22" s="718"/>
      <c r="M22" s="741"/>
      <c r="N22" s="705" t="s">
        <v>218</v>
      </c>
      <c r="O22" s="705"/>
      <c r="P22" s="177" t="s">
        <v>559</v>
      </c>
      <c r="Q22" s="716"/>
      <c r="R22" s="717"/>
      <c r="S22" s="717"/>
      <c r="T22" s="717"/>
      <c r="U22" s="717"/>
      <c r="V22" s="717"/>
      <c r="W22" s="718"/>
    </row>
    <row r="23" spans="2:24" s="31" customFormat="1" ht="25.5" customHeight="1" x14ac:dyDescent="0.2">
      <c r="B23" s="742"/>
      <c r="C23" s="705" t="s">
        <v>220</v>
      </c>
      <c r="D23" s="705"/>
      <c r="E23" s="177" t="s">
        <v>534</v>
      </c>
      <c r="F23" s="719"/>
      <c r="G23" s="720"/>
      <c r="H23" s="720"/>
      <c r="I23" s="720"/>
      <c r="J23" s="720"/>
      <c r="K23" s="720"/>
      <c r="L23" s="721"/>
      <c r="M23" s="742"/>
      <c r="N23" s="705" t="s">
        <v>220</v>
      </c>
      <c r="O23" s="705"/>
      <c r="P23" s="177" t="s">
        <v>534</v>
      </c>
      <c r="Q23" s="716"/>
      <c r="R23" s="717"/>
      <c r="S23" s="717"/>
      <c r="T23" s="717"/>
      <c r="U23" s="717"/>
      <c r="V23" s="717"/>
      <c r="W23" s="718"/>
    </row>
    <row r="24" spans="2:24" s="31" customFormat="1" ht="25.5" customHeight="1" x14ac:dyDescent="0.2">
      <c r="B24" s="722" t="s">
        <v>398</v>
      </c>
      <c r="C24" s="722"/>
      <c r="D24" s="722"/>
      <c r="E24" s="734" t="s">
        <v>917</v>
      </c>
      <c r="F24" s="735"/>
      <c r="G24" s="736"/>
      <c r="H24" s="722" t="s">
        <v>434</v>
      </c>
      <c r="I24" s="722"/>
      <c r="J24" s="737"/>
      <c r="K24" s="738"/>
      <c r="L24" s="739"/>
      <c r="M24" s="722" t="s">
        <v>398</v>
      </c>
      <c r="N24" s="722"/>
      <c r="O24" s="722"/>
      <c r="P24" s="734" t="s">
        <v>919</v>
      </c>
      <c r="Q24" s="735"/>
      <c r="R24" s="736"/>
      <c r="S24" s="722" t="s">
        <v>434</v>
      </c>
      <c r="T24" s="722"/>
      <c r="U24" s="723" t="s">
        <v>885</v>
      </c>
      <c r="V24" s="723"/>
      <c r="W24" s="723"/>
    </row>
    <row r="25" spans="2:24" s="31" customFormat="1" ht="25.5" customHeight="1" x14ac:dyDescent="0.2">
      <c r="B25" s="724" t="s">
        <v>234</v>
      </c>
      <c r="C25" s="724"/>
      <c r="D25" s="724"/>
      <c r="E25" s="725" t="s">
        <v>539</v>
      </c>
      <c r="F25" s="725"/>
      <c r="G25" s="725"/>
      <c r="H25" s="726" t="s">
        <v>4</v>
      </c>
      <c r="I25" s="727"/>
      <c r="J25" s="728" t="s">
        <v>539</v>
      </c>
      <c r="K25" s="729"/>
      <c r="L25" s="730"/>
      <c r="M25" s="726" t="s">
        <v>234</v>
      </c>
      <c r="N25" s="727"/>
      <c r="O25" s="731"/>
      <c r="P25" s="725" t="s">
        <v>539</v>
      </c>
      <c r="Q25" s="725"/>
      <c r="R25" s="725"/>
      <c r="S25" s="732" t="s">
        <v>4</v>
      </c>
      <c r="T25" s="733"/>
      <c r="U25" s="728" t="s">
        <v>539</v>
      </c>
      <c r="V25" s="729"/>
      <c r="W25" s="730"/>
    </row>
    <row r="26" spans="2:24" s="31" customFormat="1" ht="39.75" customHeight="1" x14ac:dyDescent="0.2">
      <c r="B26" s="705" t="s">
        <v>399</v>
      </c>
      <c r="C26" s="705"/>
      <c r="D26" s="705"/>
      <c r="E26" s="706" t="s">
        <v>918</v>
      </c>
      <c r="F26" s="707"/>
      <c r="G26" s="707"/>
      <c r="H26" s="707"/>
      <c r="I26" s="707"/>
      <c r="J26" s="707"/>
      <c r="K26" s="707"/>
      <c r="L26" s="708"/>
      <c r="M26" s="705" t="s">
        <v>399</v>
      </c>
      <c r="N26" s="705"/>
      <c r="O26" s="705"/>
      <c r="P26" s="706" t="s">
        <v>920</v>
      </c>
      <c r="Q26" s="707"/>
      <c r="R26" s="707"/>
      <c r="S26" s="707"/>
      <c r="T26" s="707"/>
      <c r="U26" s="707"/>
      <c r="V26" s="707"/>
      <c r="W26" s="708"/>
    </row>
    <row r="27" spans="2:24" s="31" customFormat="1" ht="15" customHeight="1" x14ac:dyDescent="0.2">
      <c r="B27" s="239"/>
      <c r="C27" s="709" t="s">
        <v>521</v>
      </c>
      <c r="D27" s="710"/>
      <c r="E27" s="710"/>
      <c r="F27" s="710"/>
      <c r="G27" s="710"/>
      <c r="H27" s="710"/>
      <c r="I27" s="710"/>
      <c r="J27" s="710"/>
      <c r="K27" s="710"/>
      <c r="L27" s="710"/>
      <c r="M27" s="240"/>
      <c r="N27" s="240" t="s">
        <v>429</v>
      </c>
      <c r="O27" s="240"/>
      <c r="P27" s="240"/>
      <c r="Q27" s="240"/>
      <c r="R27" s="240"/>
      <c r="S27" s="240"/>
      <c r="T27" s="240"/>
      <c r="U27" s="240"/>
      <c r="V27" s="240"/>
      <c r="W27" s="240"/>
    </row>
    <row r="28" spans="2:24" s="31" customFormat="1" ht="15" customHeight="1" x14ac:dyDescent="0.2">
      <c r="B28" s="239"/>
      <c r="C28" s="711"/>
      <c r="D28" s="711"/>
      <c r="E28" s="711"/>
      <c r="F28" s="711"/>
      <c r="G28" s="711"/>
      <c r="H28" s="711"/>
      <c r="I28" s="711"/>
      <c r="J28" s="711"/>
      <c r="K28" s="711"/>
      <c r="L28" s="711"/>
      <c r="M28" s="240"/>
      <c r="N28" s="240" t="s">
        <v>522</v>
      </c>
      <c r="O28" s="240"/>
      <c r="P28" s="240"/>
      <c r="Q28" s="240"/>
      <c r="R28" s="240"/>
      <c r="S28" s="240"/>
      <c r="T28" s="240"/>
      <c r="U28" s="240"/>
      <c r="V28" s="240"/>
      <c r="W28" s="240"/>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89165388-0261-4796-AC16-46D07B8F93E5}">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FCDD8E9-797E-48E3-8591-E9BC61F10FEE}">
          <x14:formula1>
            <xm:f>'(参考)リスト'!$F$16:$F$21</xm:f>
          </x14:formula1>
          <xm:sqref>E11:E12 E22:E23 P11:P12 P22:P23</xm:sqref>
        </x14:dataValidation>
        <x14:dataValidation type="list" allowBlank="1" showInputMessage="1" showErrorMessage="1" xr:uid="{DA2DA71C-8ED4-4935-B3B8-7B8A9C1AD446}">
          <x14:formula1>
            <xm:f>'(参考)リスト'!$D$16:$D$18</xm:f>
          </x14:formula1>
          <xm:sqref>E10 E21 P10 P21</xm:sqref>
        </x14:dataValidation>
        <x14:dataValidation type="list" allowBlank="1" showInputMessage="1" showErrorMessage="1" xr:uid="{038EACF0-88A8-49B6-9762-7DE626B27A3C}">
          <x14:formula1>
            <xm:f>'(参考)リスト'!$E$16:$E$27</xm:f>
          </x14:formula1>
          <xm:sqref>E9 E20 P9 P20</xm:sqref>
        </x14:dataValidation>
        <x14:dataValidation type="list" allowBlank="1" showInputMessage="1" showErrorMessage="1" xr:uid="{41017041-0A88-4FF6-9925-3082EB21D413}">
          <x14:formula1>
            <xm:f>'(参考)リスト'!$B$16:$B$21</xm:f>
          </x14:formula1>
          <xm:sqref>E7 E18 P7 P18</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32A09-379A-45AE-9D36-AA50DFE802DD}">
  <dimension ref="B1:X31"/>
  <sheetViews>
    <sheetView showGridLines="0" showZeros="0" view="pageBreakPreview" zoomScale="90" zoomScaleNormal="70" zoomScaleSheetLayoutView="90" workbookViewId="0">
      <selection activeCell="Y12" sqref="Y12"/>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3" t="s">
        <v>508</v>
      </c>
      <c r="C2" s="234"/>
      <c r="D2" s="234"/>
      <c r="E2" s="234"/>
      <c r="F2" s="234"/>
      <c r="G2" s="234"/>
      <c r="H2" s="234"/>
      <c r="I2" s="234"/>
      <c r="J2" s="234"/>
      <c r="K2" s="234"/>
      <c r="L2" s="234"/>
      <c r="M2" s="234"/>
      <c r="N2" s="234"/>
      <c r="O2" s="234"/>
      <c r="P2" s="234"/>
      <c r="Q2" s="234"/>
      <c r="R2" s="384" t="s">
        <v>412</v>
      </c>
      <c r="S2" s="384"/>
      <c r="T2" s="583" t="s">
        <v>935</v>
      </c>
      <c r="U2" s="583"/>
      <c r="V2" s="583"/>
      <c r="W2" s="583"/>
    </row>
    <row r="3" spans="2:23" ht="25.2" customHeight="1" x14ac:dyDescent="0.15">
      <c r="B3" s="760" t="s">
        <v>34</v>
      </c>
      <c r="C3" s="761"/>
      <c r="D3" s="761"/>
      <c r="E3" s="762" t="s">
        <v>561</v>
      </c>
      <c r="F3" s="763"/>
      <c r="G3" s="764"/>
      <c r="H3" s="754" t="s">
        <v>27</v>
      </c>
      <c r="I3" s="755"/>
      <c r="J3" s="765" t="s">
        <v>573</v>
      </c>
      <c r="K3" s="766"/>
      <c r="L3" s="767"/>
      <c r="M3" s="769" t="s">
        <v>448</v>
      </c>
      <c r="N3" s="777"/>
      <c r="O3" s="770"/>
      <c r="P3" s="768" t="s">
        <v>531</v>
      </c>
      <c r="Q3" s="768"/>
      <c r="R3" s="768"/>
      <c r="S3" s="769" t="s">
        <v>185</v>
      </c>
      <c r="T3" s="770"/>
      <c r="U3" s="773">
        <v>45586</v>
      </c>
      <c r="V3" s="774"/>
      <c r="W3" s="775"/>
    </row>
    <row r="4" spans="2:23" ht="25.2" customHeight="1" x14ac:dyDescent="0.2">
      <c r="B4" s="749" t="s">
        <v>28</v>
      </c>
      <c r="C4" s="750"/>
      <c r="D4" s="750"/>
      <c r="E4" s="751" t="s">
        <v>562</v>
      </c>
      <c r="F4" s="752"/>
      <c r="G4" s="753"/>
      <c r="H4" s="754" t="s">
        <v>33</v>
      </c>
      <c r="I4" s="755"/>
      <c r="J4" s="756" t="s">
        <v>936</v>
      </c>
      <c r="K4" s="757"/>
      <c r="L4" s="758"/>
      <c r="M4" s="778"/>
      <c r="N4" s="779"/>
      <c r="O4" s="780"/>
      <c r="P4" s="759" t="s">
        <v>532</v>
      </c>
      <c r="Q4" s="759"/>
      <c r="R4" s="759"/>
      <c r="S4" s="771"/>
      <c r="T4" s="772"/>
      <c r="U4" s="771"/>
      <c r="V4" s="776"/>
      <c r="W4" s="772"/>
    </row>
    <row r="5" spans="2:23" s="31" customFormat="1" ht="25.5" customHeight="1" x14ac:dyDescent="0.2">
      <c r="B5" s="740" t="s">
        <v>32</v>
      </c>
      <c r="C5" s="744" t="s">
        <v>190</v>
      </c>
      <c r="D5" s="745"/>
      <c r="E5" s="235" t="s">
        <v>544</v>
      </c>
      <c r="F5" s="713"/>
      <c r="G5" s="714"/>
      <c r="H5" s="714"/>
      <c r="I5" s="714"/>
      <c r="J5" s="714"/>
      <c r="K5" s="714"/>
      <c r="L5" s="715"/>
      <c r="M5" s="740" t="s">
        <v>32</v>
      </c>
      <c r="N5" s="744" t="s">
        <v>190</v>
      </c>
      <c r="O5" s="745"/>
      <c r="P5" s="235" t="s">
        <v>544</v>
      </c>
      <c r="Q5" s="716"/>
      <c r="R5" s="717"/>
      <c r="S5" s="717"/>
      <c r="T5" s="717"/>
      <c r="U5" s="717"/>
      <c r="V5" s="717"/>
      <c r="W5" s="718"/>
    </row>
    <row r="6" spans="2:23" s="31" customFormat="1" ht="25.5" customHeight="1" x14ac:dyDescent="0.2">
      <c r="B6" s="742"/>
      <c r="C6" s="744" t="s">
        <v>322</v>
      </c>
      <c r="D6" s="745"/>
      <c r="E6" s="236">
        <v>2</v>
      </c>
      <c r="F6" s="716"/>
      <c r="G6" s="717"/>
      <c r="H6" s="717"/>
      <c r="I6" s="717"/>
      <c r="J6" s="717"/>
      <c r="K6" s="717"/>
      <c r="L6" s="718"/>
      <c r="M6" s="742"/>
      <c r="N6" s="744" t="s">
        <v>322</v>
      </c>
      <c r="O6" s="745"/>
      <c r="P6" s="236">
        <v>3</v>
      </c>
      <c r="Q6" s="716"/>
      <c r="R6" s="717"/>
      <c r="S6" s="717"/>
      <c r="T6" s="717"/>
      <c r="U6" s="717"/>
      <c r="V6" s="717"/>
      <c r="W6" s="718"/>
    </row>
    <row r="7" spans="2:23" s="31" customFormat="1" ht="25.5" customHeight="1" x14ac:dyDescent="0.2">
      <c r="B7" s="740" t="s">
        <v>30</v>
      </c>
      <c r="C7" s="744" t="s">
        <v>167</v>
      </c>
      <c r="D7" s="745"/>
      <c r="E7" s="237" t="s">
        <v>464</v>
      </c>
      <c r="F7" s="716"/>
      <c r="G7" s="717"/>
      <c r="H7" s="717"/>
      <c r="I7" s="717"/>
      <c r="J7" s="717"/>
      <c r="K7" s="717"/>
      <c r="L7" s="718"/>
      <c r="M7" s="740" t="s">
        <v>30</v>
      </c>
      <c r="N7" s="744" t="s">
        <v>167</v>
      </c>
      <c r="O7" s="745"/>
      <c r="P7" s="237" t="s">
        <v>250</v>
      </c>
      <c r="Q7" s="716"/>
      <c r="R7" s="717"/>
      <c r="S7" s="717"/>
      <c r="T7" s="717"/>
      <c r="U7" s="717"/>
      <c r="V7" s="717"/>
      <c r="W7" s="718"/>
    </row>
    <row r="8" spans="2:23" s="31" customFormat="1" ht="25.5" customHeight="1" x14ac:dyDescent="0.2">
      <c r="B8" s="741"/>
      <c r="C8" s="744" t="s">
        <v>166</v>
      </c>
      <c r="D8" s="745"/>
      <c r="E8" s="235" t="s">
        <v>339</v>
      </c>
      <c r="F8" s="716"/>
      <c r="G8" s="717"/>
      <c r="H8" s="717"/>
      <c r="I8" s="717"/>
      <c r="J8" s="717"/>
      <c r="K8" s="717"/>
      <c r="L8" s="718"/>
      <c r="M8" s="741"/>
      <c r="N8" s="744" t="s">
        <v>166</v>
      </c>
      <c r="O8" s="745"/>
      <c r="P8" s="235" t="s">
        <v>265</v>
      </c>
      <c r="Q8" s="716"/>
      <c r="R8" s="717"/>
      <c r="S8" s="717"/>
      <c r="T8" s="717"/>
      <c r="U8" s="717"/>
      <c r="V8" s="717"/>
      <c r="W8" s="718"/>
    </row>
    <row r="9" spans="2:23" s="31" customFormat="1" ht="25.5" customHeight="1" x14ac:dyDescent="0.2">
      <c r="B9" s="746" t="s">
        <v>31</v>
      </c>
      <c r="C9" s="748"/>
      <c r="D9" s="747"/>
      <c r="E9" s="238" t="s">
        <v>466</v>
      </c>
      <c r="F9" s="716"/>
      <c r="G9" s="717"/>
      <c r="H9" s="717"/>
      <c r="I9" s="717"/>
      <c r="J9" s="717"/>
      <c r="K9" s="717"/>
      <c r="L9" s="718"/>
      <c r="M9" s="746" t="s">
        <v>31</v>
      </c>
      <c r="N9" s="748"/>
      <c r="O9" s="747"/>
      <c r="P9" s="238" t="s">
        <v>476</v>
      </c>
      <c r="Q9" s="716"/>
      <c r="R9" s="717"/>
      <c r="S9" s="717"/>
      <c r="T9" s="717"/>
      <c r="U9" s="717"/>
      <c r="V9" s="717"/>
      <c r="W9" s="718"/>
    </row>
    <row r="10" spans="2:23" s="31" customFormat="1" ht="25.5" customHeight="1" x14ac:dyDescent="0.2">
      <c r="B10" s="740" t="s">
        <v>219</v>
      </c>
      <c r="C10" s="746" t="s">
        <v>397</v>
      </c>
      <c r="D10" s="747"/>
      <c r="E10" s="236" t="s">
        <v>251</v>
      </c>
      <c r="F10" s="716"/>
      <c r="G10" s="717"/>
      <c r="H10" s="717"/>
      <c r="I10" s="717"/>
      <c r="J10" s="717"/>
      <c r="K10" s="717"/>
      <c r="L10" s="718"/>
      <c r="M10" s="740" t="s">
        <v>219</v>
      </c>
      <c r="N10" s="746" t="s">
        <v>397</v>
      </c>
      <c r="O10" s="747"/>
      <c r="P10" s="236" t="s">
        <v>252</v>
      </c>
      <c r="Q10" s="716"/>
      <c r="R10" s="717"/>
      <c r="S10" s="717"/>
      <c r="T10" s="717"/>
      <c r="U10" s="717"/>
      <c r="V10" s="717"/>
      <c r="W10" s="718"/>
    </row>
    <row r="11" spans="2:23" s="31" customFormat="1" ht="25.5" customHeight="1" x14ac:dyDescent="0.2">
      <c r="B11" s="741"/>
      <c r="C11" s="746" t="s">
        <v>218</v>
      </c>
      <c r="D11" s="747"/>
      <c r="E11" s="177" t="s">
        <v>559</v>
      </c>
      <c r="F11" s="716"/>
      <c r="G11" s="717"/>
      <c r="H11" s="717"/>
      <c r="I11" s="717"/>
      <c r="J11" s="717"/>
      <c r="K11" s="717"/>
      <c r="L11" s="718"/>
      <c r="M11" s="741"/>
      <c r="N11" s="746" t="s">
        <v>218</v>
      </c>
      <c r="O11" s="747"/>
      <c r="P11" s="177" t="s">
        <v>559</v>
      </c>
      <c r="Q11" s="716"/>
      <c r="R11" s="717"/>
      <c r="S11" s="717"/>
      <c r="T11" s="717"/>
      <c r="U11" s="717"/>
      <c r="V11" s="717"/>
      <c r="W11" s="718"/>
    </row>
    <row r="12" spans="2:23" s="31" customFormat="1" ht="25.5" customHeight="1" x14ac:dyDescent="0.2">
      <c r="B12" s="742"/>
      <c r="C12" s="705" t="s">
        <v>220</v>
      </c>
      <c r="D12" s="705"/>
      <c r="E12" s="177" t="s">
        <v>534</v>
      </c>
      <c r="F12" s="719"/>
      <c r="G12" s="720"/>
      <c r="H12" s="720"/>
      <c r="I12" s="720"/>
      <c r="J12" s="720"/>
      <c r="K12" s="720"/>
      <c r="L12" s="721"/>
      <c r="M12" s="742"/>
      <c r="N12" s="705" t="s">
        <v>220</v>
      </c>
      <c r="O12" s="705"/>
      <c r="P12" s="177" t="s">
        <v>534</v>
      </c>
      <c r="Q12" s="716"/>
      <c r="R12" s="717"/>
      <c r="S12" s="717"/>
      <c r="T12" s="717"/>
      <c r="U12" s="717"/>
      <c r="V12" s="717"/>
      <c r="W12" s="718"/>
    </row>
    <row r="13" spans="2:23" s="31" customFormat="1" ht="25.5" customHeight="1" x14ac:dyDescent="0.2">
      <c r="B13" s="722" t="s">
        <v>398</v>
      </c>
      <c r="C13" s="722"/>
      <c r="D13" s="722"/>
      <c r="E13" s="737" t="s">
        <v>939</v>
      </c>
      <c r="F13" s="738"/>
      <c r="G13" s="739"/>
      <c r="H13" s="722" t="s">
        <v>434</v>
      </c>
      <c r="I13" s="722"/>
      <c r="J13" s="723"/>
      <c r="K13" s="723"/>
      <c r="L13" s="723"/>
      <c r="M13" s="722" t="s">
        <v>398</v>
      </c>
      <c r="N13" s="722"/>
      <c r="O13" s="722"/>
      <c r="P13" s="734" t="s">
        <v>922</v>
      </c>
      <c r="Q13" s="735"/>
      <c r="R13" s="736"/>
      <c r="S13" s="722" t="s">
        <v>434</v>
      </c>
      <c r="T13" s="722"/>
      <c r="U13" s="743"/>
      <c r="V13" s="723"/>
      <c r="W13" s="723"/>
    </row>
    <row r="14" spans="2:23" s="31" customFormat="1" ht="25.5" customHeight="1" x14ac:dyDescent="0.2">
      <c r="B14" s="724" t="s">
        <v>234</v>
      </c>
      <c r="C14" s="724"/>
      <c r="D14" s="724"/>
      <c r="E14" s="725" t="s">
        <v>539</v>
      </c>
      <c r="F14" s="725"/>
      <c r="G14" s="725"/>
      <c r="H14" s="726" t="s">
        <v>4</v>
      </c>
      <c r="I14" s="727"/>
      <c r="J14" s="728" t="s">
        <v>539</v>
      </c>
      <c r="K14" s="729"/>
      <c r="L14" s="730"/>
      <c r="M14" s="726" t="s">
        <v>234</v>
      </c>
      <c r="N14" s="727"/>
      <c r="O14" s="731"/>
      <c r="P14" s="725" t="s">
        <v>539</v>
      </c>
      <c r="Q14" s="725"/>
      <c r="R14" s="725"/>
      <c r="S14" s="732" t="s">
        <v>4</v>
      </c>
      <c r="T14" s="733"/>
      <c r="U14" s="728"/>
      <c r="V14" s="729"/>
      <c r="W14" s="730"/>
    </row>
    <row r="15" spans="2:23" s="31" customFormat="1" ht="39.75" customHeight="1" x14ac:dyDescent="0.2">
      <c r="B15" s="705" t="s">
        <v>399</v>
      </c>
      <c r="C15" s="705"/>
      <c r="D15" s="705"/>
      <c r="E15" s="706" t="s">
        <v>921</v>
      </c>
      <c r="F15" s="707"/>
      <c r="G15" s="707"/>
      <c r="H15" s="707"/>
      <c r="I15" s="707"/>
      <c r="J15" s="707"/>
      <c r="K15" s="707"/>
      <c r="L15" s="708"/>
      <c r="M15" s="705" t="s">
        <v>399</v>
      </c>
      <c r="N15" s="705"/>
      <c r="O15" s="705"/>
      <c r="P15" s="706" t="s">
        <v>918</v>
      </c>
      <c r="Q15" s="707"/>
      <c r="R15" s="707"/>
      <c r="S15" s="707"/>
      <c r="T15" s="707"/>
      <c r="U15" s="707"/>
      <c r="V15" s="707"/>
      <c r="W15" s="708"/>
    </row>
    <row r="16" spans="2:23" s="31" customFormat="1" ht="25.5" customHeight="1" x14ac:dyDescent="0.2">
      <c r="B16" s="712" t="s">
        <v>32</v>
      </c>
      <c r="C16" s="712" t="s">
        <v>190</v>
      </c>
      <c r="D16" s="712"/>
      <c r="E16" s="235" t="s">
        <v>544</v>
      </c>
      <c r="F16" s="713"/>
      <c r="G16" s="714"/>
      <c r="H16" s="714"/>
      <c r="I16" s="714"/>
      <c r="J16" s="714"/>
      <c r="K16" s="714"/>
      <c r="L16" s="715"/>
      <c r="M16" s="712" t="s">
        <v>32</v>
      </c>
      <c r="N16" s="712" t="s">
        <v>190</v>
      </c>
      <c r="O16" s="712"/>
      <c r="P16" s="235" t="s">
        <v>544</v>
      </c>
      <c r="Q16" s="716"/>
      <c r="R16" s="717"/>
      <c r="S16" s="717"/>
      <c r="T16" s="717"/>
      <c r="U16" s="717"/>
      <c r="V16" s="717"/>
      <c r="W16" s="718"/>
    </row>
    <row r="17" spans="2:24" s="31" customFormat="1" ht="25.5" customHeight="1" x14ac:dyDescent="0.2">
      <c r="B17" s="712"/>
      <c r="C17" s="712" t="s">
        <v>322</v>
      </c>
      <c r="D17" s="712"/>
      <c r="E17" s="236">
        <v>4</v>
      </c>
      <c r="F17" s="716"/>
      <c r="G17" s="717"/>
      <c r="H17" s="717"/>
      <c r="I17" s="717"/>
      <c r="J17" s="717"/>
      <c r="K17" s="717"/>
      <c r="L17" s="718"/>
      <c r="M17" s="712"/>
      <c r="N17" s="712" t="s">
        <v>322</v>
      </c>
      <c r="O17" s="712"/>
      <c r="P17" s="236">
        <v>5</v>
      </c>
      <c r="Q17" s="716"/>
      <c r="R17" s="717"/>
      <c r="S17" s="717"/>
      <c r="T17" s="717"/>
      <c r="U17" s="717"/>
      <c r="V17" s="717"/>
      <c r="W17" s="718"/>
    </row>
    <row r="18" spans="2:24" s="31" customFormat="1" ht="25.5" customHeight="1" x14ac:dyDescent="0.2">
      <c r="B18" s="712" t="s">
        <v>30</v>
      </c>
      <c r="C18" s="712" t="s">
        <v>167</v>
      </c>
      <c r="D18" s="712"/>
      <c r="E18" s="237" t="s">
        <v>250</v>
      </c>
      <c r="F18" s="716"/>
      <c r="G18" s="717"/>
      <c r="H18" s="717"/>
      <c r="I18" s="717"/>
      <c r="J18" s="717"/>
      <c r="K18" s="717"/>
      <c r="L18" s="718"/>
      <c r="M18" s="712" t="s">
        <v>30</v>
      </c>
      <c r="N18" s="712" t="s">
        <v>167</v>
      </c>
      <c r="O18" s="712"/>
      <c r="P18" s="237" t="s">
        <v>463</v>
      </c>
      <c r="Q18" s="716"/>
      <c r="R18" s="717"/>
      <c r="S18" s="717"/>
      <c r="T18" s="717"/>
      <c r="U18" s="717"/>
      <c r="V18" s="717"/>
      <c r="W18" s="718"/>
    </row>
    <row r="19" spans="2:24" s="31" customFormat="1" ht="25.5" customHeight="1" x14ac:dyDescent="0.2">
      <c r="B19" s="712"/>
      <c r="C19" s="712" t="s">
        <v>166</v>
      </c>
      <c r="D19" s="712"/>
      <c r="E19" s="235" t="s">
        <v>265</v>
      </c>
      <c r="F19" s="716"/>
      <c r="G19" s="717"/>
      <c r="H19" s="717"/>
      <c r="I19" s="717"/>
      <c r="J19" s="717"/>
      <c r="K19" s="717"/>
      <c r="L19" s="718"/>
      <c r="M19" s="712"/>
      <c r="N19" s="712" t="s">
        <v>166</v>
      </c>
      <c r="O19" s="712"/>
      <c r="P19" s="235" t="s">
        <v>348</v>
      </c>
      <c r="Q19" s="716"/>
      <c r="R19" s="717"/>
      <c r="S19" s="717"/>
      <c r="T19" s="717"/>
      <c r="U19" s="717"/>
      <c r="V19" s="717"/>
      <c r="W19" s="718"/>
    </row>
    <row r="20" spans="2:24" s="31" customFormat="1" ht="25.5" customHeight="1" x14ac:dyDescent="0.2">
      <c r="B20" s="705" t="s">
        <v>31</v>
      </c>
      <c r="C20" s="705"/>
      <c r="D20" s="705"/>
      <c r="E20" s="238" t="s">
        <v>476</v>
      </c>
      <c r="F20" s="716"/>
      <c r="G20" s="717"/>
      <c r="H20" s="717"/>
      <c r="I20" s="717"/>
      <c r="J20" s="717"/>
      <c r="K20" s="717"/>
      <c r="L20" s="718"/>
      <c r="M20" s="705" t="s">
        <v>31</v>
      </c>
      <c r="N20" s="705"/>
      <c r="O20" s="705"/>
      <c r="P20" s="238" t="s">
        <v>465</v>
      </c>
      <c r="Q20" s="716"/>
      <c r="R20" s="717"/>
      <c r="S20" s="717"/>
      <c r="T20" s="717"/>
      <c r="U20" s="717"/>
      <c r="V20" s="717"/>
      <c r="W20" s="718"/>
    </row>
    <row r="21" spans="2:24" s="31" customFormat="1" ht="25.5" customHeight="1" x14ac:dyDescent="0.2">
      <c r="B21" s="740" t="s">
        <v>219</v>
      </c>
      <c r="C21" s="705" t="s">
        <v>397</v>
      </c>
      <c r="D21" s="705"/>
      <c r="E21" s="236"/>
      <c r="F21" s="716"/>
      <c r="G21" s="717"/>
      <c r="H21" s="717"/>
      <c r="I21" s="717"/>
      <c r="J21" s="717"/>
      <c r="K21" s="717"/>
      <c r="L21" s="718"/>
      <c r="M21" s="740" t="s">
        <v>219</v>
      </c>
      <c r="N21" s="705" t="s">
        <v>397</v>
      </c>
      <c r="O21" s="705"/>
      <c r="P21" s="236" t="s">
        <v>251</v>
      </c>
      <c r="Q21" s="716"/>
      <c r="R21" s="717"/>
      <c r="S21" s="717"/>
      <c r="T21" s="717"/>
      <c r="U21" s="717"/>
      <c r="V21" s="717"/>
      <c r="W21" s="718"/>
    </row>
    <row r="22" spans="2:24" s="31" customFormat="1" ht="25.5" customHeight="1" x14ac:dyDescent="0.2">
      <c r="B22" s="741"/>
      <c r="C22" s="705" t="s">
        <v>218</v>
      </c>
      <c r="D22" s="705"/>
      <c r="E22" s="177"/>
      <c r="F22" s="716"/>
      <c r="G22" s="717"/>
      <c r="H22" s="717"/>
      <c r="I22" s="717"/>
      <c r="J22" s="717"/>
      <c r="K22" s="717"/>
      <c r="L22" s="718"/>
      <c r="M22" s="741"/>
      <c r="N22" s="705" t="s">
        <v>218</v>
      </c>
      <c r="O22" s="705"/>
      <c r="P22" s="177" t="s">
        <v>559</v>
      </c>
      <c r="Q22" s="716"/>
      <c r="R22" s="717"/>
      <c r="S22" s="717"/>
      <c r="T22" s="717"/>
      <c r="U22" s="717"/>
      <c r="V22" s="717"/>
      <c r="W22" s="718"/>
    </row>
    <row r="23" spans="2:24" s="31" customFormat="1" ht="25.5" customHeight="1" x14ac:dyDescent="0.2">
      <c r="B23" s="742"/>
      <c r="C23" s="705" t="s">
        <v>220</v>
      </c>
      <c r="D23" s="705"/>
      <c r="E23" s="177"/>
      <c r="F23" s="719"/>
      <c r="G23" s="720"/>
      <c r="H23" s="720"/>
      <c r="I23" s="720"/>
      <c r="J23" s="720"/>
      <c r="K23" s="720"/>
      <c r="L23" s="721"/>
      <c r="M23" s="742"/>
      <c r="N23" s="705" t="s">
        <v>220</v>
      </c>
      <c r="O23" s="705"/>
      <c r="P23" s="177" t="s">
        <v>534</v>
      </c>
      <c r="Q23" s="716"/>
      <c r="R23" s="717"/>
      <c r="S23" s="717"/>
      <c r="T23" s="717"/>
      <c r="U23" s="717"/>
      <c r="V23" s="717"/>
      <c r="W23" s="718"/>
    </row>
    <row r="24" spans="2:24" s="31" customFormat="1" ht="25.5" customHeight="1" x14ac:dyDescent="0.2">
      <c r="B24" s="722" t="s">
        <v>398</v>
      </c>
      <c r="C24" s="722"/>
      <c r="D24" s="722"/>
      <c r="E24" s="734" t="s">
        <v>923</v>
      </c>
      <c r="F24" s="735"/>
      <c r="G24" s="736"/>
      <c r="H24" s="722" t="s">
        <v>434</v>
      </c>
      <c r="I24" s="722"/>
      <c r="J24" s="737" t="s">
        <v>886</v>
      </c>
      <c r="K24" s="738"/>
      <c r="L24" s="739"/>
      <c r="M24" s="722" t="s">
        <v>398</v>
      </c>
      <c r="N24" s="722"/>
      <c r="O24" s="722"/>
      <c r="P24" s="734" t="s">
        <v>925</v>
      </c>
      <c r="Q24" s="735"/>
      <c r="R24" s="736"/>
      <c r="S24" s="722" t="s">
        <v>434</v>
      </c>
      <c r="T24" s="722"/>
      <c r="U24" s="723" t="s">
        <v>887</v>
      </c>
      <c r="V24" s="723"/>
      <c r="W24" s="723"/>
    </row>
    <row r="25" spans="2:24" s="31" customFormat="1" ht="25.5" customHeight="1" x14ac:dyDescent="0.2">
      <c r="B25" s="724" t="s">
        <v>234</v>
      </c>
      <c r="C25" s="724"/>
      <c r="D25" s="724"/>
      <c r="E25" s="725" t="s">
        <v>539</v>
      </c>
      <c r="F25" s="725"/>
      <c r="G25" s="725"/>
      <c r="H25" s="726" t="s">
        <v>4</v>
      </c>
      <c r="I25" s="727"/>
      <c r="J25" s="728" t="s">
        <v>539</v>
      </c>
      <c r="K25" s="729"/>
      <c r="L25" s="730"/>
      <c r="M25" s="726" t="s">
        <v>234</v>
      </c>
      <c r="N25" s="727"/>
      <c r="O25" s="731"/>
      <c r="P25" s="725" t="s">
        <v>539</v>
      </c>
      <c r="Q25" s="725"/>
      <c r="R25" s="725"/>
      <c r="S25" s="732" t="s">
        <v>4</v>
      </c>
      <c r="T25" s="733"/>
      <c r="U25" s="728" t="s">
        <v>539</v>
      </c>
      <c r="V25" s="729"/>
      <c r="W25" s="730"/>
    </row>
    <row r="26" spans="2:24" s="31" customFormat="1" ht="39.75" customHeight="1" x14ac:dyDescent="0.2">
      <c r="B26" s="705" t="s">
        <v>399</v>
      </c>
      <c r="C26" s="705"/>
      <c r="D26" s="705"/>
      <c r="E26" s="706" t="s">
        <v>924</v>
      </c>
      <c r="F26" s="707"/>
      <c r="G26" s="707"/>
      <c r="H26" s="707"/>
      <c r="I26" s="707"/>
      <c r="J26" s="707"/>
      <c r="K26" s="707"/>
      <c r="L26" s="708"/>
      <c r="M26" s="705" t="s">
        <v>399</v>
      </c>
      <c r="N26" s="705"/>
      <c r="O26" s="705"/>
      <c r="P26" s="706" t="s">
        <v>926</v>
      </c>
      <c r="Q26" s="707"/>
      <c r="R26" s="707"/>
      <c r="S26" s="707"/>
      <c r="T26" s="707"/>
      <c r="U26" s="707"/>
      <c r="V26" s="707"/>
      <c r="W26" s="708"/>
    </row>
    <row r="27" spans="2:24" s="31" customFormat="1" ht="15" customHeight="1" x14ac:dyDescent="0.2">
      <c r="B27" s="239"/>
      <c r="C27" s="709" t="s">
        <v>521</v>
      </c>
      <c r="D27" s="710"/>
      <c r="E27" s="710"/>
      <c r="F27" s="710"/>
      <c r="G27" s="710"/>
      <c r="H27" s="710"/>
      <c r="I27" s="710"/>
      <c r="J27" s="710"/>
      <c r="K27" s="710"/>
      <c r="L27" s="710"/>
      <c r="M27" s="240"/>
      <c r="N27" s="240" t="s">
        <v>429</v>
      </c>
      <c r="O27" s="240"/>
      <c r="P27" s="240"/>
      <c r="Q27" s="240"/>
      <c r="R27" s="240"/>
      <c r="S27" s="240"/>
      <c r="T27" s="240"/>
      <c r="U27" s="240"/>
      <c r="V27" s="240"/>
      <c r="W27" s="240"/>
    </row>
    <row r="28" spans="2:24" s="31" customFormat="1" ht="15" customHeight="1" x14ac:dyDescent="0.2">
      <c r="B28" s="239"/>
      <c r="C28" s="711"/>
      <c r="D28" s="711"/>
      <c r="E28" s="711"/>
      <c r="F28" s="711"/>
      <c r="G28" s="711"/>
      <c r="H28" s="711"/>
      <c r="I28" s="711"/>
      <c r="J28" s="711"/>
      <c r="K28" s="711"/>
      <c r="L28" s="711"/>
      <c r="M28" s="240"/>
      <c r="N28" s="240" t="s">
        <v>522</v>
      </c>
      <c r="O28" s="240"/>
      <c r="P28" s="240"/>
      <c r="Q28" s="240"/>
      <c r="R28" s="240"/>
      <c r="S28" s="240"/>
      <c r="T28" s="240"/>
      <c r="U28" s="240"/>
      <c r="V28" s="240"/>
      <c r="W28" s="240"/>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disablePrompts="1" count="1">
    <dataValidation type="list" allowBlank="1" showInputMessage="1" showErrorMessage="1" sqref="E8 E19 P8 P19" xr:uid="{374765A1-3E0B-458E-BE35-0FE3E09A289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32E92731-5BAD-4224-814B-DA152BDA16D5}">
          <x14:formula1>
            <xm:f>'(参考)リスト'!$B$16:$B$21</xm:f>
          </x14:formula1>
          <xm:sqref>E7 E18 P7 P18</xm:sqref>
        </x14:dataValidation>
        <x14:dataValidation type="list" allowBlank="1" showInputMessage="1" showErrorMessage="1" xr:uid="{0F01BB31-CD3F-4BF6-A7A8-B74C36DB8FEE}">
          <x14:formula1>
            <xm:f>'(参考)リスト'!$E$16:$E$27</xm:f>
          </x14:formula1>
          <xm:sqref>E9 E20 P9 P20</xm:sqref>
        </x14:dataValidation>
        <x14:dataValidation type="list" allowBlank="1" showInputMessage="1" showErrorMessage="1" xr:uid="{A9207F00-E48F-453B-90D6-EA1612209C7E}">
          <x14:formula1>
            <xm:f>'(参考)リスト'!$D$16:$D$18</xm:f>
          </x14:formula1>
          <xm:sqref>E10 E21 P10 P21</xm:sqref>
        </x14:dataValidation>
        <x14:dataValidation type="list" allowBlank="1" showInputMessage="1" showErrorMessage="1" xr:uid="{01245AD4-3FB2-495E-9323-202CD2D68580}">
          <x14:formula1>
            <xm:f>'(参考)リスト'!$F$16:$F$21</xm:f>
          </x14:formula1>
          <xm:sqref>E11:E12 E22:E23 P11:P12 P22:P23</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271D2-9B49-4F94-ADD8-581BD37F6C60}">
  <dimension ref="B1:X31"/>
  <sheetViews>
    <sheetView showGridLines="0" showZeros="0" view="pageBreakPreview" zoomScale="90" zoomScaleNormal="70" zoomScaleSheetLayoutView="90" workbookViewId="0">
      <selection activeCell="AB16" sqref="AB16"/>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09"/>
    </row>
    <row r="2" spans="2:23" ht="25.2" customHeight="1" x14ac:dyDescent="0.2">
      <c r="B2" s="233" t="s">
        <v>508</v>
      </c>
      <c r="C2" s="234"/>
      <c r="D2" s="234"/>
      <c r="E2" s="234"/>
      <c r="F2" s="234"/>
      <c r="G2" s="234"/>
      <c r="H2" s="234"/>
      <c r="I2" s="234"/>
      <c r="J2" s="234"/>
      <c r="K2" s="234"/>
      <c r="L2" s="234"/>
      <c r="M2" s="234"/>
      <c r="N2" s="234"/>
      <c r="O2" s="234"/>
      <c r="P2" s="234"/>
      <c r="Q2" s="234"/>
      <c r="R2" s="384" t="s">
        <v>412</v>
      </c>
      <c r="S2" s="384"/>
      <c r="T2" s="583" t="s">
        <v>935</v>
      </c>
      <c r="U2" s="583"/>
      <c r="V2" s="583"/>
      <c r="W2" s="583"/>
    </row>
    <row r="3" spans="2:23" ht="25.2" customHeight="1" x14ac:dyDescent="0.15">
      <c r="B3" s="760" t="s">
        <v>34</v>
      </c>
      <c r="C3" s="761"/>
      <c r="D3" s="761"/>
      <c r="E3" s="762" t="s">
        <v>561</v>
      </c>
      <c r="F3" s="763"/>
      <c r="G3" s="764"/>
      <c r="H3" s="754" t="s">
        <v>27</v>
      </c>
      <c r="I3" s="755"/>
      <c r="J3" s="765" t="s">
        <v>573</v>
      </c>
      <c r="K3" s="766"/>
      <c r="L3" s="767"/>
      <c r="M3" s="769" t="s">
        <v>448</v>
      </c>
      <c r="N3" s="777"/>
      <c r="O3" s="770"/>
      <c r="P3" s="768" t="s">
        <v>531</v>
      </c>
      <c r="Q3" s="768"/>
      <c r="R3" s="768"/>
      <c r="S3" s="769" t="s">
        <v>185</v>
      </c>
      <c r="T3" s="770"/>
      <c r="U3" s="773">
        <v>45586</v>
      </c>
      <c r="V3" s="774"/>
      <c r="W3" s="775"/>
    </row>
    <row r="4" spans="2:23" ht="25.2" customHeight="1" x14ac:dyDescent="0.2">
      <c r="B4" s="749" t="s">
        <v>28</v>
      </c>
      <c r="C4" s="750"/>
      <c r="D4" s="750"/>
      <c r="E4" s="751" t="s">
        <v>562</v>
      </c>
      <c r="F4" s="752"/>
      <c r="G4" s="753"/>
      <c r="H4" s="754" t="s">
        <v>33</v>
      </c>
      <c r="I4" s="755"/>
      <c r="J4" s="756" t="s">
        <v>936</v>
      </c>
      <c r="K4" s="757"/>
      <c r="L4" s="758"/>
      <c r="M4" s="778"/>
      <c r="N4" s="779"/>
      <c r="O4" s="780"/>
      <c r="P4" s="759" t="s">
        <v>532</v>
      </c>
      <c r="Q4" s="759"/>
      <c r="R4" s="759"/>
      <c r="S4" s="771"/>
      <c r="T4" s="772"/>
      <c r="U4" s="771"/>
      <c r="V4" s="776"/>
      <c r="W4" s="772"/>
    </row>
    <row r="5" spans="2:23" s="31" customFormat="1" ht="25.5" customHeight="1" x14ac:dyDescent="0.2">
      <c r="B5" s="740" t="s">
        <v>32</v>
      </c>
      <c r="C5" s="744" t="s">
        <v>190</v>
      </c>
      <c r="D5" s="745"/>
      <c r="E5" s="235" t="s">
        <v>544</v>
      </c>
      <c r="F5" s="713"/>
      <c r="G5" s="714"/>
      <c r="H5" s="714"/>
      <c r="I5" s="714"/>
      <c r="J5" s="714"/>
      <c r="K5" s="714"/>
      <c r="L5" s="715"/>
      <c r="M5" s="740" t="s">
        <v>32</v>
      </c>
      <c r="N5" s="744" t="s">
        <v>190</v>
      </c>
      <c r="O5" s="745"/>
      <c r="P5" s="235" t="s">
        <v>544</v>
      </c>
      <c r="Q5" s="716"/>
      <c r="R5" s="717"/>
      <c r="S5" s="717"/>
      <c r="T5" s="717"/>
      <c r="U5" s="717"/>
      <c r="V5" s="717"/>
      <c r="W5" s="718"/>
    </row>
    <row r="6" spans="2:23" s="31" customFormat="1" ht="25.5" customHeight="1" x14ac:dyDescent="0.2">
      <c r="B6" s="742"/>
      <c r="C6" s="744" t="s">
        <v>322</v>
      </c>
      <c r="D6" s="745"/>
      <c r="E6" s="236">
        <v>6</v>
      </c>
      <c r="F6" s="716"/>
      <c r="G6" s="717"/>
      <c r="H6" s="717"/>
      <c r="I6" s="717"/>
      <c r="J6" s="717"/>
      <c r="K6" s="717"/>
      <c r="L6" s="718"/>
      <c r="M6" s="742"/>
      <c r="N6" s="744" t="s">
        <v>322</v>
      </c>
      <c r="O6" s="745"/>
      <c r="P6" s="236">
        <v>7</v>
      </c>
      <c r="Q6" s="716"/>
      <c r="R6" s="717"/>
      <c r="S6" s="717"/>
      <c r="T6" s="717"/>
      <c r="U6" s="717"/>
      <c r="V6" s="717"/>
      <c r="W6" s="718"/>
    </row>
    <row r="7" spans="2:23" s="31" customFormat="1" ht="25.5" customHeight="1" x14ac:dyDescent="0.2">
      <c r="B7" s="740" t="s">
        <v>30</v>
      </c>
      <c r="C7" s="744" t="s">
        <v>167</v>
      </c>
      <c r="D7" s="745"/>
      <c r="E7" s="237" t="s">
        <v>463</v>
      </c>
      <c r="F7" s="716"/>
      <c r="G7" s="717"/>
      <c r="H7" s="717"/>
      <c r="I7" s="717"/>
      <c r="J7" s="717"/>
      <c r="K7" s="717"/>
      <c r="L7" s="718"/>
      <c r="M7" s="740" t="s">
        <v>30</v>
      </c>
      <c r="N7" s="744" t="s">
        <v>167</v>
      </c>
      <c r="O7" s="745"/>
      <c r="P7" s="237" t="s">
        <v>463</v>
      </c>
      <c r="Q7" s="716"/>
      <c r="R7" s="717"/>
      <c r="S7" s="717"/>
      <c r="T7" s="717"/>
      <c r="U7" s="717"/>
      <c r="V7" s="717"/>
      <c r="W7" s="718"/>
    </row>
    <row r="8" spans="2:23" s="31" customFormat="1" ht="25.5" customHeight="1" x14ac:dyDescent="0.2">
      <c r="B8" s="741"/>
      <c r="C8" s="744" t="s">
        <v>166</v>
      </c>
      <c r="D8" s="745"/>
      <c r="E8" s="235" t="s">
        <v>348</v>
      </c>
      <c r="F8" s="716"/>
      <c r="G8" s="717"/>
      <c r="H8" s="717"/>
      <c r="I8" s="717"/>
      <c r="J8" s="717"/>
      <c r="K8" s="717"/>
      <c r="L8" s="718"/>
      <c r="M8" s="741"/>
      <c r="N8" s="744" t="s">
        <v>166</v>
      </c>
      <c r="O8" s="745"/>
      <c r="P8" s="235" t="s">
        <v>348</v>
      </c>
      <c r="Q8" s="716"/>
      <c r="R8" s="717"/>
      <c r="S8" s="717"/>
      <c r="T8" s="717"/>
      <c r="U8" s="717"/>
      <c r="V8" s="717"/>
      <c r="W8" s="718"/>
    </row>
    <row r="9" spans="2:23" s="31" customFormat="1" ht="25.5" customHeight="1" x14ac:dyDescent="0.2">
      <c r="B9" s="746" t="s">
        <v>31</v>
      </c>
      <c r="C9" s="748"/>
      <c r="D9" s="747"/>
      <c r="E9" s="238" t="s">
        <v>465</v>
      </c>
      <c r="F9" s="716"/>
      <c r="G9" s="717"/>
      <c r="H9" s="717"/>
      <c r="I9" s="717"/>
      <c r="J9" s="717"/>
      <c r="K9" s="717"/>
      <c r="L9" s="718"/>
      <c r="M9" s="746" t="s">
        <v>31</v>
      </c>
      <c r="N9" s="748"/>
      <c r="O9" s="747"/>
      <c r="P9" s="238" t="s">
        <v>466</v>
      </c>
      <c r="Q9" s="716"/>
      <c r="R9" s="717"/>
      <c r="S9" s="717"/>
      <c r="T9" s="717"/>
      <c r="U9" s="717"/>
      <c r="V9" s="717"/>
      <c r="W9" s="718"/>
    </row>
    <row r="10" spans="2:23" s="31" customFormat="1" ht="25.5" customHeight="1" x14ac:dyDescent="0.2">
      <c r="B10" s="740" t="s">
        <v>219</v>
      </c>
      <c r="C10" s="746" t="s">
        <v>397</v>
      </c>
      <c r="D10" s="747"/>
      <c r="E10" s="236" t="s">
        <v>251</v>
      </c>
      <c r="F10" s="716"/>
      <c r="G10" s="717"/>
      <c r="H10" s="717"/>
      <c r="I10" s="717"/>
      <c r="J10" s="717"/>
      <c r="K10" s="717"/>
      <c r="L10" s="718"/>
      <c r="M10" s="740" t="s">
        <v>219</v>
      </c>
      <c r="N10" s="746" t="s">
        <v>397</v>
      </c>
      <c r="O10" s="747"/>
      <c r="P10" s="236" t="s">
        <v>251</v>
      </c>
      <c r="Q10" s="716"/>
      <c r="R10" s="717"/>
      <c r="S10" s="717"/>
      <c r="T10" s="717"/>
      <c r="U10" s="717"/>
      <c r="V10" s="717"/>
      <c r="W10" s="718"/>
    </row>
    <row r="11" spans="2:23" s="31" customFormat="1" ht="25.5" customHeight="1" x14ac:dyDescent="0.2">
      <c r="B11" s="741"/>
      <c r="C11" s="746" t="s">
        <v>218</v>
      </c>
      <c r="D11" s="747"/>
      <c r="E11" s="177" t="s">
        <v>559</v>
      </c>
      <c r="F11" s="716"/>
      <c r="G11" s="717"/>
      <c r="H11" s="717"/>
      <c r="I11" s="717"/>
      <c r="J11" s="717"/>
      <c r="K11" s="717"/>
      <c r="L11" s="718"/>
      <c r="M11" s="741"/>
      <c r="N11" s="746" t="s">
        <v>218</v>
      </c>
      <c r="O11" s="747"/>
      <c r="P11" s="177" t="s">
        <v>559</v>
      </c>
      <c r="Q11" s="716"/>
      <c r="R11" s="717"/>
      <c r="S11" s="717"/>
      <c r="T11" s="717"/>
      <c r="U11" s="717"/>
      <c r="V11" s="717"/>
      <c r="W11" s="718"/>
    </row>
    <row r="12" spans="2:23" s="31" customFormat="1" ht="25.5" customHeight="1" x14ac:dyDescent="0.2">
      <c r="B12" s="742"/>
      <c r="C12" s="705" t="s">
        <v>220</v>
      </c>
      <c r="D12" s="705"/>
      <c r="E12" s="177" t="s">
        <v>534</v>
      </c>
      <c r="F12" s="719"/>
      <c r="G12" s="720"/>
      <c r="H12" s="720"/>
      <c r="I12" s="720"/>
      <c r="J12" s="720"/>
      <c r="K12" s="720"/>
      <c r="L12" s="721"/>
      <c r="M12" s="742"/>
      <c r="N12" s="705" t="s">
        <v>220</v>
      </c>
      <c r="O12" s="705"/>
      <c r="P12" s="177" t="s">
        <v>533</v>
      </c>
      <c r="Q12" s="716"/>
      <c r="R12" s="717"/>
      <c r="S12" s="717"/>
      <c r="T12" s="717"/>
      <c r="U12" s="717"/>
      <c r="V12" s="717"/>
      <c r="W12" s="718"/>
    </row>
    <row r="13" spans="2:23" s="31" customFormat="1" ht="25.5" customHeight="1" x14ac:dyDescent="0.2">
      <c r="B13" s="722" t="s">
        <v>398</v>
      </c>
      <c r="C13" s="722"/>
      <c r="D13" s="722"/>
      <c r="E13" s="737" t="s">
        <v>927</v>
      </c>
      <c r="F13" s="738"/>
      <c r="G13" s="739"/>
      <c r="H13" s="722" t="s">
        <v>434</v>
      </c>
      <c r="I13" s="722"/>
      <c r="J13" s="723" t="s">
        <v>888</v>
      </c>
      <c r="K13" s="723"/>
      <c r="L13" s="723"/>
      <c r="M13" s="722" t="s">
        <v>398</v>
      </c>
      <c r="N13" s="722"/>
      <c r="O13" s="722"/>
      <c r="P13" s="734" t="s">
        <v>929</v>
      </c>
      <c r="Q13" s="735"/>
      <c r="R13" s="736"/>
      <c r="S13" s="722" t="s">
        <v>434</v>
      </c>
      <c r="T13" s="722"/>
      <c r="U13" s="743" t="s">
        <v>768</v>
      </c>
      <c r="V13" s="723"/>
      <c r="W13" s="723"/>
    </row>
    <row r="14" spans="2:23" s="31" customFormat="1" ht="25.5" customHeight="1" x14ac:dyDescent="0.2">
      <c r="B14" s="724" t="s">
        <v>234</v>
      </c>
      <c r="C14" s="724"/>
      <c r="D14" s="724"/>
      <c r="E14" s="725" t="s">
        <v>539</v>
      </c>
      <c r="F14" s="725"/>
      <c r="G14" s="725"/>
      <c r="H14" s="726" t="s">
        <v>4</v>
      </c>
      <c r="I14" s="727"/>
      <c r="J14" s="728" t="s">
        <v>539</v>
      </c>
      <c r="K14" s="729"/>
      <c r="L14" s="730"/>
      <c r="M14" s="726" t="s">
        <v>234</v>
      </c>
      <c r="N14" s="727"/>
      <c r="O14" s="731"/>
      <c r="P14" s="725" t="s">
        <v>539</v>
      </c>
      <c r="Q14" s="725"/>
      <c r="R14" s="725"/>
      <c r="S14" s="732" t="s">
        <v>4</v>
      </c>
      <c r="T14" s="733"/>
      <c r="U14" s="728"/>
      <c r="V14" s="729"/>
      <c r="W14" s="730"/>
    </row>
    <row r="15" spans="2:23" s="31" customFormat="1" ht="39.75" customHeight="1" x14ac:dyDescent="0.2">
      <c r="B15" s="705" t="s">
        <v>399</v>
      </c>
      <c r="C15" s="705"/>
      <c r="D15" s="705"/>
      <c r="E15" s="706" t="s">
        <v>928</v>
      </c>
      <c r="F15" s="707"/>
      <c r="G15" s="707"/>
      <c r="H15" s="707"/>
      <c r="I15" s="707"/>
      <c r="J15" s="707"/>
      <c r="K15" s="707"/>
      <c r="L15" s="708"/>
      <c r="M15" s="705" t="s">
        <v>399</v>
      </c>
      <c r="N15" s="705"/>
      <c r="O15" s="705"/>
      <c r="P15" s="706" t="s">
        <v>930</v>
      </c>
      <c r="Q15" s="707"/>
      <c r="R15" s="707"/>
      <c r="S15" s="707"/>
      <c r="T15" s="707"/>
      <c r="U15" s="707"/>
      <c r="V15" s="707"/>
      <c r="W15" s="708"/>
    </row>
    <row r="16" spans="2:23" s="31" customFormat="1" ht="25.5" customHeight="1" x14ac:dyDescent="0.2">
      <c r="B16" s="712" t="s">
        <v>32</v>
      </c>
      <c r="C16" s="712" t="s">
        <v>190</v>
      </c>
      <c r="D16" s="712"/>
      <c r="E16" s="235"/>
      <c r="F16" s="713"/>
      <c r="G16" s="714"/>
      <c r="H16" s="714"/>
      <c r="I16" s="714"/>
      <c r="J16" s="714"/>
      <c r="K16" s="714"/>
      <c r="L16" s="715"/>
      <c r="M16" s="712" t="s">
        <v>32</v>
      </c>
      <c r="N16" s="712" t="s">
        <v>190</v>
      </c>
      <c r="O16" s="712"/>
      <c r="P16" s="235"/>
      <c r="Q16" s="716"/>
      <c r="R16" s="717"/>
      <c r="S16" s="717"/>
      <c r="T16" s="717"/>
      <c r="U16" s="717"/>
      <c r="V16" s="717"/>
      <c r="W16" s="718"/>
    </row>
    <row r="17" spans="2:24" s="31" customFormat="1" ht="25.5" customHeight="1" x14ac:dyDescent="0.2">
      <c r="B17" s="712"/>
      <c r="C17" s="712" t="s">
        <v>322</v>
      </c>
      <c r="D17" s="712"/>
      <c r="E17" s="236"/>
      <c r="F17" s="716"/>
      <c r="G17" s="717"/>
      <c r="H17" s="717"/>
      <c r="I17" s="717"/>
      <c r="J17" s="717"/>
      <c r="K17" s="717"/>
      <c r="L17" s="718"/>
      <c r="M17" s="712"/>
      <c r="N17" s="712" t="s">
        <v>322</v>
      </c>
      <c r="O17" s="712"/>
      <c r="P17" s="236"/>
      <c r="Q17" s="716"/>
      <c r="R17" s="717"/>
      <c r="S17" s="717"/>
      <c r="T17" s="717"/>
      <c r="U17" s="717"/>
      <c r="V17" s="717"/>
      <c r="W17" s="718"/>
    </row>
    <row r="18" spans="2:24" s="31" customFormat="1" ht="25.5" customHeight="1" x14ac:dyDescent="0.2">
      <c r="B18" s="712" t="s">
        <v>30</v>
      </c>
      <c r="C18" s="712" t="s">
        <v>167</v>
      </c>
      <c r="D18" s="712"/>
      <c r="E18" s="237"/>
      <c r="F18" s="716"/>
      <c r="G18" s="717"/>
      <c r="H18" s="717"/>
      <c r="I18" s="717"/>
      <c r="J18" s="717"/>
      <c r="K18" s="717"/>
      <c r="L18" s="718"/>
      <c r="M18" s="712" t="s">
        <v>30</v>
      </c>
      <c r="N18" s="712" t="s">
        <v>167</v>
      </c>
      <c r="O18" s="712"/>
      <c r="P18" s="237"/>
      <c r="Q18" s="716"/>
      <c r="R18" s="717"/>
      <c r="S18" s="717"/>
      <c r="T18" s="717"/>
      <c r="U18" s="717"/>
      <c r="V18" s="717"/>
      <c r="W18" s="718"/>
    </row>
    <row r="19" spans="2:24" s="31" customFormat="1" ht="25.5" customHeight="1" x14ac:dyDescent="0.2">
      <c r="B19" s="712"/>
      <c r="C19" s="712" t="s">
        <v>166</v>
      </c>
      <c r="D19" s="712"/>
      <c r="E19" s="235"/>
      <c r="F19" s="716"/>
      <c r="G19" s="717"/>
      <c r="H19" s="717"/>
      <c r="I19" s="717"/>
      <c r="J19" s="717"/>
      <c r="K19" s="717"/>
      <c r="L19" s="718"/>
      <c r="M19" s="712"/>
      <c r="N19" s="712" t="s">
        <v>166</v>
      </c>
      <c r="O19" s="712"/>
      <c r="P19" s="235"/>
      <c r="Q19" s="716"/>
      <c r="R19" s="717"/>
      <c r="S19" s="717"/>
      <c r="T19" s="717"/>
      <c r="U19" s="717"/>
      <c r="V19" s="717"/>
      <c r="W19" s="718"/>
    </row>
    <row r="20" spans="2:24" s="31" customFormat="1" ht="25.5" customHeight="1" x14ac:dyDescent="0.2">
      <c r="B20" s="705" t="s">
        <v>31</v>
      </c>
      <c r="C20" s="705"/>
      <c r="D20" s="705"/>
      <c r="E20" s="238"/>
      <c r="F20" s="716"/>
      <c r="G20" s="717"/>
      <c r="H20" s="717"/>
      <c r="I20" s="717"/>
      <c r="J20" s="717"/>
      <c r="K20" s="717"/>
      <c r="L20" s="718"/>
      <c r="M20" s="705" t="s">
        <v>31</v>
      </c>
      <c r="N20" s="705"/>
      <c r="O20" s="705"/>
      <c r="P20" s="238"/>
      <c r="Q20" s="716"/>
      <c r="R20" s="717"/>
      <c r="S20" s="717"/>
      <c r="T20" s="717"/>
      <c r="U20" s="717"/>
      <c r="V20" s="717"/>
      <c r="W20" s="718"/>
    </row>
    <row r="21" spans="2:24" s="31" customFormat="1" ht="25.5" customHeight="1" x14ac:dyDescent="0.2">
      <c r="B21" s="740" t="s">
        <v>219</v>
      </c>
      <c r="C21" s="705" t="s">
        <v>397</v>
      </c>
      <c r="D21" s="705"/>
      <c r="E21" s="236"/>
      <c r="F21" s="716"/>
      <c r="G21" s="717"/>
      <c r="H21" s="717"/>
      <c r="I21" s="717"/>
      <c r="J21" s="717"/>
      <c r="K21" s="717"/>
      <c r="L21" s="718"/>
      <c r="M21" s="740" t="s">
        <v>219</v>
      </c>
      <c r="N21" s="705" t="s">
        <v>397</v>
      </c>
      <c r="O21" s="705"/>
      <c r="P21" s="236"/>
      <c r="Q21" s="716"/>
      <c r="R21" s="717"/>
      <c r="S21" s="717"/>
      <c r="T21" s="717"/>
      <c r="U21" s="717"/>
      <c r="V21" s="717"/>
      <c r="W21" s="718"/>
    </row>
    <row r="22" spans="2:24" s="31" customFormat="1" ht="25.5" customHeight="1" x14ac:dyDescent="0.2">
      <c r="B22" s="741"/>
      <c r="C22" s="705" t="s">
        <v>218</v>
      </c>
      <c r="D22" s="705"/>
      <c r="E22" s="177"/>
      <c r="F22" s="716"/>
      <c r="G22" s="717"/>
      <c r="H22" s="717"/>
      <c r="I22" s="717"/>
      <c r="J22" s="717"/>
      <c r="K22" s="717"/>
      <c r="L22" s="718"/>
      <c r="M22" s="741"/>
      <c r="N22" s="705" t="s">
        <v>218</v>
      </c>
      <c r="O22" s="705"/>
      <c r="P22" s="177"/>
      <c r="Q22" s="716"/>
      <c r="R22" s="717"/>
      <c r="S22" s="717"/>
      <c r="T22" s="717"/>
      <c r="U22" s="717"/>
      <c r="V22" s="717"/>
      <c r="W22" s="718"/>
    </row>
    <row r="23" spans="2:24" s="31" customFormat="1" ht="25.5" customHeight="1" x14ac:dyDescent="0.2">
      <c r="B23" s="742"/>
      <c r="C23" s="705" t="s">
        <v>220</v>
      </c>
      <c r="D23" s="705"/>
      <c r="E23" s="177"/>
      <c r="F23" s="719"/>
      <c r="G23" s="720"/>
      <c r="H23" s="720"/>
      <c r="I23" s="720"/>
      <c r="J23" s="720"/>
      <c r="K23" s="720"/>
      <c r="L23" s="721"/>
      <c r="M23" s="742"/>
      <c r="N23" s="705" t="s">
        <v>220</v>
      </c>
      <c r="O23" s="705"/>
      <c r="P23" s="177"/>
      <c r="Q23" s="716"/>
      <c r="R23" s="717"/>
      <c r="S23" s="717"/>
      <c r="T23" s="717"/>
      <c r="U23" s="717"/>
      <c r="V23" s="717"/>
      <c r="W23" s="718"/>
    </row>
    <row r="24" spans="2:24" s="31" customFormat="1" ht="25.5" customHeight="1" x14ac:dyDescent="0.2">
      <c r="B24" s="722" t="s">
        <v>398</v>
      </c>
      <c r="C24" s="722"/>
      <c r="D24" s="722"/>
      <c r="E24" s="734"/>
      <c r="F24" s="735"/>
      <c r="G24" s="736"/>
      <c r="H24" s="722" t="s">
        <v>434</v>
      </c>
      <c r="I24" s="722"/>
      <c r="J24" s="737"/>
      <c r="K24" s="738"/>
      <c r="L24" s="739"/>
      <c r="M24" s="722" t="s">
        <v>398</v>
      </c>
      <c r="N24" s="722"/>
      <c r="O24" s="722"/>
      <c r="P24" s="734"/>
      <c r="Q24" s="735"/>
      <c r="R24" s="736"/>
      <c r="S24" s="722" t="s">
        <v>434</v>
      </c>
      <c r="T24" s="722"/>
      <c r="U24" s="723"/>
      <c r="V24" s="723"/>
      <c r="W24" s="723"/>
    </row>
    <row r="25" spans="2:24" s="31" customFormat="1" ht="25.5" customHeight="1" x14ac:dyDescent="0.2">
      <c r="B25" s="724" t="s">
        <v>234</v>
      </c>
      <c r="C25" s="724"/>
      <c r="D25" s="724"/>
      <c r="E25" s="725" t="s">
        <v>539</v>
      </c>
      <c r="F25" s="725"/>
      <c r="G25" s="725"/>
      <c r="H25" s="726" t="s">
        <v>4</v>
      </c>
      <c r="I25" s="727"/>
      <c r="J25" s="728" t="s">
        <v>539</v>
      </c>
      <c r="K25" s="729"/>
      <c r="L25" s="730"/>
      <c r="M25" s="726" t="s">
        <v>234</v>
      </c>
      <c r="N25" s="727"/>
      <c r="O25" s="731"/>
      <c r="P25" s="725" t="s">
        <v>539</v>
      </c>
      <c r="Q25" s="725"/>
      <c r="R25" s="725"/>
      <c r="S25" s="732" t="s">
        <v>4</v>
      </c>
      <c r="T25" s="733"/>
      <c r="U25" s="728" t="s">
        <v>539</v>
      </c>
      <c r="V25" s="729"/>
      <c r="W25" s="730"/>
    </row>
    <row r="26" spans="2:24" s="31" customFormat="1" ht="39.75" customHeight="1" x14ac:dyDescent="0.2">
      <c r="B26" s="705" t="s">
        <v>399</v>
      </c>
      <c r="C26" s="705"/>
      <c r="D26" s="705"/>
      <c r="E26" s="706"/>
      <c r="F26" s="707"/>
      <c r="G26" s="707"/>
      <c r="H26" s="707"/>
      <c r="I26" s="707"/>
      <c r="J26" s="707"/>
      <c r="K26" s="707"/>
      <c r="L26" s="708"/>
      <c r="M26" s="705" t="s">
        <v>399</v>
      </c>
      <c r="N26" s="705"/>
      <c r="O26" s="705"/>
      <c r="P26" s="706"/>
      <c r="Q26" s="707"/>
      <c r="R26" s="707"/>
      <c r="S26" s="707"/>
      <c r="T26" s="707"/>
      <c r="U26" s="707"/>
      <c r="V26" s="707"/>
      <c r="W26" s="708"/>
    </row>
    <row r="27" spans="2:24" s="31" customFormat="1" ht="15" customHeight="1" x14ac:dyDescent="0.2">
      <c r="B27" s="239"/>
      <c r="C27" s="709" t="s">
        <v>521</v>
      </c>
      <c r="D27" s="710"/>
      <c r="E27" s="710"/>
      <c r="F27" s="710"/>
      <c r="G27" s="710"/>
      <c r="H27" s="710"/>
      <c r="I27" s="710"/>
      <c r="J27" s="710"/>
      <c r="K27" s="710"/>
      <c r="L27" s="710"/>
      <c r="M27" s="240"/>
      <c r="N27" s="240" t="s">
        <v>429</v>
      </c>
      <c r="O27" s="240"/>
      <c r="P27" s="240"/>
      <c r="Q27" s="240"/>
      <c r="R27" s="240"/>
      <c r="S27" s="240"/>
      <c r="T27" s="240"/>
      <c r="U27" s="240"/>
      <c r="V27" s="240"/>
      <c r="W27" s="240"/>
    </row>
    <row r="28" spans="2:24" s="31" customFormat="1" ht="15" customHeight="1" x14ac:dyDescent="0.2">
      <c r="B28" s="239"/>
      <c r="C28" s="711"/>
      <c r="D28" s="711"/>
      <c r="E28" s="711"/>
      <c r="F28" s="711"/>
      <c r="G28" s="711"/>
      <c r="H28" s="711"/>
      <c r="I28" s="711"/>
      <c r="J28" s="711"/>
      <c r="K28" s="711"/>
      <c r="L28" s="711"/>
      <c r="M28" s="240"/>
      <c r="N28" s="240" t="s">
        <v>522</v>
      </c>
      <c r="O28" s="240"/>
      <c r="P28" s="240"/>
      <c r="Q28" s="240"/>
      <c r="R28" s="240"/>
      <c r="S28" s="240"/>
      <c r="T28" s="240"/>
      <c r="U28" s="240"/>
      <c r="V28" s="240"/>
      <c r="W28" s="240"/>
    </row>
    <row r="29" spans="2:24" ht="15" customHeight="1" x14ac:dyDescent="0.2">
      <c r="C29" s="106"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06"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CA1CE3E8-86CD-46AA-9650-FFE0CDE46F7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986BAFA-64BA-4DE4-9DBB-0C79B264832D}">
          <x14:formula1>
            <xm:f>'(参考)リスト'!$F$16:$F$21</xm:f>
          </x14:formula1>
          <xm:sqref>E11:E12 E22:E23 P11:P12 P22:P23</xm:sqref>
        </x14:dataValidation>
        <x14:dataValidation type="list" allowBlank="1" showInputMessage="1" showErrorMessage="1" xr:uid="{15A0BAA8-31ED-48FA-A52A-DEA58AAF5E26}">
          <x14:formula1>
            <xm:f>'(参考)リスト'!$D$16:$D$18</xm:f>
          </x14:formula1>
          <xm:sqref>E10 E21 P10 P21</xm:sqref>
        </x14:dataValidation>
        <x14:dataValidation type="list" allowBlank="1" showInputMessage="1" showErrorMessage="1" xr:uid="{4D05452F-9A85-4E63-AFAF-C2451E9F7A94}">
          <x14:formula1>
            <xm:f>'(参考)リスト'!$E$16:$E$27</xm:f>
          </x14:formula1>
          <xm:sqref>E9 E20 P9 P20</xm:sqref>
        </x14:dataValidation>
        <x14:dataValidation type="list" allowBlank="1" showInputMessage="1" showErrorMessage="1" xr:uid="{43BDFE10-9EC2-4214-9D18-A46BDE72CD57}">
          <x14:formula1>
            <xm:f>'(参考)リスト'!$B$16:$B$21</xm:f>
          </x14:formula1>
          <xm:sqref>E7 E18 P7 P18</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B1:Z59"/>
  <sheetViews>
    <sheetView showGridLines="0" showZeros="0" view="pageBreakPreview" zoomScaleNormal="70" zoomScaleSheetLayoutView="100" workbookViewId="0">
      <selection activeCell="J26" sqref="J26:Q38"/>
    </sheetView>
  </sheetViews>
  <sheetFormatPr defaultColWidth="7.6640625" defaultRowHeight="28.2" customHeight="1" x14ac:dyDescent="0.2"/>
  <cols>
    <col min="1" max="1" width="7" style="28" customWidth="1"/>
    <col min="2" max="2" width="7.33203125" style="28" customWidth="1"/>
    <col min="3" max="3" width="5.88671875" style="28" customWidth="1"/>
    <col min="4" max="6" width="6.88671875" style="28" customWidth="1"/>
    <col min="7" max="8" width="5.88671875" style="28" customWidth="1"/>
    <col min="9" max="9" width="8.88671875" style="28" customWidth="1"/>
    <col min="10" max="10" width="7.33203125" style="28" customWidth="1"/>
    <col min="11" max="11" width="5.88671875" style="28" customWidth="1"/>
    <col min="12" max="14" width="6.77734375" style="28" customWidth="1"/>
    <col min="15" max="16" width="5.88671875" style="28" customWidth="1"/>
    <col min="17" max="17" width="8.88671875" style="28" customWidth="1"/>
    <col min="18" max="18" width="7.33203125" style="28" customWidth="1"/>
    <col min="19" max="19" width="5.88671875" style="28" customWidth="1"/>
    <col min="20" max="22" width="6.77734375" style="28" customWidth="1"/>
    <col min="23" max="24" width="5.88671875" style="28" customWidth="1"/>
    <col min="25" max="25" width="8.88671875" style="28" customWidth="1"/>
    <col min="26" max="16384" width="7.6640625" style="28"/>
  </cols>
  <sheetData>
    <row r="1" spans="2:25" ht="9" customHeight="1" x14ac:dyDescent="0.2"/>
    <row r="2" spans="2:25" ht="18" customHeight="1" x14ac:dyDescent="0.2">
      <c r="B2" s="233" t="s">
        <v>244</v>
      </c>
      <c r="C2" s="234"/>
      <c r="D2" s="234"/>
      <c r="E2" s="234"/>
      <c r="F2" s="234"/>
      <c r="G2" s="234"/>
      <c r="H2" s="234"/>
      <c r="I2" s="234"/>
      <c r="J2" s="234"/>
      <c r="K2" s="234"/>
      <c r="L2" s="234"/>
      <c r="M2" s="234"/>
      <c r="N2" s="234"/>
      <c r="O2" s="234"/>
      <c r="P2" s="234"/>
      <c r="Q2" s="234"/>
    </row>
    <row r="3" spans="2:25" ht="25.2" customHeight="1" x14ac:dyDescent="0.15">
      <c r="B3" s="818" t="s">
        <v>34</v>
      </c>
      <c r="C3" s="818"/>
      <c r="D3" s="818"/>
      <c r="E3" s="819" t="s">
        <v>561</v>
      </c>
      <c r="F3" s="819"/>
      <c r="G3" s="819"/>
      <c r="H3" s="819"/>
      <c r="I3" s="786" t="s">
        <v>27</v>
      </c>
      <c r="J3" s="787"/>
      <c r="K3" s="788"/>
      <c r="L3" s="765" t="s">
        <v>573</v>
      </c>
      <c r="M3" s="766"/>
      <c r="N3" s="767"/>
      <c r="O3" s="789" t="s">
        <v>448</v>
      </c>
      <c r="P3" s="790"/>
      <c r="Q3" s="791"/>
      <c r="R3" s="820" t="s">
        <v>531</v>
      </c>
      <c r="S3" s="821"/>
      <c r="T3" s="822"/>
      <c r="U3" s="799" t="s">
        <v>213</v>
      </c>
      <c r="V3" s="800"/>
      <c r="W3" s="801">
        <v>45586</v>
      </c>
      <c r="X3" s="802"/>
      <c r="Y3" s="803"/>
    </row>
    <row r="4" spans="2:25" ht="25.2" customHeight="1" x14ac:dyDescent="0.2">
      <c r="B4" s="813" t="s">
        <v>28</v>
      </c>
      <c r="C4" s="813"/>
      <c r="D4" s="813"/>
      <c r="E4" s="814" t="s">
        <v>562</v>
      </c>
      <c r="F4" s="814"/>
      <c r="G4" s="814"/>
      <c r="H4" s="814"/>
      <c r="I4" s="786" t="s">
        <v>33</v>
      </c>
      <c r="J4" s="787"/>
      <c r="K4" s="788"/>
      <c r="L4" s="734" t="s">
        <v>936</v>
      </c>
      <c r="M4" s="735"/>
      <c r="N4" s="736"/>
      <c r="O4" s="792"/>
      <c r="P4" s="793"/>
      <c r="Q4" s="794"/>
      <c r="R4" s="815" t="s">
        <v>532</v>
      </c>
      <c r="S4" s="816"/>
      <c r="T4" s="817"/>
      <c r="U4" s="657"/>
      <c r="V4" s="658"/>
      <c r="W4" s="804"/>
      <c r="X4" s="805"/>
      <c r="Y4" s="806"/>
    </row>
    <row r="5" spans="2:25" ht="15" customHeight="1" x14ac:dyDescent="0.2">
      <c r="B5" s="786" t="s">
        <v>198</v>
      </c>
      <c r="C5" s="787"/>
      <c r="D5" s="788"/>
      <c r="E5" s="241"/>
      <c r="F5" s="786" t="s">
        <v>197</v>
      </c>
      <c r="G5" s="787"/>
      <c r="H5" s="788"/>
      <c r="I5" s="242"/>
      <c r="J5" s="786" t="s">
        <v>198</v>
      </c>
      <c r="K5" s="787"/>
      <c r="L5" s="788"/>
      <c r="M5" s="241"/>
      <c r="N5" s="786" t="s">
        <v>197</v>
      </c>
      <c r="O5" s="787"/>
      <c r="P5" s="788"/>
      <c r="Q5" s="242"/>
      <c r="R5" s="781" t="s">
        <v>198</v>
      </c>
      <c r="S5" s="785"/>
      <c r="T5" s="782"/>
      <c r="U5" s="107"/>
      <c r="V5" s="781" t="s">
        <v>197</v>
      </c>
      <c r="W5" s="785"/>
      <c r="X5" s="782"/>
      <c r="Y5" s="120"/>
    </row>
    <row r="6" spans="2:25" ht="15" customHeight="1" x14ac:dyDescent="0.2">
      <c r="B6" s="786" t="s">
        <v>196</v>
      </c>
      <c r="C6" s="787"/>
      <c r="D6" s="177"/>
      <c r="E6" s="810"/>
      <c r="F6" s="811"/>
      <c r="G6" s="811"/>
      <c r="H6" s="811"/>
      <c r="I6" s="812"/>
      <c r="J6" s="786" t="s">
        <v>196</v>
      </c>
      <c r="K6" s="787"/>
      <c r="L6" s="177"/>
      <c r="M6" s="810"/>
      <c r="N6" s="811"/>
      <c r="O6" s="811"/>
      <c r="P6" s="811"/>
      <c r="Q6" s="812"/>
      <c r="R6" s="781" t="s">
        <v>196</v>
      </c>
      <c r="S6" s="785"/>
      <c r="T6" s="148"/>
      <c r="U6" s="795"/>
      <c r="V6" s="796"/>
      <c r="W6" s="796"/>
      <c r="X6" s="796"/>
      <c r="Y6" s="797"/>
    </row>
    <row r="7" spans="2:25" ht="15" customHeight="1" x14ac:dyDescent="0.2">
      <c r="B7" s="786" t="s">
        <v>195</v>
      </c>
      <c r="C7" s="788"/>
      <c r="D7" s="765"/>
      <c r="E7" s="767"/>
      <c r="F7" s="786" t="s">
        <v>194</v>
      </c>
      <c r="G7" s="788"/>
      <c r="H7" s="316"/>
      <c r="I7" s="316"/>
      <c r="J7" s="786" t="s">
        <v>195</v>
      </c>
      <c r="K7" s="788"/>
      <c r="L7" s="765"/>
      <c r="M7" s="767"/>
      <c r="N7" s="786" t="s">
        <v>194</v>
      </c>
      <c r="O7" s="788"/>
      <c r="P7" s="316"/>
      <c r="Q7" s="316"/>
      <c r="R7" s="781" t="s">
        <v>195</v>
      </c>
      <c r="S7" s="782"/>
      <c r="T7" s="783"/>
      <c r="U7" s="784"/>
      <c r="V7" s="781" t="s">
        <v>194</v>
      </c>
      <c r="W7" s="782"/>
      <c r="X7" s="312"/>
      <c r="Y7" s="312"/>
    </row>
    <row r="8" spans="2:25" ht="15" customHeight="1" x14ac:dyDescent="0.2">
      <c r="B8" s="807" t="s">
        <v>205</v>
      </c>
      <c r="C8" s="807"/>
      <c r="D8" s="177"/>
      <c r="E8" s="243" t="s">
        <v>193</v>
      </c>
      <c r="F8" s="808"/>
      <c r="G8" s="808"/>
      <c r="H8" s="808"/>
      <c r="I8" s="808"/>
      <c r="J8" s="807" t="s">
        <v>205</v>
      </c>
      <c r="K8" s="807"/>
      <c r="L8" s="177"/>
      <c r="M8" s="243" t="s">
        <v>193</v>
      </c>
      <c r="N8" s="808"/>
      <c r="O8" s="808"/>
      <c r="P8" s="808"/>
      <c r="Q8" s="808"/>
      <c r="R8" s="809" t="s">
        <v>205</v>
      </c>
      <c r="S8" s="809"/>
      <c r="T8" s="148"/>
      <c r="U8" s="123" t="s">
        <v>193</v>
      </c>
      <c r="V8" s="798"/>
      <c r="W8" s="798"/>
      <c r="X8" s="798"/>
      <c r="Y8" s="798"/>
    </row>
    <row r="9" spans="2:25" s="31" customFormat="1" ht="14.1" customHeight="1" x14ac:dyDescent="0.2">
      <c r="B9" s="823"/>
      <c r="C9" s="823"/>
      <c r="D9" s="823"/>
      <c r="E9" s="823"/>
      <c r="F9" s="823"/>
      <c r="G9" s="823"/>
      <c r="H9" s="823"/>
      <c r="I9" s="823"/>
      <c r="J9" s="723"/>
      <c r="K9" s="723"/>
      <c r="L9" s="723"/>
      <c r="M9" s="723"/>
      <c r="N9" s="723"/>
      <c r="O9" s="723"/>
      <c r="P9" s="723"/>
      <c r="Q9" s="723"/>
      <c r="R9" s="824"/>
      <c r="S9" s="824"/>
      <c r="T9" s="824"/>
      <c r="U9" s="824"/>
      <c r="V9" s="824"/>
      <c r="W9" s="824"/>
      <c r="X9" s="824"/>
      <c r="Y9" s="825"/>
    </row>
    <row r="10" spans="2:25" s="31" customFormat="1" ht="14.1" customHeight="1" x14ac:dyDescent="0.2">
      <c r="B10" s="743"/>
      <c r="C10" s="743"/>
      <c r="D10" s="743"/>
      <c r="E10" s="743"/>
      <c r="F10" s="743"/>
      <c r="G10" s="743"/>
      <c r="H10" s="743"/>
      <c r="I10" s="743"/>
      <c r="J10" s="723"/>
      <c r="K10" s="723"/>
      <c r="L10" s="723"/>
      <c r="M10" s="723"/>
      <c r="N10" s="723"/>
      <c r="O10" s="723"/>
      <c r="P10" s="723"/>
      <c r="Q10" s="723"/>
      <c r="R10" s="824"/>
      <c r="S10" s="824"/>
      <c r="T10" s="824"/>
      <c r="U10" s="824"/>
      <c r="V10" s="824"/>
      <c r="W10" s="824"/>
      <c r="X10" s="824"/>
      <c r="Y10" s="825"/>
    </row>
    <row r="11" spans="2:25" s="31" customFormat="1" ht="14.1" customHeight="1" x14ac:dyDescent="0.2">
      <c r="B11" s="743"/>
      <c r="C11" s="743"/>
      <c r="D11" s="743"/>
      <c r="E11" s="743"/>
      <c r="F11" s="743"/>
      <c r="G11" s="743"/>
      <c r="H11" s="743"/>
      <c r="I11" s="743"/>
      <c r="J11" s="723"/>
      <c r="K11" s="723"/>
      <c r="L11" s="723"/>
      <c r="M11" s="723"/>
      <c r="N11" s="723"/>
      <c r="O11" s="723"/>
      <c r="P11" s="723"/>
      <c r="Q11" s="723"/>
      <c r="R11" s="824"/>
      <c r="S11" s="824"/>
      <c r="T11" s="824"/>
      <c r="U11" s="824"/>
      <c r="V11" s="824"/>
      <c r="W11" s="824"/>
      <c r="X11" s="824"/>
      <c r="Y11" s="825"/>
    </row>
    <row r="12" spans="2:25" s="31" customFormat="1" ht="14.1" customHeight="1" x14ac:dyDescent="0.2">
      <c r="B12" s="743"/>
      <c r="C12" s="743"/>
      <c r="D12" s="743"/>
      <c r="E12" s="743"/>
      <c r="F12" s="743"/>
      <c r="G12" s="743"/>
      <c r="H12" s="743"/>
      <c r="I12" s="743"/>
      <c r="J12" s="723"/>
      <c r="K12" s="723"/>
      <c r="L12" s="723"/>
      <c r="M12" s="723"/>
      <c r="N12" s="723"/>
      <c r="O12" s="723"/>
      <c r="P12" s="723"/>
      <c r="Q12" s="723"/>
      <c r="R12" s="824"/>
      <c r="S12" s="824"/>
      <c r="T12" s="824"/>
      <c r="U12" s="824"/>
      <c r="V12" s="824"/>
      <c r="W12" s="824"/>
      <c r="X12" s="824"/>
      <c r="Y12" s="825"/>
    </row>
    <row r="13" spans="2:25" s="31" customFormat="1" ht="14.1" customHeight="1" x14ac:dyDescent="0.2">
      <c r="B13" s="743"/>
      <c r="C13" s="743"/>
      <c r="D13" s="743"/>
      <c r="E13" s="743"/>
      <c r="F13" s="743"/>
      <c r="G13" s="743"/>
      <c r="H13" s="743"/>
      <c r="I13" s="743"/>
      <c r="J13" s="723"/>
      <c r="K13" s="723"/>
      <c r="L13" s="723"/>
      <c r="M13" s="723"/>
      <c r="N13" s="723"/>
      <c r="O13" s="723"/>
      <c r="P13" s="723"/>
      <c r="Q13" s="723"/>
      <c r="R13" s="824"/>
      <c r="S13" s="824"/>
      <c r="T13" s="824"/>
      <c r="U13" s="824"/>
      <c r="V13" s="824"/>
      <c r="W13" s="824"/>
      <c r="X13" s="824"/>
      <c r="Y13" s="825"/>
    </row>
    <row r="14" spans="2:25" s="31" customFormat="1" ht="14.1" customHeight="1" x14ac:dyDescent="0.2">
      <c r="B14" s="743"/>
      <c r="C14" s="743"/>
      <c r="D14" s="743"/>
      <c r="E14" s="743"/>
      <c r="F14" s="743"/>
      <c r="G14" s="743"/>
      <c r="H14" s="743"/>
      <c r="I14" s="743"/>
      <c r="J14" s="723"/>
      <c r="K14" s="723"/>
      <c r="L14" s="723"/>
      <c r="M14" s="723"/>
      <c r="N14" s="723"/>
      <c r="O14" s="723"/>
      <c r="P14" s="723"/>
      <c r="Q14" s="723"/>
      <c r="R14" s="824"/>
      <c r="S14" s="824"/>
      <c r="T14" s="824"/>
      <c r="U14" s="824"/>
      <c r="V14" s="824"/>
      <c r="W14" s="824"/>
      <c r="X14" s="824"/>
      <c r="Y14" s="825"/>
    </row>
    <row r="15" spans="2:25" s="31" customFormat="1" ht="14.1" customHeight="1" x14ac:dyDescent="0.2">
      <c r="B15" s="743"/>
      <c r="C15" s="743"/>
      <c r="D15" s="743"/>
      <c r="E15" s="743"/>
      <c r="F15" s="743"/>
      <c r="G15" s="743"/>
      <c r="H15" s="743"/>
      <c r="I15" s="743"/>
      <c r="J15" s="723"/>
      <c r="K15" s="723"/>
      <c r="L15" s="723"/>
      <c r="M15" s="723"/>
      <c r="N15" s="723"/>
      <c r="O15" s="723"/>
      <c r="P15" s="723"/>
      <c r="Q15" s="723"/>
      <c r="R15" s="824"/>
      <c r="S15" s="824"/>
      <c r="T15" s="824"/>
      <c r="U15" s="824"/>
      <c r="V15" s="824"/>
      <c r="W15" s="824"/>
      <c r="X15" s="824"/>
      <c r="Y15" s="825"/>
    </row>
    <row r="16" spans="2:25" s="31" customFormat="1" ht="14.1" customHeight="1" x14ac:dyDescent="0.2">
      <c r="B16" s="743"/>
      <c r="C16" s="743"/>
      <c r="D16" s="743"/>
      <c r="E16" s="743"/>
      <c r="F16" s="743"/>
      <c r="G16" s="743"/>
      <c r="H16" s="743"/>
      <c r="I16" s="743"/>
      <c r="J16" s="723"/>
      <c r="K16" s="723"/>
      <c r="L16" s="723"/>
      <c r="M16" s="723"/>
      <c r="N16" s="723"/>
      <c r="O16" s="723"/>
      <c r="P16" s="723"/>
      <c r="Q16" s="723"/>
      <c r="R16" s="824"/>
      <c r="S16" s="824"/>
      <c r="T16" s="824"/>
      <c r="U16" s="824"/>
      <c r="V16" s="824"/>
      <c r="W16" s="824"/>
      <c r="X16" s="824"/>
      <c r="Y16" s="825"/>
    </row>
    <row r="17" spans="2:25" s="31" customFormat="1" ht="14.1" customHeight="1" x14ac:dyDescent="0.2">
      <c r="B17" s="743"/>
      <c r="C17" s="743"/>
      <c r="D17" s="743"/>
      <c r="E17" s="743"/>
      <c r="F17" s="743"/>
      <c r="G17" s="743"/>
      <c r="H17" s="743"/>
      <c r="I17" s="743"/>
      <c r="J17" s="723"/>
      <c r="K17" s="723"/>
      <c r="L17" s="723"/>
      <c r="M17" s="723"/>
      <c r="N17" s="723"/>
      <c r="O17" s="723"/>
      <c r="P17" s="723"/>
      <c r="Q17" s="723"/>
      <c r="R17" s="824"/>
      <c r="S17" s="824"/>
      <c r="T17" s="824"/>
      <c r="U17" s="824"/>
      <c r="V17" s="824"/>
      <c r="W17" s="824"/>
      <c r="X17" s="824"/>
      <c r="Y17" s="825"/>
    </row>
    <row r="18" spans="2:25" s="31" customFormat="1" ht="14.1" customHeight="1" x14ac:dyDescent="0.2">
      <c r="B18" s="743"/>
      <c r="C18" s="743"/>
      <c r="D18" s="743"/>
      <c r="E18" s="743"/>
      <c r="F18" s="743"/>
      <c r="G18" s="743"/>
      <c r="H18" s="743"/>
      <c r="I18" s="743"/>
      <c r="J18" s="723"/>
      <c r="K18" s="723"/>
      <c r="L18" s="723"/>
      <c r="M18" s="723"/>
      <c r="N18" s="723"/>
      <c r="O18" s="723"/>
      <c r="P18" s="723"/>
      <c r="Q18" s="723"/>
      <c r="R18" s="824"/>
      <c r="S18" s="824"/>
      <c r="T18" s="824"/>
      <c r="U18" s="824"/>
      <c r="V18" s="824"/>
      <c r="W18" s="824"/>
      <c r="X18" s="824"/>
      <c r="Y18" s="825"/>
    </row>
    <row r="19" spans="2:25" s="31" customFormat="1" ht="14.1" customHeight="1" x14ac:dyDescent="0.2">
      <c r="B19" s="743"/>
      <c r="C19" s="743"/>
      <c r="D19" s="743"/>
      <c r="E19" s="743"/>
      <c r="F19" s="743"/>
      <c r="G19" s="743"/>
      <c r="H19" s="743"/>
      <c r="I19" s="743"/>
      <c r="J19" s="723"/>
      <c r="K19" s="723"/>
      <c r="L19" s="723"/>
      <c r="M19" s="723"/>
      <c r="N19" s="723"/>
      <c r="O19" s="723"/>
      <c r="P19" s="723"/>
      <c r="Q19" s="723"/>
      <c r="R19" s="824"/>
      <c r="S19" s="824"/>
      <c r="T19" s="824"/>
      <c r="U19" s="824"/>
      <c r="V19" s="824"/>
      <c r="W19" s="824"/>
      <c r="X19" s="824"/>
      <c r="Y19" s="825"/>
    </row>
    <row r="20" spans="2:25" s="31" customFormat="1" ht="14.1" customHeight="1" x14ac:dyDescent="0.2">
      <c r="B20" s="743"/>
      <c r="C20" s="743"/>
      <c r="D20" s="743"/>
      <c r="E20" s="743"/>
      <c r="F20" s="743"/>
      <c r="G20" s="743"/>
      <c r="H20" s="743"/>
      <c r="I20" s="743"/>
      <c r="J20" s="723"/>
      <c r="K20" s="723"/>
      <c r="L20" s="723"/>
      <c r="M20" s="723"/>
      <c r="N20" s="723"/>
      <c r="O20" s="723"/>
      <c r="P20" s="723"/>
      <c r="Q20" s="723"/>
      <c r="R20" s="824"/>
      <c r="S20" s="824"/>
      <c r="T20" s="824"/>
      <c r="U20" s="824"/>
      <c r="V20" s="824"/>
      <c r="W20" s="824"/>
      <c r="X20" s="824"/>
      <c r="Y20" s="825"/>
    </row>
    <row r="21" spans="2:25" s="31" customFormat="1" ht="14.1" customHeight="1" x14ac:dyDescent="0.2">
      <c r="B21" s="743"/>
      <c r="C21" s="743"/>
      <c r="D21" s="743"/>
      <c r="E21" s="743"/>
      <c r="F21" s="743"/>
      <c r="G21" s="743"/>
      <c r="H21" s="743"/>
      <c r="I21" s="743"/>
      <c r="J21" s="723"/>
      <c r="K21" s="723"/>
      <c r="L21" s="723"/>
      <c r="M21" s="723"/>
      <c r="N21" s="723"/>
      <c r="O21" s="723"/>
      <c r="P21" s="723"/>
      <c r="Q21" s="723"/>
      <c r="R21" s="824"/>
      <c r="S21" s="824"/>
      <c r="T21" s="824"/>
      <c r="U21" s="824"/>
      <c r="V21" s="824"/>
      <c r="W21" s="824"/>
      <c r="X21" s="824"/>
      <c r="Y21" s="825"/>
    </row>
    <row r="22" spans="2:25" ht="15" customHeight="1" x14ac:dyDescent="0.2">
      <c r="B22" s="786" t="s">
        <v>198</v>
      </c>
      <c r="C22" s="787"/>
      <c r="D22" s="788"/>
      <c r="E22" s="241"/>
      <c r="F22" s="786" t="s">
        <v>197</v>
      </c>
      <c r="G22" s="787"/>
      <c r="H22" s="788"/>
      <c r="I22" s="242"/>
      <c r="J22" s="786" t="s">
        <v>198</v>
      </c>
      <c r="K22" s="787"/>
      <c r="L22" s="788"/>
      <c r="M22" s="241"/>
      <c r="N22" s="786" t="s">
        <v>197</v>
      </c>
      <c r="O22" s="787"/>
      <c r="P22" s="788"/>
      <c r="Q22" s="242"/>
      <c r="R22" s="781" t="s">
        <v>198</v>
      </c>
      <c r="S22" s="785"/>
      <c r="T22" s="782"/>
      <c r="U22" s="107"/>
      <c r="V22" s="781" t="s">
        <v>197</v>
      </c>
      <c r="W22" s="785"/>
      <c r="X22" s="782"/>
      <c r="Y22" s="120"/>
    </row>
    <row r="23" spans="2:25" ht="15" customHeight="1" x14ac:dyDescent="0.2">
      <c r="B23" s="786" t="s">
        <v>196</v>
      </c>
      <c r="C23" s="787"/>
      <c r="D23" s="177"/>
      <c r="E23" s="810"/>
      <c r="F23" s="811"/>
      <c r="G23" s="811"/>
      <c r="H23" s="811"/>
      <c r="I23" s="812"/>
      <c r="J23" s="786" t="s">
        <v>196</v>
      </c>
      <c r="K23" s="787"/>
      <c r="L23" s="177"/>
      <c r="M23" s="810"/>
      <c r="N23" s="811"/>
      <c r="O23" s="811"/>
      <c r="P23" s="811"/>
      <c r="Q23" s="812"/>
      <c r="R23" s="781" t="s">
        <v>196</v>
      </c>
      <c r="S23" s="785"/>
      <c r="T23" s="148"/>
      <c r="U23" s="795"/>
      <c r="V23" s="796"/>
      <c r="W23" s="796"/>
      <c r="X23" s="796"/>
      <c r="Y23" s="797"/>
    </row>
    <row r="24" spans="2:25" ht="15" customHeight="1" x14ac:dyDescent="0.2">
      <c r="B24" s="786" t="s">
        <v>195</v>
      </c>
      <c r="C24" s="788"/>
      <c r="D24" s="765"/>
      <c r="E24" s="767"/>
      <c r="F24" s="786" t="s">
        <v>194</v>
      </c>
      <c r="G24" s="788"/>
      <c r="H24" s="316"/>
      <c r="I24" s="316"/>
      <c r="J24" s="786" t="s">
        <v>195</v>
      </c>
      <c r="K24" s="788"/>
      <c r="L24" s="765"/>
      <c r="M24" s="767"/>
      <c r="N24" s="786" t="s">
        <v>194</v>
      </c>
      <c r="O24" s="788"/>
      <c r="P24" s="316"/>
      <c r="Q24" s="316"/>
      <c r="R24" s="781" t="s">
        <v>195</v>
      </c>
      <c r="S24" s="782"/>
      <c r="T24" s="783"/>
      <c r="U24" s="784"/>
      <c r="V24" s="781" t="s">
        <v>194</v>
      </c>
      <c r="W24" s="782"/>
      <c r="X24" s="312"/>
      <c r="Y24" s="312"/>
    </row>
    <row r="25" spans="2:25" ht="15" customHeight="1" x14ac:dyDescent="0.2">
      <c r="B25" s="807" t="s">
        <v>205</v>
      </c>
      <c r="C25" s="807"/>
      <c r="D25" s="177"/>
      <c r="E25" s="243" t="s">
        <v>193</v>
      </c>
      <c r="F25" s="808"/>
      <c r="G25" s="808"/>
      <c r="H25" s="808"/>
      <c r="I25" s="808"/>
      <c r="J25" s="807" t="s">
        <v>205</v>
      </c>
      <c r="K25" s="807"/>
      <c r="L25" s="177"/>
      <c r="M25" s="243" t="s">
        <v>193</v>
      </c>
      <c r="N25" s="808"/>
      <c r="O25" s="808"/>
      <c r="P25" s="808"/>
      <c r="Q25" s="808"/>
      <c r="R25" s="809" t="s">
        <v>205</v>
      </c>
      <c r="S25" s="809"/>
      <c r="T25" s="148"/>
      <c r="U25" s="123" t="s">
        <v>193</v>
      </c>
      <c r="V25" s="798"/>
      <c r="W25" s="798"/>
      <c r="X25" s="798"/>
      <c r="Y25" s="798"/>
    </row>
    <row r="26" spans="2:25" s="31" customFormat="1" ht="14.1" customHeight="1" x14ac:dyDescent="0.2">
      <c r="B26" s="823"/>
      <c r="C26" s="823"/>
      <c r="D26" s="823"/>
      <c r="E26" s="823"/>
      <c r="F26" s="823"/>
      <c r="G26" s="823"/>
      <c r="H26" s="823"/>
      <c r="I26" s="823"/>
      <c r="J26" s="723"/>
      <c r="K26" s="723"/>
      <c r="L26" s="723"/>
      <c r="M26" s="723"/>
      <c r="N26" s="723"/>
      <c r="O26" s="723"/>
      <c r="P26" s="723"/>
      <c r="Q26" s="723"/>
      <c r="R26" s="826"/>
      <c r="S26" s="827"/>
      <c r="T26" s="827"/>
      <c r="U26" s="827"/>
      <c r="V26" s="827"/>
      <c r="W26" s="827"/>
      <c r="X26" s="827"/>
      <c r="Y26" s="828"/>
    </row>
    <row r="27" spans="2:25" s="31" customFormat="1" ht="14.1" customHeight="1" x14ac:dyDescent="0.2">
      <c r="B27" s="743"/>
      <c r="C27" s="743"/>
      <c r="D27" s="743"/>
      <c r="E27" s="743"/>
      <c r="F27" s="743"/>
      <c r="G27" s="743"/>
      <c r="H27" s="743"/>
      <c r="I27" s="743"/>
      <c r="J27" s="723"/>
      <c r="K27" s="723"/>
      <c r="L27" s="723"/>
      <c r="M27" s="723"/>
      <c r="N27" s="723"/>
      <c r="O27" s="723"/>
      <c r="P27" s="723"/>
      <c r="Q27" s="723"/>
      <c r="R27" s="829"/>
      <c r="S27" s="824"/>
      <c r="T27" s="824"/>
      <c r="U27" s="824"/>
      <c r="V27" s="824"/>
      <c r="W27" s="824"/>
      <c r="X27" s="824"/>
      <c r="Y27" s="825"/>
    </row>
    <row r="28" spans="2:25" s="31" customFormat="1" ht="14.1" customHeight="1" x14ac:dyDescent="0.2">
      <c r="B28" s="743"/>
      <c r="C28" s="743"/>
      <c r="D28" s="743"/>
      <c r="E28" s="743"/>
      <c r="F28" s="743"/>
      <c r="G28" s="743"/>
      <c r="H28" s="743"/>
      <c r="I28" s="743"/>
      <c r="J28" s="723"/>
      <c r="K28" s="723"/>
      <c r="L28" s="723"/>
      <c r="M28" s="723"/>
      <c r="N28" s="723"/>
      <c r="O28" s="723"/>
      <c r="P28" s="723"/>
      <c r="Q28" s="723"/>
      <c r="R28" s="829"/>
      <c r="S28" s="824"/>
      <c r="T28" s="824"/>
      <c r="U28" s="824"/>
      <c r="V28" s="824"/>
      <c r="W28" s="824"/>
      <c r="X28" s="824"/>
      <c r="Y28" s="825"/>
    </row>
    <row r="29" spans="2:25" s="31" customFormat="1" ht="14.1" customHeight="1" x14ac:dyDescent="0.2">
      <c r="B29" s="743"/>
      <c r="C29" s="743"/>
      <c r="D29" s="743"/>
      <c r="E29" s="743"/>
      <c r="F29" s="743"/>
      <c r="G29" s="743"/>
      <c r="H29" s="743"/>
      <c r="I29" s="743"/>
      <c r="J29" s="723"/>
      <c r="K29" s="723"/>
      <c r="L29" s="723"/>
      <c r="M29" s="723"/>
      <c r="N29" s="723"/>
      <c r="O29" s="723"/>
      <c r="P29" s="723"/>
      <c r="Q29" s="723"/>
      <c r="R29" s="829"/>
      <c r="S29" s="824"/>
      <c r="T29" s="824"/>
      <c r="U29" s="824"/>
      <c r="V29" s="824"/>
      <c r="W29" s="824"/>
      <c r="X29" s="824"/>
      <c r="Y29" s="825"/>
    </row>
    <row r="30" spans="2:25" s="31" customFormat="1" ht="14.1" customHeight="1" x14ac:dyDescent="0.2">
      <c r="B30" s="743"/>
      <c r="C30" s="743"/>
      <c r="D30" s="743"/>
      <c r="E30" s="743"/>
      <c r="F30" s="743"/>
      <c r="G30" s="743"/>
      <c r="H30" s="743"/>
      <c r="I30" s="743"/>
      <c r="J30" s="723"/>
      <c r="K30" s="723"/>
      <c r="L30" s="723"/>
      <c r="M30" s="723"/>
      <c r="N30" s="723"/>
      <c r="O30" s="723"/>
      <c r="P30" s="723"/>
      <c r="Q30" s="723"/>
      <c r="R30" s="829"/>
      <c r="S30" s="824"/>
      <c r="T30" s="824"/>
      <c r="U30" s="824"/>
      <c r="V30" s="824"/>
      <c r="W30" s="824"/>
      <c r="X30" s="824"/>
      <c r="Y30" s="825"/>
    </row>
    <row r="31" spans="2:25" s="31" customFormat="1" ht="14.1" customHeight="1" x14ac:dyDescent="0.2">
      <c r="B31" s="743"/>
      <c r="C31" s="743"/>
      <c r="D31" s="743"/>
      <c r="E31" s="743"/>
      <c r="F31" s="743"/>
      <c r="G31" s="743"/>
      <c r="H31" s="743"/>
      <c r="I31" s="743"/>
      <c r="J31" s="723"/>
      <c r="K31" s="723"/>
      <c r="L31" s="723"/>
      <c r="M31" s="723"/>
      <c r="N31" s="723"/>
      <c r="O31" s="723"/>
      <c r="P31" s="723"/>
      <c r="Q31" s="723"/>
      <c r="R31" s="829"/>
      <c r="S31" s="824"/>
      <c r="T31" s="824"/>
      <c r="U31" s="824"/>
      <c r="V31" s="824"/>
      <c r="W31" s="824"/>
      <c r="X31" s="824"/>
      <c r="Y31" s="825"/>
    </row>
    <row r="32" spans="2:25" s="31" customFormat="1" ht="14.1" customHeight="1" x14ac:dyDescent="0.2">
      <c r="B32" s="743"/>
      <c r="C32" s="743"/>
      <c r="D32" s="743"/>
      <c r="E32" s="743"/>
      <c r="F32" s="743"/>
      <c r="G32" s="743"/>
      <c r="H32" s="743"/>
      <c r="I32" s="743"/>
      <c r="J32" s="723"/>
      <c r="K32" s="723"/>
      <c r="L32" s="723"/>
      <c r="M32" s="723"/>
      <c r="N32" s="723"/>
      <c r="O32" s="723"/>
      <c r="P32" s="723"/>
      <c r="Q32" s="723"/>
      <c r="R32" s="829"/>
      <c r="S32" s="824"/>
      <c r="T32" s="824"/>
      <c r="U32" s="824"/>
      <c r="V32" s="824"/>
      <c r="W32" s="824"/>
      <c r="X32" s="824"/>
      <c r="Y32" s="825"/>
    </row>
    <row r="33" spans="2:25" s="31" customFormat="1" ht="14.1" customHeight="1" x14ac:dyDescent="0.2">
      <c r="B33" s="743"/>
      <c r="C33" s="743"/>
      <c r="D33" s="743"/>
      <c r="E33" s="743"/>
      <c r="F33" s="743"/>
      <c r="G33" s="743"/>
      <c r="H33" s="743"/>
      <c r="I33" s="743"/>
      <c r="J33" s="723"/>
      <c r="K33" s="723"/>
      <c r="L33" s="723"/>
      <c r="M33" s="723"/>
      <c r="N33" s="723"/>
      <c r="O33" s="723"/>
      <c r="P33" s="723"/>
      <c r="Q33" s="723"/>
      <c r="R33" s="829"/>
      <c r="S33" s="824"/>
      <c r="T33" s="824"/>
      <c r="U33" s="824"/>
      <c r="V33" s="824"/>
      <c r="W33" s="824"/>
      <c r="X33" s="824"/>
      <c r="Y33" s="825"/>
    </row>
    <row r="34" spans="2:25" s="31" customFormat="1" ht="14.1" customHeight="1" x14ac:dyDescent="0.2">
      <c r="B34" s="743"/>
      <c r="C34" s="743"/>
      <c r="D34" s="743"/>
      <c r="E34" s="743"/>
      <c r="F34" s="743"/>
      <c r="G34" s="743"/>
      <c r="H34" s="743"/>
      <c r="I34" s="743"/>
      <c r="J34" s="723"/>
      <c r="K34" s="723"/>
      <c r="L34" s="723"/>
      <c r="M34" s="723"/>
      <c r="N34" s="723"/>
      <c r="O34" s="723"/>
      <c r="P34" s="723"/>
      <c r="Q34" s="723"/>
      <c r="R34" s="829"/>
      <c r="S34" s="824"/>
      <c r="T34" s="824"/>
      <c r="U34" s="824"/>
      <c r="V34" s="824"/>
      <c r="W34" s="824"/>
      <c r="X34" s="824"/>
      <c r="Y34" s="825"/>
    </row>
    <row r="35" spans="2:25" s="31" customFormat="1" ht="14.1" customHeight="1" x14ac:dyDescent="0.2">
      <c r="B35" s="743"/>
      <c r="C35" s="743"/>
      <c r="D35" s="743"/>
      <c r="E35" s="743"/>
      <c r="F35" s="743"/>
      <c r="G35" s="743"/>
      <c r="H35" s="743"/>
      <c r="I35" s="743"/>
      <c r="J35" s="723"/>
      <c r="K35" s="723"/>
      <c r="L35" s="723"/>
      <c r="M35" s="723"/>
      <c r="N35" s="723"/>
      <c r="O35" s="723"/>
      <c r="P35" s="723"/>
      <c r="Q35" s="723"/>
      <c r="R35" s="829"/>
      <c r="S35" s="824"/>
      <c r="T35" s="824"/>
      <c r="U35" s="824"/>
      <c r="V35" s="824"/>
      <c r="W35" s="824"/>
      <c r="X35" s="824"/>
      <c r="Y35" s="825"/>
    </row>
    <row r="36" spans="2:25" s="31" customFormat="1" ht="14.1" customHeight="1" x14ac:dyDescent="0.2">
      <c r="B36" s="743"/>
      <c r="C36" s="743"/>
      <c r="D36" s="743"/>
      <c r="E36" s="743"/>
      <c r="F36" s="743"/>
      <c r="G36" s="743"/>
      <c r="H36" s="743"/>
      <c r="I36" s="743"/>
      <c r="J36" s="723"/>
      <c r="K36" s="723"/>
      <c r="L36" s="723"/>
      <c r="M36" s="723"/>
      <c r="N36" s="723"/>
      <c r="O36" s="723"/>
      <c r="P36" s="723"/>
      <c r="Q36" s="723"/>
      <c r="R36" s="829"/>
      <c r="S36" s="824"/>
      <c r="T36" s="824"/>
      <c r="U36" s="824"/>
      <c r="V36" s="824"/>
      <c r="W36" s="824"/>
      <c r="X36" s="824"/>
      <c r="Y36" s="825"/>
    </row>
    <row r="37" spans="2:25" s="31" customFormat="1" ht="14.1" customHeight="1" x14ac:dyDescent="0.2">
      <c r="B37" s="743"/>
      <c r="C37" s="743"/>
      <c r="D37" s="743"/>
      <c r="E37" s="743"/>
      <c r="F37" s="743"/>
      <c r="G37" s="743"/>
      <c r="H37" s="743"/>
      <c r="I37" s="743"/>
      <c r="J37" s="723"/>
      <c r="K37" s="723"/>
      <c r="L37" s="723"/>
      <c r="M37" s="723"/>
      <c r="N37" s="723"/>
      <c r="O37" s="723"/>
      <c r="P37" s="723"/>
      <c r="Q37" s="723"/>
      <c r="R37" s="829"/>
      <c r="S37" s="824"/>
      <c r="T37" s="824"/>
      <c r="U37" s="824"/>
      <c r="V37" s="824"/>
      <c r="W37" s="824"/>
      <c r="X37" s="824"/>
      <c r="Y37" s="825"/>
    </row>
    <row r="38" spans="2:25" s="31" customFormat="1" ht="14.1" customHeight="1" x14ac:dyDescent="0.2">
      <c r="B38" s="743"/>
      <c r="C38" s="743"/>
      <c r="D38" s="743"/>
      <c r="E38" s="743"/>
      <c r="F38" s="743"/>
      <c r="G38" s="743"/>
      <c r="H38" s="743"/>
      <c r="I38" s="743"/>
      <c r="J38" s="723"/>
      <c r="K38" s="723"/>
      <c r="L38" s="723"/>
      <c r="M38" s="723"/>
      <c r="N38" s="723"/>
      <c r="O38" s="723"/>
      <c r="P38" s="723"/>
      <c r="Q38" s="723"/>
      <c r="R38" s="830"/>
      <c r="S38" s="831"/>
      <c r="T38" s="831"/>
      <c r="U38" s="831"/>
      <c r="V38" s="831"/>
      <c r="W38" s="831"/>
      <c r="X38" s="831"/>
      <c r="Y38" s="832"/>
    </row>
    <row r="39" spans="2:25" ht="15" customHeight="1" x14ac:dyDescent="0.2">
      <c r="B39" s="32"/>
      <c r="C39" s="35" t="s">
        <v>221</v>
      </c>
      <c r="D39" s="31"/>
      <c r="E39" s="32"/>
      <c r="F39" s="32"/>
      <c r="G39" s="32"/>
      <c r="H39" s="32"/>
      <c r="I39" s="32"/>
      <c r="J39" s="29"/>
      <c r="K39" s="29"/>
      <c r="L39" s="29"/>
      <c r="M39" s="29"/>
      <c r="N39" s="29"/>
      <c r="O39" s="29"/>
      <c r="P39" s="29"/>
      <c r="Q39" s="29"/>
      <c r="R39" s="33"/>
      <c r="S39" s="33"/>
      <c r="T39" s="33"/>
      <c r="U39" s="33"/>
      <c r="V39" s="33"/>
      <c r="W39" s="33"/>
      <c r="X39" s="33"/>
      <c r="Y39" s="33"/>
    </row>
    <row r="40" spans="2:25" ht="15" customHeight="1" x14ac:dyDescent="0.2">
      <c r="B40" s="29"/>
      <c r="C40" s="34" t="s">
        <v>212</v>
      </c>
      <c r="D40" s="31"/>
      <c r="E40" s="31"/>
      <c r="F40" s="31"/>
      <c r="G40" s="31"/>
      <c r="H40" s="31"/>
      <c r="I40" s="31"/>
      <c r="J40" s="31"/>
      <c r="K40" s="31"/>
      <c r="L40" s="31"/>
      <c r="M40" s="31"/>
      <c r="N40" s="31"/>
      <c r="O40" s="29"/>
      <c r="P40" s="34"/>
      <c r="Q40" s="31"/>
      <c r="R40" s="31"/>
      <c r="S40" s="31"/>
      <c r="T40" s="31"/>
      <c r="U40" s="31"/>
      <c r="V40" s="31"/>
      <c r="W40" s="31"/>
      <c r="X40" s="31"/>
      <c r="Y40" s="31"/>
    </row>
    <row r="41" spans="2:25" ht="15" customHeight="1" x14ac:dyDescent="0.2">
      <c r="C41" s="34" t="s">
        <v>407</v>
      </c>
      <c r="E41" s="34"/>
      <c r="F41" s="29"/>
      <c r="G41" s="31"/>
      <c r="H41" s="31"/>
      <c r="I41" s="31"/>
      <c r="J41" s="31"/>
      <c r="K41" s="31"/>
      <c r="L41" s="30"/>
      <c r="M41" s="31"/>
      <c r="N41" s="31"/>
      <c r="O41" s="31"/>
      <c r="P41" s="29"/>
      <c r="Q41" s="34"/>
      <c r="R41" s="29"/>
      <c r="S41" s="31"/>
      <c r="T41" s="31"/>
      <c r="U41" s="31"/>
      <c r="V41" s="31"/>
      <c r="W41" s="31"/>
      <c r="X41" s="31"/>
      <c r="Y41" s="31"/>
    </row>
    <row r="42" spans="2:25" ht="15" customHeight="1" x14ac:dyDescent="0.2">
      <c r="D42" s="29"/>
      <c r="E42" s="34"/>
      <c r="F42" s="31"/>
      <c r="G42" s="31"/>
      <c r="H42" s="31"/>
      <c r="I42" s="31"/>
      <c r="J42" s="31"/>
      <c r="K42" s="31"/>
      <c r="L42" s="31"/>
      <c r="M42" s="31"/>
      <c r="N42" s="31"/>
      <c r="O42" s="31"/>
      <c r="P42" s="29"/>
      <c r="Q42" s="34"/>
      <c r="R42" s="31"/>
      <c r="S42" s="31"/>
      <c r="T42" s="31"/>
      <c r="U42" s="31"/>
      <c r="V42" s="31"/>
      <c r="W42" s="31"/>
      <c r="X42" s="31"/>
      <c r="Y42" s="31"/>
    </row>
    <row r="43" spans="2:25" s="31" customFormat="1" ht="14.1" customHeight="1" x14ac:dyDescent="0.2">
      <c r="B43" s="28"/>
      <c r="C43" s="28"/>
      <c r="D43" s="28"/>
      <c r="E43" s="28"/>
      <c r="F43" s="28"/>
      <c r="G43" s="28"/>
      <c r="H43" s="28"/>
      <c r="I43" s="28"/>
      <c r="J43" s="28"/>
      <c r="K43" s="28"/>
      <c r="L43" s="28"/>
      <c r="M43" s="28"/>
      <c r="N43" s="28"/>
      <c r="O43" s="28"/>
      <c r="P43" s="28"/>
      <c r="Q43" s="28"/>
      <c r="R43" s="28"/>
      <c r="S43" s="28"/>
      <c r="T43" s="28"/>
      <c r="U43" s="28"/>
      <c r="V43" s="28"/>
      <c r="W43" s="28"/>
      <c r="X43" s="28"/>
      <c r="Y43" s="28"/>
    </row>
    <row r="44" spans="2:25" s="31" customFormat="1" ht="14.1" customHeight="1" x14ac:dyDescent="0.2">
      <c r="B44" s="28"/>
      <c r="C44" s="28"/>
      <c r="D44" s="28"/>
      <c r="E44" s="28"/>
      <c r="F44" s="28"/>
      <c r="G44" s="28"/>
      <c r="H44" s="28"/>
      <c r="I44" s="28"/>
      <c r="J44" s="28"/>
      <c r="K44" s="28"/>
      <c r="L44" s="28"/>
      <c r="M44" s="28"/>
      <c r="N44" s="28"/>
      <c r="O44" s="28"/>
      <c r="P44" s="28"/>
      <c r="Q44" s="28"/>
      <c r="R44" s="28"/>
      <c r="S44" s="28"/>
      <c r="T44" s="28"/>
      <c r="U44" s="28"/>
      <c r="V44" s="28"/>
      <c r="W44" s="28"/>
      <c r="X44" s="28"/>
      <c r="Y44" s="28"/>
    </row>
    <row r="45" spans="2:25" s="31" customFormat="1" ht="14.1" customHeight="1" x14ac:dyDescent="0.2">
      <c r="B45" s="28"/>
      <c r="C45" s="28"/>
      <c r="D45" s="28"/>
      <c r="E45" s="28"/>
      <c r="F45" s="28"/>
      <c r="G45" s="28"/>
      <c r="H45" s="28"/>
      <c r="I45" s="28"/>
      <c r="J45" s="28"/>
      <c r="K45" s="28"/>
      <c r="L45" s="28"/>
      <c r="M45" s="28"/>
      <c r="N45" s="28"/>
      <c r="O45" s="28"/>
      <c r="P45" s="28"/>
      <c r="Q45" s="28"/>
      <c r="R45" s="28"/>
      <c r="S45" s="28"/>
      <c r="T45" s="28"/>
      <c r="U45" s="28"/>
      <c r="V45" s="28"/>
      <c r="W45" s="28"/>
      <c r="X45" s="28"/>
      <c r="Y45" s="28"/>
    </row>
    <row r="46" spans="2:25" s="31" customFormat="1" ht="14.1" customHeight="1" x14ac:dyDescent="0.2">
      <c r="B46" s="28"/>
      <c r="C46" s="28"/>
      <c r="D46" s="28"/>
      <c r="E46" s="28"/>
      <c r="F46" s="28"/>
      <c r="G46" s="28"/>
      <c r="H46" s="28"/>
      <c r="I46" s="28"/>
      <c r="J46" s="28"/>
      <c r="K46" s="28"/>
      <c r="L46" s="28"/>
      <c r="M46" s="28"/>
      <c r="N46" s="28"/>
      <c r="O46" s="28"/>
      <c r="P46" s="28"/>
      <c r="Q46" s="28"/>
      <c r="R46" s="28"/>
      <c r="S46" s="28"/>
      <c r="T46" s="28"/>
      <c r="U46" s="28"/>
      <c r="V46" s="28"/>
      <c r="W46" s="28"/>
      <c r="X46" s="28"/>
      <c r="Y46" s="28"/>
    </row>
    <row r="47" spans="2:25" s="31" customFormat="1" ht="14.1" customHeight="1" x14ac:dyDescent="0.2">
      <c r="B47" s="28"/>
      <c r="C47" s="28"/>
      <c r="D47" s="28"/>
      <c r="E47" s="28"/>
      <c r="F47" s="28"/>
      <c r="G47" s="28"/>
      <c r="H47" s="28"/>
      <c r="I47" s="28"/>
      <c r="J47" s="28"/>
      <c r="K47" s="28"/>
      <c r="L47" s="28"/>
      <c r="M47" s="28"/>
      <c r="N47" s="28"/>
      <c r="O47" s="28"/>
      <c r="P47" s="28"/>
      <c r="Q47" s="28"/>
      <c r="R47" s="28"/>
      <c r="S47" s="28"/>
      <c r="T47" s="28"/>
      <c r="U47" s="28"/>
      <c r="V47" s="28"/>
      <c r="W47" s="28"/>
      <c r="X47" s="28"/>
      <c r="Y47" s="28"/>
    </row>
    <row r="48" spans="2:25" s="31" customFormat="1" ht="14.1" customHeight="1" x14ac:dyDescent="0.2">
      <c r="B48" s="28"/>
      <c r="C48" s="28"/>
      <c r="D48" s="28"/>
      <c r="E48" s="28"/>
      <c r="F48" s="28"/>
      <c r="G48" s="28"/>
      <c r="H48" s="28"/>
      <c r="I48" s="28"/>
      <c r="J48" s="28"/>
      <c r="K48" s="28"/>
      <c r="L48" s="28"/>
      <c r="M48" s="28"/>
      <c r="N48" s="28"/>
      <c r="O48" s="28"/>
      <c r="P48" s="28"/>
      <c r="Q48" s="28"/>
      <c r="R48" s="28"/>
      <c r="S48" s="28"/>
      <c r="T48" s="28"/>
      <c r="U48" s="28"/>
      <c r="V48" s="28"/>
      <c r="W48" s="28"/>
      <c r="X48" s="28"/>
      <c r="Y48" s="28"/>
    </row>
    <row r="49" spans="2:26" s="31" customFormat="1" ht="14.1" customHeight="1" x14ac:dyDescent="0.2">
      <c r="B49" s="28"/>
      <c r="C49" s="28"/>
      <c r="D49" s="28"/>
      <c r="E49" s="28"/>
      <c r="F49" s="28"/>
      <c r="G49" s="28"/>
      <c r="H49" s="28"/>
      <c r="I49" s="28"/>
      <c r="J49" s="28"/>
      <c r="K49" s="28"/>
      <c r="L49" s="28"/>
      <c r="M49" s="28"/>
      <c r="N49" s="28"/>
      <c r="O49" s="28"/>
      <c r="P49" s="28"/>
      <c r="Q49" s="28"/>
      <c r="R49" s="28"/>
      <c r="S49" s="28"/>
      <c r="T49" s="28"/>
      <c r="U49" s="28"/>
      <c r="V49" s="28"/>
      <c r="W49" s="28"/>
      <c r="X49" s="28"/>
      <c r="Y49" s="28"/>
    </row>
    <row r="50" spans="2:26" s="31" customFormat="1" ht="14.1" customHeight="1" x14ac:dyDescent="0.2">
      <c r="B50" s="28"/>
      <c r="C50" s="28"/>
      <c r="D50" s="28"/>
      <c r="E50" s="28"/>
      <c r="F50" s="28"/>
      <c r="G50" s="28"/>
      <c r="H50" s="28"/>
      <c r="I50" s="28"/>
      <c r="J50" s="28"/>
      <c r="K50" s="28"/>
      <c r="L50" s="28"/>
      <c r="M50" s="28"/>
      <c r="N50" s="28"/>
      <c r="O50" s="28"/>
      <c r="P50" s="28"/>
      <c r="Q50" s="28"/>
      <c r="R50" s="28"/>
      <c r="S50" s="28"/>
      <c r="T50" s="28"/>
      <c r="U50" s="28"/>
      <c r="V50" s="28"/>
      <c r="W50" s="28"/>
      <c r="X50" s="28"/>
      <c r="Y50" s="28"/>
    </row>
    <row r="51" spans="2:26" s="31" customFormat="1" ht="14.1" customHeight="1" x14ac:dyDescent="0.2">
      <c r="B51" s="28"/>
      <c r="C51" s="28"/>
      <c r="D51" s="28"/>
      <c r="E51" s="28"/>
      <c r="F51" s="28"/>
      <c r="G51" s="28"/>
      <c r="H51" s="28"/>
      <c r="I51" s="28"/>
      <c r="J51" s="28"/>
      <c r="K51" s="28"/>
      <c r="L51" s="28"/>
      <c r="M51" s="28"/>
      <c r="N51" s="28"/>
      <c r="O51" s="28"/>
      <c r="P51" s="28"/>
      <c r="Q51" s="28"/>
      <c r="R51" s="28"/>
      <c r="S51" s="28"/>
      <c r="T51" s="28"/>
      <c r="U51" s="28"/>
      <c r="V51" s="28"/>
      <c r="W51" s="28"/>
      <c r="X51" s="28"/>
      <c r="Y51" s="28"/>
    </row>
    <row r="52" spans="2:26" s="31" customFormat="1" ht="14.1" customHeight="1" x14ac:dyDescent="0.2">
      <c r="B52" s="28"/>
      <c r="C52" s="28"/>
      <c r="D52" s="28"/>
      <c r="E52" s="28"/>
      <c r="F52" s="28"/>
      <c r="G52" s="28"/>
      <c r="H52" s="28"/>
      <c r="I52" s="28"/>
      <c r="J52" s="28"/>
      <c r="K52" s="28"/>
      <c r="L52" s="28"/>
      <c r="M52" s="28"/>
      <c r="N52" s="28"/>
      <c r="O52" s="28"/>
      <c r="P52" s="28"/>
      <c r="Q52" s="28"/>
      <c r="R52" s="28"/>
      <c r="S52" s="28"/>
      <c r="T52" s="28"/>
      <c r="U52" s="28"/>
      <c r="V52" s="28"/>
      <c r="W52" s="28"/>
      <c r="X52" s="28"/>
      <c r="Y52" s="28"/>
    </row>
    <row r="53" spans="2:26" s="31" customFormat="1" ht="14.1" customHeight="1" x14ac:dyDescent="0.2">
      <c r="B53" s="28"/>
      <c r="C53" s="28"/>
      <c r="D53" s="28"/>
      <c r="E53" s="28"/>
      <c r="F53" s="28"/>
      <c r="G53" s="28"/>
      <c r="H53" s="28"/>
      <c r="I53" s="28"/>
      <c r="J53" s="28"/>
      <c r="K53" s="28"/>
      <c r="L53" s="28"/>
      <c r="M53" s="28"/>
      <c r="N53" s="28"/>
      <c r="O53" s="28"/>
      <c r="P53" s="28"/>
      <c r="Q53" s="28"/>
      <c r="R53" s="28"/>
      <c r="S53" s="28"/>
      <c r="T53" s="28"/>
      <c r="U53" s="28"/>
      <c r="V53" s="28"/>
      <c r="W53" s="28"/>
      <c r="X53" s="28"/>
      <c r="Y53" s="28"/>
    </row>
    <row r="54" spans="2:26" s="31" customFormat="1" ht="14.1" customHeight="1" x14ac:dyDescent="0.2">
      <c r="B54" s="28"/>
      <c r="C54" s="28"/>
      <c r="D54" s="28"/>
      <c r="E54" s="28"/>
      <c r="F54" s="28"/>
      <c r="G54" s="28"/>
      <c r="H54" s="28"/>
      <c r="I54" s="28"/>
      <c r="J54" s="28"/>
      <c r="K54" s="28"/>
      <c r="L54" s="28"/>
      <c r="M54" s="28"/>
      <c r="N54" s="28"/>
      <c r="O54" s="28"/>
      <c r="P54" s="28"/>
      <c r="Q54" s="28"/>
      <c r="R54" s="28"/>
      <c r="S54" s="28"/>
      <c r="T54" s="28"/>
      <c r="U54" s="28"/>
      <c r="V54" s="28"/>
      <c r="W54" s="28"/>
      <c r="X54" s="28"/>
      <c r="Y54" s="28"/>
    </row>
    <row r="55" spans="2:26" s="31" customFormat="1" ht="14.1" customHeight="1" x14ac:dyDescent="0.2">
      <c r="B55" s="28"/>
      <c r="C55" s="28"/>
      <c r="D55" s="28"/>
      <c r="E55" s="28"/>
      <c r="F55" s="28"/>
      <c r="G55" s="28"/>
      <c r="H55" s="28"/>
      <c r="I55" s="28"/>
      <c r="J55" s="28"/>
      <c r="K55" s="28"/>
      <c r="L55" s="28"/>
      <c r="M55" s="28"/>
      <c r="N55" s="28"/>
      <c r="O55" s="28"/>
      <c r="P55" s="28"/>
      <c r="Q55" s="28"/>
      <c r="R55" s="28"/>
      <c r="S55" s="28"/>
      <c r="T55" s="28"/>
      <c r="U55" s="28"/>
      <c r="V55" s="28"/>
      <c r="W55" s="28"/>
      <c r="X55" s="28"/>
      <c r="Y55" s="28"/>
    </row>
    <row r="56" spans="2:26" s="31" customFormat="1" ht="14.1" customHeight="1" x14ac:dyDescent="0.2">
      <c r="B56" s="28"/>
      <c r="C56" s="28"/>
      <c r="D56" s="28"/>
      <c r="E56" s="28"/>
      <c r="F56" s="28"/>
      <c r="G56" s="28"/>
      <c r="H56" s="28"/>
      <c r="I56" s="28"/>
      <c r="J56" s="28"/>
      <c r="K56" s="28"/>
      <c r="L56" s="28"/>
      <c r="M56" s="28"/>
      <c r="N56" s="28"/>
      <c r="O56" s="28"/>
      <c r="P56" s="28"/>
      <c r="Q56" s="28"/>
      <c r="R56" s="28"/>
      <c r="S56" s="28"/>
      <c r="T56" s="28"/>
      <c r="U56" s="28"/>
      <c r="V56" s="28"/>
      <c r="W56" s="28"/>
      <c r="X56" s="28"/>
      <c r="Y56" s="28"/>
    </row>
    <row r="57" spans="2:26" s="31" customFormat="1" ht="15" customHeight="1" x14ac:dyDescent="0.2">
      <c r="B57" s="28"/>
      <c r="C57" s="28"/>
      <c r="D57" s="28"/>
      <c r="E57" s="28"/>
      <c r="F57" s="28"/>
      <c r="G57" s="28"/>
      <c r="H57" s="28"/>
      <c r="I57" s="28"/>
      <c r="J57" s="28"/>
      <c r="K57" s="28"/>
      <c r="L57" s="28"/>
      <c r="M57" s="28"/>
      <c r="N57" s="28"/>
      <c r="O57" s="28"/>
      <c r="P57" s="28"/>
      <c r="Q57" s="28"/>
      <c r="R57" s="28"/>
      <c r="S57" s="28"/>
      <c r="T57" s="28"/>
      <c r="U57" s="28"/>
      <c r="V57" s="28"/>
      <c r="W57" s="28"/>
      <c r="X57" s="28"/>
      <c r="Y57" s="28"/>
    </row>
    <row r="58" spans="2:26" ht="15" customHeight="1" x14ac:dyDescent="0.2">
      <c r="Z58" s="31"/>
    </row>
    <row r="59" spans="2:26" ht="28.2" customHeight="1" x14ac:dyDescent="0.2">
      <c r="Z59" s="31"/>
    </row>
  </sheetData>
  <mergeCells count="79">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 ref="B3:D3"/>
    <mergeCell ref="E3:H3"/>
    <mergeCell ref="I3:K3"/>
    <mergeCell ref="L3:N3"/>
    <mergeCell ref="R3:T3"/>
    <mergeCell ref="B4:D4"/>
    <mergeCell ref="E4:H4"/>
    <mergeCell ref="I4:K4"/>
    <mergeCell ref="L4:N4"/>
    <mergeCell ref="R4:T4"/>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L7:M7"/>
    <mergeCell ref="D7:E7"/>
    <mergeCell ref="F7:G7"/>
    <mergeCell ref="T7:U7"/>
    <mergeCell ref="V7:W7"/>
    <mergeCell ref="P7:Q7"/>
    <mergeCell ref="B8:C8"/>
    <mergeCell ref="F8:I8"/>
    <mergeCell ref="J8:K8"/>
    <mergeCell ref="N8:Q8"/>
    <mergeCell ref="R8:S8"/>
    <mergeCell ref="B24:C24"/>
    <mergeCell ref="D24:E24"/>
    <mergeCell ref="F24:G24"/>
    <mergeCell ref="J24:K24"/>
    <mergeCell ref="L24:M24"/>
    <mergeCell ref="H24:I24"/>
    <mergeCell ref="V25:Y25"/>
    <mergeCell ref="B25:C25"/>
    <mergeCell ref="F25:I25"/>
    <mergeCell ref="J25:K25"/>
    <mergeCell ref="N25:Q25"/>
    <mergeCell ref="R25:S25"/>
    <mergeCell ref="R24:S24"/>
    <mergeCell ref="T24:U24"/>
    <mergeCell ref="V22:X22"/>
    <mergeCell ref="N22:P22"/>
    <mergeCell ref="O3:Q4"/>
    <mergeCell ref="U23:Y23"/>
    <mergeCell ref="N24:O24"/>
    <mergeCell ref="V8:Y8"/>
    <mergeCell ref="N7:O7"/>
    <mergeCell ref="U3:V4"/>
    <mergeCell ref="W3:Y4"/>
    <mergeCell ref="X7:Y7"/>
    <mergeCell ref="P24:Q24"/>
    <mergeCell ref="X24:Y24"/>
  </mergeCells>
  <phoneticPr fontId="9"/>
  <dataValidations count="1">
    <dataValidation type="list" allowBlank="1" showInputMessage="1" showErrorMessage="1" sqref="E6:I6 M6:Q6 U6:Y6 E23:I23 M23:Q23 U23:Y23" xr:uid="{CFD8E211-C00A-4F3D-B67B-8CFB325E46C5}">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4"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5131F-E695-4A2D-81CE-EF93CFBAFED9}">
  <dimension ref="B2:AI47"/>
  <sheetViews>
    <sheetView showGridLines="0" showZeros="0" view="pageBreakPreview" zoomScaleNormal="85" zoomScaleSheetLayoutView="100" workbookViewId="0">
      <selection activeCell="T18" sqref="T18"/>
    </sheetView>
  </sheetViews>
  <sheetFormatPr defaultColWidth="9" defaultRowHeight="12" x14ac:dyDescent="0.15"/>
  <cols>
    <col min="1" max="1" width="1.6640625" style="6" customWidth="1"/>
    <col min="2" max="2" width="3.21875" style="6" customWidth="1"/>
    <col min="3" max="35" width="4.109375" style="6" customWidth="1"/>
    <col min="36" max="36" width="1.33203125" style="6" customWidth="1"/>
    <col min="37" max="16384" width="9" style="6"/>
  </cols>
  <sheetData>
    <row r="2" spans="2:35" ht="8.25" customHeight="1" x14ac:dyDescent="0.15"/>
    <row r="3" spans="2:35" ht="25.2" customHeight="1" x14ac:dyDescent="0.15">
      <c r="B3" s="402" t="s">
        <v>245</v>
      </c>
      <c r="C3" s="402"/>
      <c r="D3" s="402"/>
      <c r="E3" s="841"/>
      <c r="F3" s="841"/>
      <c r="G3" s="841"/>
      <c r="H3" s="841"/>
      <c r="I3" s="841"/>
      <c r="J3" s="402"/>
      <c r="K3" s="402"/>
      <c r="L3" s="402"/>
      <c r="M3" s="402"/>
      <c r="N3" s="402"/>
      <c r="O3" s="402"/>
      <c r="P3" s="402"/>
      <c r="Q3" s="402"/>
      <c r="R3" s="402"/>
      <c r="S3" s="402"/>
      <c r="T3" s="402"/>
      <c r="U3" s="402"/>
      <c r="V3" s="402"/>
      <c r="W3" s="402"/>
      <c r="X3" s="402"/>
      <c r="Y3" s="402"/>
      <c r="Z3" s="402"/>
      <c r="AA3" s="402"/>
      <c r="AB3" s="402"/>
      <c r="AC3" s="402"/>
      <c r="AD3" s="402"/>
      <c r="AE3" s="402"/>
      <c r="AF3" s="402"/>
      <c r="AG3" s="402"/>
      <c r="AH3" s="402"/>
      <c r="AI3" s="402"/>
    </row>
    <row r="4" spans="2:35" ht="20.100000000000001" customHeight="1" x14ac:dyDescent="0.15">
      <c r="B4" s="842" t="s">
        <v>17</v>
      </c>
      <c r="C4" s="843"/>
      <c r="D4" s="844"/>
      <c r="E4" s="845" t="s">
        <v>561</v>
      </c>
      <c r="F4" s="846"/>
      <c r="G4" s="846"/>
      <c r="H4" s="846"/>
      <c r="I4" s="847"/>
      <c r="J4" s="848" t="s">
        <v>18</v>
      </c>
      <c r="K4" s="849"/>
      <c r="L4" s="850"/>
      <c r="M4" s="851" t="s">
        <v>573</v>
      </c>
      <c r="N4" s="852"/>
      <c r="O4" s="852"/>
      <c r="P4" s="852"/>
      <c r="Q4" s="852"/>
      <c r="R4" s="853"/>
      <c r="S4" s="769" t="s">
        <v>447</v>
      </c>
      <c r="T4" s="777"/>
      <c r="U4" s="777"/>
      <c r="V4" s="770"/>
      <c r="W4" s="854" t="s">
        <v>531</v>
      </c>
      <c r="X4" s="855"/>
      <c r="Y4" s="855"/>
      <c r="Z4" s="855"/>
      <c r="AA4" s="855"/>
      <c r="AB4" s="856"/>
      <c r="AC4" s="451" t="s">
        <v>185</v>
      </c>
      <c r="AD4" s="452"/>
      <c r="AE4" s="453"/>
      <c r="AF4" s="857">
        <v>45586</v>
      </c>
      <c r="AG4" s="858"/>
      <c r="AH4" s="858"/>
      <c r="AI4" s="859"/>
    </row>
    <row r="5" spans="2:35" ht="20.100000000000001" customHeight="1" x14ac:dyDescent="0.15">
      <c r="B5" s="863" t="s">
        <v>0</v>
      </c>
      <c r="C5" s="864"/>
      <c r="D5" s="865"/>
      <c r="E5" s="866" t="s">
        <v>562</v>
      </c>
      <c r="F5" s="867"/>
      <c r="G5" s="867"/>
      <c r="H5" s="867"/>
      <c r="I5" s="868"/>
      <c r="J5" s="869" t="s">
        <v>1</v>
      </c>
      <c r="K5" s="870"/>
      <c r="L5" s="871"/>
      <c r="M5" s="851" t="s">
        <v>936</v>
      </c>
      <c r="N5" s="852"/>
      <c r="O5" s="852"/>
      <c r="P5" s="852"/>
      <c r="Q5" s="852"/>
      <c r="R5" s="853"/>
      <c r="S5" s="778"/>
      <c r="T5" s="779"/>
      <c r="U5" s="779"/>
      <c r="V5" s="780"/>
      <c r="W5" s="872" t="s">
        <v>532</v>
      </c>
      <c r="X5" s="873"/>
      <c r="Y5" s="873"/>
      <c r="Z5" s="873"/>
      <c r="AA5" s="873"/>
      <c r="AB5" s="874"/>
      <c r="AC5" s="454"/>
      <c r="AD5" s="455"/>
      <c r="AE5" s="456"/>
      <c r="AF5" s="860"/>
      <c r="AG5" s="861"/>
      <c r="AH5" s="861"/>
      <c r="AI5" s="862"/>
    </row>
    <row r="6" spans="2:35" ht="26.25" customHeight="1" x14ac:dyDescent="0.2">
      <c r="B6" s="833" t="s">
        <v>20</v>
      </c>
      <c r="C6" s="836" t="s">
        <v>19</v>
      </c>
      <c r="D6" s="837"/>
      <c r="E6" s="837"/>
      <c r="F6" s="837"/>
      <c r="G6" s="837"/>
      <c r="H6" s="837"/>
      <c r="I6" s="837"/>
      <c r="J6" s="837"/>
      <c r="K6" s="837"/>
      <c r="L6" s="837"/>
      <c r="M6" s="837"/>
      <c r="N6" s="837"/>
      <c r="O6" s="837"/>
      <c r="P6" s="837"/>
      <c r="Q6" s="837"/>
      <c r="R6" s="837"/>
      <c r="S6" s="837"/>
      <c r="T6" s="837"/>
      <c r="U6" s="837"/>
      <c r="V6" s="837"/>
      <c r="W6" s="837"/>
      <c r="X6" s="837"/>
      <c r="Y6" s="837"/>
      <c r="Z6" s="837"/>
      <c r="AA6" s="837"/>
      <c r="AB6" s="837"/>
      <c r="AC6" s="837"/>
      <c r="AD6" s="837"/>
      <c r="AE6" s="837"/>
      <c r="AF6" s="837"/>
      <c r="AG6" s="837"/>
      <c r="AH6" s="837"/>
      <c r="AI6" s="838"/>
    </row>
    <row r="7" spans="2:35" ht="35.700000000000003" customHeight="1" x14ac:dyDescent="0.15">
      <c r="B7" s="834"/>
      <c r="C7" s="4"/>
      <c r="D7" s="4"/>
      <c r="E7" s="4"/>
      <c r="F7" s="4"/>
      <c r="G7" s="4"/>
      <c r="H7" s="4"/>
      <c r="I7" s="84"/>
      <c r="J7" s="4"/>
      <c r="K7" s="4"/>
      <c r="L7" s="4"/>
      <c r="M7" s="4"/>
      <c r="N7" s="4"/>
      <c r="O7" s="4"/>
      <c r="P7" s="4"/>
      <c r="Q7" s="85"/>
      <c r="R7" s="84"/>
      <c r="S7" s="4"/>
      <c r="T7" s="4"/>
      <c r="U7" s="4"/>
      <c r="V7" s="4"/>
      <c r="W7" s="84"/>
      <c r="X7" s="84"/>
      <c r="Y7" s="84"/>
      <c r="Z7" s="84"/>
      <c r="AA7" s="84"/>
      <c r="AB7" s="4"/>
      <c r="AC7" s="4"/>
      <c r="AD7" s="4"/>
      <c r="AE7" s="4"/>
      <c r="AF7" s="4"/>
      <c r="AG7" s="4"/>
      <c r="AH7" s="4"/>
      <c r="AI7" s="86"/>
    </row>
    <row r="8" spans="2:35" ht="35.700000000000003" customHeight="1" x14ac:dyDescent="0.15">
      <c r="B8" s="834"/>
      <c r="C8" s="4"/>
      <c r="D8" s="4"/>
      <c r="E8" s="4"/>
      <c r="F8" s="4"/>
      <c r="G8" s="4"/>
      <c r="H8" s="4"/>
      <c r="I8" s="84"/>
      <c r="J8" s="4"/>
      <c r="K8" s="4"/>
      <c r="L8" s="4"/>
      <c r="M8" s="4"/>
      <c r="N8" s="4"/>
      <c r="O8" s="4"/>
      <c r="P8" s="4"/>
      <c r="Q8" s="85"/>
      <c r="R8" s="84"/>
      <c r="S8" s="4"/>
      <c r="T8" s="4"/>
      <c r="U8" s="4"/>
      <c r="V8" s="4"/>
      <c r="W8" s="84"/>
      <c r="X8" s="84"/>
      <c r="Y8" s="84"/>
      <c r="Z8" s="84"/>
      <c r="AA8" s="84"/>
      <c r="AB8" s="4"/>
      <c r="AC8" s="4"/>
      <c r="AD8" s="4"/>
      <c r="AE8" s="4"/>
      <c r="AF8" s="4"/>
      <c r="AG8" s="4"/>
      <c r="AH8" s="4"/>
      <c r="AI8" s="86"/>
    </row>
    <row r="9" spans="2:35" ht="35.700000000000003" customHeight="1" x14ac:dyDescent="0.15">
      <c r="B9" s="834"/>
      <c r="C9" s="4"/>
      <c r="D9" s="4"/>
      <c r="E9" s="4"/>
      <c r="F9" s="4"/>
      <c r="G9" s="4"/>
      <c r="H9" s="4"/>
      <c r="I9" s="84"/>
      <c r="J9" s="4"/>
      <c r="K9" s="4"/>
      <c r="L9" s="4"/>
      <c r="M9" s="4"/>
      <c r="N9" s="4"/>
      <c r="O9" s="4"/>
      <c r="P9" s="4"/>
      <c r="Q9" s="85"/>
      <c r="R9" s="84"/>
      <c r="S9" s="4"/>
      <c r="T9" s="4"/>
      <c r="U9" s="4"/>
      <c r="V9" s="4"/>
      <c r="W9" s="84"/>
      <c r="X9" s="84"/>
      <c r="Y9" s="84"/>
      <c r="Z9" s="84"/>
      <c r="AA9" s="84"/>
      <c r="AB9" s="4"/>
      <c r="AC9" s="4"/>
      <c r="AD9" s="4"/>
      <c r="AE9" s="4"/>
      <c r="AF9" s="4"/>
      <c r="AG9" s="4"/>
      <c r="AH9" s="4"/>
      <c r="AI9" s="86"/>
    </row>
    <row r="10" spans="2:35" ht="35.700000000000003" customHeight="1" x14ac:dyDescent="0.15">
      <c r="B10" s="834"/>
      <c r="C10" s="4"/>
      <c r="D10" s="4"/>
      <c r="E10" s="4"/>
      <c r="F10" s="4"/>
      <c r="G10" s="4"/>
      <c r="H10" s="4"/>
      <c r="I10" s="84"/>
      <c r="J10" s="4"/>
      <c r="K10" s="4"/>
      <c r="L10" s="4"/>
      <c r="M10" s="4"/>
      <c r="N10" s="4"/>
      <c r="O10" s="4"/>
      <c r="P10" s="4"/>
      <c r="Q10" s="85"/>
      <c r="R10" s="84"/>
      <c r="S10" s="4"/>
      <c r="T10" s="4"/>
      <c r="U10" s="4"/>
      <c r="V10" s="4"/>
      <c r="W10" s="84"/>
      <c r="X10" s="84"/>
      <c r="Y10" s="84"/>
      <c r="Z10" s="84"/>
      <c r="AA10" s="84"/>
      <c r="AB10" s="4"/>
      <c r="AC10" s="4"/>
      <c r="AD10" s="4"/>
      <c r="AE10" s="4"/>
      <c r="AF10" s="4"/>
      <c r="AG10" s="4"/>
      <c r="AH10" s="4"/>
      <c r="AI10" s="86"/>
    </row>
    <row r="11" spans="2:35" ht="35.700000000000003" customHeight="1" x14ac:dyDescent="0.15">
      <c r="B11" s="834"/>
      <c r="C11" s="4"/>
      <c r="D11" s="4"/>
      <c r="E11" s="4"/>
      <c r="F11" s="4"/>
      <c r="G11" s="4"/>
      <c r="H11" s="4"/>
      <c r="I11" s="84"/>
      <c r="J11" s="4"/>
      <c r="K11" s="4"/>
      <c r="L11" s="4"/>
      <c r="M11" s="4"/>
      <c r="N11" s="4"/>
      <c r="O11" s="4"/>
      <c r="P11" s="4"/>
      <c r="Q11" s="84"/>
      <c r="R11" s="84"/>
      <c r="S11" s="4"/>
      <c r="T11" s="4"/>
      <c r="U11" s="4"/>
      <c r="V11" s="4"/>
      <c r="W11" s="84"/>
      <c r="X11" s="84"/>
      <c r="Y11" s="84"/>
      <c r="Z11" s="84"/>
      <c r="AA11" s="84"/>
      <c r="AB11" s="4"/>
      <c r="AC11" s="4"/>
      <c r="AD11" s="4"/>
      <c r="AE11" s="4"/>
      <c r="AF11" s="4"/>
      <c r="AG11" s="4"/>
      <c r="AH11" s="4"/>
      <c r="AI11" s="86"/>
    </row>
    <row r="12" spans="2:35" ht="35.700000000000003" customHeight="1" x14ac:dyDescent="0.15">
      <c r="B12" s="834"/>
      <c r="C12" s="4"/>
      <c r="D12" s="4"/>
      <c r="E12" s="4"/>
      <c r="F12" s="84"/>
      <c r="G12" s="84"/>
      <c r="H12" s="4"/>
      <c r="I12" s="4"/>
      <c r="J12" s="4"/>
      <c r="K12" s="4"/>
      <c r="L12" s="4"/>
      <c r="M12" s="4"/>
      <c r="N12" s="4"/>
      <c r="O12" s="4"/>
      <c r="P12" s="4"/>
      <c r="Q12" s="84"/>
      <c r="R12" s="4"/>
      <c r="S12" s="4"/>
      <c r="T12" s="4"/>
      <c r="U12" s="4"/>
      <c r="V12" s="4"/>
      <c r="W12" s="84"/>
      <c r="X12" s="84"/>
      <c r="Y12" s="84"/>
      <c r="Z12" s="84"/>
      <c r="AA12" s="84"/>
      <c r="AB12" s="4"/>
      <c r="AC12" s="4"/>
      <c r="AD12" s="4"/>
      <c r="AE12" s="4"/>
      <c r="AF12" s="4"/>
      <c r="AG12" s="4"/>
      <c r="AH12" s="4"/>
      <c r="AI12" s="86"/>
    </row>
    <row r="13" spans="2:35" ht="35.700000000000003" customHeight="1" x14ac:dyDescent="0.15">
      <c r="B13" s="834"/>
      <c r="C13" s="4"/>
      <c r="D13" s="4"/>
      <c r="E13" s="4"/>
      <c r="F13" s="84"/>
      <c r="G13" s="84"/>
      <c r="H13" s="84"/>
      <c r="I13" s="4"/>
      <c r="J13" s="4"/>
      <c r="K13" s="4"/>
      <c r="L13" s="4"/>
      <c r="M13" s="4"/>
      <c r="N13" s="4"/>
      <c r="O13" s="4"/>
      <c r="P13" s="4"/>
      <c r="Q13" s="84"/>
      <c r="R13" s="4"/>
      <c r="S13" s="4"/>
      <c r="T13" s="4"/>
      <c r="U13" s="4"/>
      <c r="V13" s="4"/>
      <c r="W13" s="84"/>
      <c r="X13" s="84"/>
      <c r="Y13" s="84"/>
      <c r="Z13" s="84"/>
      <c r="AA13" s="84"/>
      <c r="AB13" s="4"/>
      <c r="AC13" s="4"/>
      <c r="AD13" s="4"/>
      <c r="AE13" s="4"/>
      <c r="AF13" s="4"/>
      <c r="AG13" s="4"/>
      <c r="AH13" s="4"/>
      <c r="AI13" s="86"/>
    </row>
    <row r="14" spans="2:35" ht="35.700000000000003" customHeight="1" x14ac:dyDescent="0.15">
      <c r="B14" s="834"/>
      <c r="C14" s="84"/>
      <c r="D14" s="4"/>
      <c r="E14" s="4"/>
      <c r="F14" s="84"/>
      <c r="G14" s="84"/>
      <c r="H14" s="84"/>
      <c r="I14" s="4"/>
      <c r="J14" s="4"/>
      <c r="K14" s="4"/>
      <c r="L14" s="4"/>
      <c r="M14" s="4"/>
      <c r="N14" s="4"/>
      <c r="O14" s="4"/>
      <c r="P14" s="4"/>
      <c r="Q14" s="84"/>
      <c r="R14" s="84"/>
      <c r="S14" s="4"/>
      <c r="T14" s="4"/>
      <c r="U14" s="4"/>
      <c r="V14" s="4"/>
      <c r="W14" s="84"/>
      <c r="X14" s="84"/>
      <c r="Y14" s="84"/>
      <c r="Z14" s="84"/>
      <c r="AA14" s="84"/>
      <c r="AB14" s="4"/>
      <c r="AC14" s="4"/>
      <c r="AD14" s="4"/>
      <c r="AE14" s="4"/>
      <c r="AF14" s="4"/>
      <c r="AG14" s="4"/>
      <c r="AH14" s="4"/>
      <c r="AI14" s="86"/>
    </row>
    <row r="15" spans="2:35" ht="35.700000000000003" customHeight="1" x14ac:dyDescent="0.15">
      <c r="B15" s="834"/>
      <c r="C15" s="84"/>
      <c r="D15" s="4"/>
      <c r="E15" s="4"/>
      <c r="F15" s="84"/>
      <c r="G15" s="84"/>
      <c r="H15" s="84"/>
      <c r="I15" s="4"/>
      <c r="J15" s="4"/>
      <c r="K15" s="4"/>
      <c r="L15" s="4"/>
      <c r="M15" s="4"/>
      <c r="N15" s="4"/>
      <c r="O15" s="4"/>
      <c r="P15" s="4"/>
      <c r="Q15" s="84"/>
      <c r="R15" s="84"/>
      <c r="S15" s="4"/>
      <c r="T15" s="4"/>
      <c r="U15" s="4"/>
      <c r="V15" s="4"/>
      <c r="W15" s="84"/>
      <c r="X15" s="84"/>
      <c r="Y15" s="84"/>
      <c r="Z15" s="84"/>
      <c r="AA15" s="84"/>
      <c r="AB15" s="4"/>
      <c r="AC15" s="4"/>
      <c r="AD15" s="4"/>
      <c r="AE15" s="4"/>
      <c r="AF15" s="4"/>
      <c r="AG15" s="4"/>
      <c r="AH15" s="4"/>
      <c r="AI15" s="86"/>
    </row>
    <row r="16" spans="2:35" ht="35.700000000000003" customHeight="1" x14ac:dyDescent="0.15">
      <c r="B16" s="834"/>
      <c r="C16" s="84"/>
      <c r="D16" s="4"/>
      <c r="E16" s="4"/>
      <c r="F16" s="84"/>
      <c r="G16" s="84"/>
      <c r="H16" s="84"/>
      <c r="I16" s="4"/>
      <c r="J16" s="4"/>
      <c r="K16" s="4"/>
      <c r="L16" s="4"/>
      <c r="M16" s="4"/>
      <c r="N16" s="4"/>
      <c r="O16" s="4"/>
      <c r="P16" s="4"/>
      <c r="Q16" s="84"/>
      <c r="R16" s="84"/>
      <c r="S16" s="4"/>
      <c r="T16" s="4"/>
      <c r="U16" s="4"/>
      <c r="V16" s="4"/>
      <c r="W16" s="84"/>
      <c r="X16" s="84"/>
      <c r="Y16" s="84"/>
      <c r="Z16" s="84"/>
      <c r="AA16" s="84"/>
      <c r="AB16" s="4"/>
      <c r="AC16" s="4"/>
      <c r="AD16" s="4"/>
      <c r="AE16" s="4"/>
      <c r="AF16" s="4"/>
      <c r="AG16" s="4"/>
      <c r="AH16" s="4"/>
      <c r="AI16" s="86"/>
    </row>
    <row r="17" spans="2:35" ht="22.5" customHeight="1" x14ac:dyDescent="0.15">
      <c r="B17" s="834"/>
      <c r="C17" s="84"/>
      <c r="D17" s="4"/>
      <c r="E17" s="87"/>
      <c r="H17" s="88"/>
      <c r="I17" s="88"/>
      <c r="J17" s="88"/>
      <c r="K17" s="88"/>
      <c r="L17" s="88"/>
      <c r="M17" s="4"/>
      <c r="N17" s="4"/>
      <c r="O17" s="4"/>
      <c r="P17" s="4"/>
      <c r="Q17" s="84"/>
      <c r="R17" s="84"/>
      <c r="S17" s="4"/>
      <c r="T17" s="4"/>
      <c r="U17" s="4"/>
      <c r="V17" s="4"/>
      <c r="W17" s="84"/>
      <c r="X17" s="84"/>
      <c r="Y17" s="84"/>
      <c r="Z17" s="84"/>
      <c r="AA17" s="84"/>
      <c r="AI17" s="89"/>
    </row>
    <row r="18" spans="2:35" ht="71.25" customHeight="1" x14ac:dyDescent="0.15">
      <c r="B18" s="835"/>
      <c r="C18" s="90"/>
      <c r="D18" s="91"/>
      <c r="E18" s="92"/>
      <c r="F18" s="93"/>
      <c r="G18" s="93"/>
      <c r="H18" s="91"/>
      <c r="I18" s="91"/>
      <c r="J18" s="91"/>
      <c r="K18" s="91"/>
      <c r="L18" s="91"/>
      <c r="M18" s="91"/>
      <c r="N18" s="91"/>
      <c r="O18" s="91"/>
      <c r="P18" s="91"/>
      <c r="Q18" s="91"/>
      <c r="R18" s="91"/>
      <c r="S18" s="94"/>
      <c r="T18" s="94"/>
      <c r="U18" s="94"/>
      <c r="V18" s="839" t="s">
        <v>405</v>
      </c>
      <c r="W18" s="839"/>
      <c r="X18" s="839"/>
      <c r="Y18" s="839"/>
      <c r="Z18" s="839"/>
      <c r="AA18" s="839"/>
      <c r="AB18" s="839"/>
      <c r="AC18" s="839"/>
      <c r="AD18" s="839"/>
      <c r="AE18" s="839"/>
      <c r="AF18" s="839"/>
      <c r="AG18" s="839"/>
      <c r="AH18" s="839"/>
      <c r="AI18" s="840"/>
    </row>
    <row r="19" spans="2:35" ht="15" customHeight="1" x14ac:dyDescent="0.15"/>
    <row r="20" spans="2:35" ht="26.25" customHeight="1" x14ac:dyDescent="0.2">
      <c r="B20" s="1123"/>
      <c r="C20" s="1124"/>
      <c r="D20" s="1124"/>
      <c r="E20" s="1124"/>
      <c r="F20" s="1124"/>
      <c r="G20" s="1124"/>
      <c r="H20" s="1124"/>
      <c r="I20" s="1124"/>
      <c r="J20" s="1124"/>
      <c r="K20" s="1124"/>
      <c r="L20" s="1124"/>
      <c r="M20" s="1124"/>
      <c r="N20" s="1124"/>
      <c r="O20" s="1124"/>
      <c r="P20" s="1124"/>
      <c r="Q20" s="1124"/>
      <c r="R20" s="1124"/>
      <c r="S20" s="1124"/>
      <c r="T20" s="1124"/>
      <c r="U20" s="1124"/>
      <c r="V20" s="1124"/>
      <c r="W20" s="1124"/>
      <c r="X20" s="1124"/>
      <c r="Y20" s="1124"/>
      <c r="Z20" s="1124"/>
      <c r="AA20" s="1124"/>
      <c r="AB20" s="1124"/>
      <c r="AC20" s="1124"/>
      <c r="AD20" s="1124"/>
      <c r="AE20" s="1124"/>
      <c r="AF20" s="1124"/>
      <c r="AG20" s="1124"/>
      <c r="AH20" s="1124"/>
      <c r="AI20" s="1124"/>
    </row>
    <row r="21" spans="2:35" ht="35.700000000000003" customHeight="1" x14ac:dyDescent="0.15">
      <c r="B21" s="1125"/>
      <c r="C21" s="1126"/>
      <c r="D21" s="1126"/>
      <c r="E21" s="1126"/>
      <c r="F21" s="1126"/>
      <c r="G21" s="1126"/>
      <c r="H21" s="1126"/>
      <c r="I21" s="1127"/>
      <c r="J21" s="1126"/>
      <c r="K21" s="1126"/>
      <c r="L21" s="1126"/>
      <c r="M21" s="1126"/>
      <c r="N21" s="1126"/>
      <c r="O21" s="1126"/>
      <c r="P21" s="1126"/>
      <c r="Q21" s="1128"/>
      <c r="R21" s="1127"/>
      <c r="S21" s="1126"/>
      <c r="T21" s="1126"/>
      <c r="U21" s="1126"/>
      <c r="V21" s="1126"/>
      <c r="W21" s="1127"/>
      <c r="X21" s="1127"/>
      <c r="Y21" s="1127"/>
      <c r="Z21" s="1127"/>
      <c r="AA21" s="1127"/>
      <c r="AB21" s="1126"/>
      <c r="AC21" s="1126"/>
      <c r="AD21" s="1126"/>
      <c r="AE21" s="1126"/>
      <c r="AF21" s="1126"/>
      <c r="AG21" s="1126"/>
      <c r="AH21" s="1126"/>
      <c r="AI21" s="1126"/>
    </row>
    <row r="22" spans="2:35" ht="35.700000000000003" customHeight="1" x14ac:dyDescent="0.15">
      <c r="B22" s="1125"/>
      <c r="C22" s="1126"/>
      <c r="D22" s="1126"/>
      <c r="E22" s="1126"/>
      <c r="F22" s="1126"/>
      <c r="G22" s="1126"/>
      <c r="H22" s="1126"/>
      <c r="I22" s="1127"/>
      <c r="J22" s="1126"/>
      <c r="K22" s="1126"/>
      <c r="L22" s="1126"/>
      <c r="M22" s="1126"/>
      <c r="N22" s="1126"/>
      <c r="O22" s="1126"/>
      <c r="P22" s="1126"/>
      <c r="Q22" s="1128"/>
      <c r="R22" s="1127"/>
      <c r="S22" s="1126"/>
      <c r="T22" s="1126"/>
      <c r="U22" s="1126"/>
      <c r="V22" s="1126"/>
      <c r="W22" s="1127"/>
      <c r="X22" s="1127"/>
      <c r="Y22" s="1127"/>
      <c r="Z22" s="1127"/>
      <c r="AA22" s="1127"/>
      <c r="AB22" s="1126"/>
      <c r="AC22" s="1126"/>
      <c r="AD22" s="1126"/>
      <c r="AE22" s="1126"/>
      <c r="AF22" s="1126"/>
      <c r="AG22" s="1126"/>
      <c r="AH22" s="1126"/>
      <c r="AI22" s="1126"/>
    </row>
    <row r="23" spans="2:35" ht="35.700000000000003" customHeight="1" x14ac:dyDescent="0.15">
      <c r="B23" s="1125"/>
      <c r="C23" s="1126"/>
      <c r="D23" s="1126"/>
      <c r="E23" s="1126"/>
      <c r="F23" s="1126"/>
      <c r="G23" s="1126"/>
      <c r="H23" s="1126"/>
      <c r="I23" s="1127"/>
      <c r="J23" s="1126"/>
      <c r="K23" s="1126"/>
      <c r="L23" s="1126"/>
      <c r="M23" s="1126"/>
      <c r="N23" s="1126"/>
      <c r="O23" s="1126"/>
      <c r="P23" s="1126"/>
      <c r="Q23" s="1128"/>
      <c r="R23" s="1127"/>
      <c r="S23" s="1126"/>
      <c r="T23" s="1126"/>
      <c r="U23" s="1126"/>
      <c r="V23" s="1126"/>
      <c r="W23" s="1127"/>
      <c r="X23" s="1127"/>
      <c r="Y23" s="1127"/>
      <c r="Z23" s="1127"/>
      <c r="AA23" s="1127"/>
      <c r="AB23" s="1126"/>
      <c r="AC23" s="1126"/>
      <c r="AD23" s="1126"/>
      <c r="AE23" s="1126"/>
      <c r="AF23" s="1126"/>
      <c r="AG23" s="1126"/>
      <c r="AH23" s="1126"/>
      <c r="AI23" s="1126"/>
    </row>
    <row r="24" spans="2:35" ht="35.700000000000003" customHeight="1" x14ac:dyDescent="0.15">
      <c r="B24" s="1125"/>
      <c r="C24" s="1126"/>
      <c r="D24" s="1126"/>
      <c r="E24" s="1126"/>
      <c r="F24" s="1126"/>
      <c r="G24" s="1126"/>
      <c r="H24" s="1126"/>
      <c r="I24" s="1127"/>
      <c r="J24" s="1126"/>
      <c r="K24" s="1126"/>
      <c r="L24" s="1126"/>
      <c r="M24" s="1126"/>
      <c r="N24" s="1126"/>
      <c r="O24" s="1126"/>
      <c r="P24" s="1126"/>
      <c r="Q24" s="1128"/>
      <c r="R24" s="1127"/>
      <c r="S24" s="1126"/>
      <c r="T24" s="1126"/>
      <c r="U24" s="1126"/>
      <c r="V24" s="1126"/>
      <c r="W24" s="1127"/>
      <c r="X24" s="1127"/>
      <c r="Y24" s="1127"/>
      <c r="Z24" s="1127"/>
      <c r="AA24" s="1127"/>
      <c r="AB24" s="1126"/>
      <c r="AC24" s="1126"/>
      <c r="AD24" s="1126"/>
      <c r="AE24" s="1126"/>
      <c r="AF24" s="1126"/>
      <c r="AG24" s="1126"/>
      <c r="AH24" s="1126"/>
      <c r="AI24" s="1126"/>
    </row>
    <row r="25" spans="2:35" ht="35.700000000000003" customHeight="1" x14ac:dyDescent="0.15">
      <c r="B25" s="1125"/>
      <c r="C25" s="1126"/>
      <c r="D25" s="1126"/>
      <c r="E25" s="1126"/>
      <c r="F25" s="1126"/>
      <c r="G25" s="1126"/>
      <c r="H25" s="1126"/>
      <c r="I25" s="1127"/>
      <c r="J25" s="1126"/>
      <c r="K25" s="1126"/>
      <c r="L25" s="1126"/>
      <c r="M25" s="1126"/>
      <c r="N25" s="1126"/>
      <c r="O25" s="1126"/>
      <c r="P25" s="1126"/>
      <c r="Q25" s="1127"/>
      <c r="R25" s="1127"/>
      <c r="S25" s="1126"/>
      <c r="T25" s="1126"/>
      <c r="U25" s="1126"/>
      <c r="V25" s="1126"/>
      <c r="W25" s="1127"/>
      <c r="X25" s="1127"/>
      <c r="Y25" s="1127"/>
      <c r="Z25" s="1127"/>
      <c r="AA25" s="1127"/>
      <c r="AB25" s="1126"/>
      <c r="AC25" s="1126"/>
      <c r="AD25" s="1126"/>
      <c r="AE25" s="1126"/>
      <c r="AF25" s="1126"/>
      <c r="AG25" s="1126"/>
      <c r="AH25" s="1126"/>
      <c r="AI25" s="1126"/>
    </row>
    <row r="26" spans="2:35" ht="35.700000000000003" customHeight="1" x14ac:dyDescent="0.15">
      <c r="B26" s="1125"/>
      <c r="C26" s="1126"/>
      <c r="D26" s="1126"/>
      <c r="E26" s="1126"/>
      <c r="F26" s="1127"/>
      <c r="G26" s="1127"/>
      <c r="H26" s="1126"/>
      <c r="I26" s="1126"/>
      <c r="J26" s="1126"/>
      <c r="K26" s="1126"/>
      <c r="L26" s="1126"/>
      <c r="M26" s="1126"/>
      <c r="N26" s="1126"/>
      <c r="O26" s="1126"/>
      <c r="P26" s="1126"/>
      <c r="Q26" s="1127"/>
      <c r="R26" s="1126"/>
      <c r="S26" s="1126"/>
      <c r="T26" s="1126"/>
      <c r="U26" s="1126"/>
      <c r="V26" s="1126"/>
      <c r="W26" s="1127"/>
      <c r="X26" s="1127"/>
      <c r="Y26" s="1127"/>
      <c r="Z26" s="1127"/>
      <c r="AA26" s="1127"/>
      <c r="AB26" s="1126"/>
      <c r="AC26" s="1126"/>
      <c r="AD26" s="1126"/>
      <c r="AE26" s="1126"/>
      <c r="AF26" s="1126"/>
      <c r="AG26" s="1126"/>
      <c r="AH26" s="1126"/>
      <c r="AI26" s="1126"/>
    </row>
    <row r="27" spans="2:35" ht="35.700000000000003" customHeight="1" x14ac:dyDescent="0.15">
      <c r="B27" s="1125"/>
      <c r="C27" s="1126"/>
      <c r="D27" s="1126"/>
      <c r="E27" s="1126"/>
      <c r="F27" s="1127"/>
      <c r="G27" s="1127"/>
      <c r="H27" s="1127"/>
      <c r="I27" s="1126"/>
      <c r="J27" s="1126"/>
      <c r="K27" s="1126"/>
      <c r="L27" s="1126"/>
      <c r="M27" s="1126"/>
      <c r="N27" s="1126"/>
      <c r="O27" s="1126"/>
      <c r="P27" s="1126"/>
      <c r="Q27" s="1127"/>
      <c r="R27" s="1126"/>
      <c r="S27" s="1126"/>
      <c r="T27" s="1126"/>
      <c r="U27" s="1126"/>
      <c r="V27" s="1126"/>
      <c r="W27" s="1127"/>
      <c r="X27" s="1127"/>
      <c r="Y27" s="1127"/>
      <c r="Z27" s="1127"/>
      <c r="AA27" s="1127"/>
      <c r="AB27" s="1126"/>
      <c r="AC27" s="1126"/>
      <c r="AD27" s="1126"/>
      <c r="AE27" s="1126"/>
      <c r="AF27" s="1126"/>
      <c r="AG27" s="1126"/>
      <c r="AH27" s="1126"/>
      <c r="AI27" s="1126"/>
    </row>
    <row r="28" spans="2:35" ht="35.700000000000003" customHeight="1" x14ac:dyDescent="0.15">
      <c r="B28" s="1125"/>
      <c r="C28" s="1127"/>
      <c r="D28" s="1126"/>
      <c r="E28" s="1126"/>
      <c r="F28" s="1127"/>
      <c r="G28" s="1127"/>
      <c r="H28" s="1127"/>
      <c r="I28" s="1126"/>
      <c r="J28" s="1126"/>
      <c r="K28" s="1126"/>
      <c r="L28" s="1126"/>
      <c r="M28" s="1126"/>
      <c r="N28" s="1126"/>
      <c r="O28" s="1126"/>
      <c r="P28" s="1126"/>
      <c r="Q28" s="1127"/>
      <c r="R28" s="1127"/>
      <c r="S28" s="1126"/>
      <c r="T28" s="1126"/>
      <c r="U28" s="1126"/>
      <c r="V28" s="1126"/>
      <c r="W28" s="1127"/>
      <c r="X28" s="1127"/>
      <c r="Y28" s="1127"/>
      <c r="Z28" s="1127"/>
      <c r="AA28" s="1127"/>
      <c r="AB28" s="1126"/>
      <c r="AC28" s="1126"/>
      <c r="AD28" s="1126"/>
      <c r="AE28" s="1126"/>
      <c r="AF28" s="1126"/>
      <c r="AG28" s="1126"/>
      <c r="AH28" s="1126"/>
      <c r="AI28" s="1126"/>
    </row>
    <row r="29" spans="2:35" ht="35.700000000000003" customHeight="1" x14ac:dyDescent="0.15">
      <c r="B29" s="1125"/>
      <c r="C29" s="1127"/>
      <c r="D29" s="1126"/>
      <c r="E29" s="1126"/>
      <c r="F29" s="1127"/>
      <c r="G29" s="1127"/>
      <c r="H29" s="1127"/>
      <c r="I29" s="1126"/>
      <c r="J29" s="1126"/>
      <c r="K29" s="1126"/>
      <c r="L29" s="1126"/>
      <c r="M29" s="1126"/>
      <c r="N29" s="1126"/>
      <c r="O29" s="1126"/>
      <c r="P29" s="1126"/>
      <c r="Q29" s="1127"/>
      <c r="R29" s="1127"/>
      <c r="S29" s="1126"/>
      <c r="T29" s="1126"/>
      <c r="U29" s="1126"/>
      <c r="V29" s="1126"/>
      <c r="W29" s="1127"/>
      <c r="X29" s="1127"/>
      <c r="Y29" s="1127"/>
      <c r="Z29" s="1127"/>
      <c r="AA29" s="1127"/>
      <c r="AB29" s="1126"/>
      <c r="AC29" s="1126"/>
      <c r="AD29" s="1126"/>
      <c r="AE29" s="1126"/>
      <c r="AF29" s="1126"/>
      <c r="AG29" s="1126"/>
      <c r="AH29" s="1126"/>
      <c r="AI29" s="1126"/>
    </row>
    <row r="30" spans="2:35" ht="35.700000000000003" customHeight="1" x14ac:dyDescent="0.15">
      <c r="B30" s="1125"/>
      <c r="C30" s="1127"/>
      <c r="D30" s="1126"/>
      <c r="E30" s="1126"/>
      <c r="F30" s="1127"/>
      <c r="G30" s="1127"/>
      <c r="H30" s="1127"/>
      <c r="I30" s="1126"/>
      <c r="J30" s="1126"/>
      <c r="K30" s="1126"/>
      <c r="L30" s="1126"/>
      <c r="M30" s="1126"/>
      <c r="N30" s="1126"/>
      <c r="O30" s="1126"/>
      <c r="P30" s="1126"/>
      <c r="Q30" s="1127"/>
      <c r="R30" s="1127"/>
      <c r="S30" s="1126"/>
      <c r="T30" s="1126"/>
      <c r="U30" s="1126"/>
      <c r="V30" s="1126"/>
      <c r="W30" s="1127"/>
      <c r="X30" s="1127"/>
      <c r="Y30" s="1127"/>
      <c r="Z30" s="1127"/>
      <c r="AA30" s="1127"/>
      <c r="AB30" s="1126"/>
      <c r="AC30" s="1126"/>
      <c r="AD30" s="1126"/>
      <c r="AE30" s="1126"/>
      <c r="AF30" s="1126"/>
      <c r="AG30" s="1126"/>
      <c r="AH30" s="1126"/>
      <c r="AI30" s="1126"/>
    </row>
    <row r="31" spans="2:35" ht="22.5" customHeight="1" x14ac:dyDescent="0.15">
      <c r="B31" s="1125"/>
      <c r="C31" s="1127"/>
      <c r="D31" s="1126"/>
      <c r="E31" s="1129"/>
      <c r="F31" s="1130"/>
      <c r="G31" s="1130"/>
      <c r="H31" s="1131"/>
      <c r="I31" s="1131"/>
      <c r="J31" s="1131"/>
      <c r="K31" s="1131"/>
      <c r="L31" s="1131"/>
      <c r="M31" s="1126"/>
      <c r="N31" s="1126"/>
      <c r="O31" s="1126"/>
      <c r="P31" s="1126"/>
      <c r="Q31" s="1127"/>
      <c r="R31" s="1127"/>
      <c r="S31" s="1126"/>
      <c r="T31" s="1126"/>
      <c r="U31" s="1126"/>
      <c r="V31" s="1126"/>
      <c r="W31" s="1127"/>
      <c r="X31" s="1127"/>
      <c r="Y31" s="1127"/>
      <c r="Z31" s="1127"/>
      <c r="AA31" s="1127"/>
      <c r="AB31" s="1130"/>
      <c r="AC31" s="1130"/>
      <c r="AD31" s="1130"/>
      <c r="AE31" s="1130"/>
      <c r="AF31" s="1130"/>
      <c r="AG31" s="1130"/>
      <c r="AH31" s="1130"/>
      <c r="AI31" s="1130"/>
    </row>
    <row r="32" spans="2:35" ht="71.25" customHeight="1" x14ac:dyDescent="0.15">
      <c r="B32" s="1125"/>
      <c r="C32" s="1126"/>
      <c r="D32" s="1126"/>
      <c r="E32" s="1129"/>
      <c r="F32" s="1130"/>
      <c r="G32" s="1130"/>
      <c r="H32" s="1126"/>
      <c r="I32" s="1126"/>
      <c r="J32" s="1126"/>
      <c r="K32" s="1126"/>
      <c r="L32" s="1126"/>
      <c r="M32" s="1126"/>
      <c r="N32" s="1126"/>
      <c r="O32" s="1126"/>
      <c r="P32" s="1126"/>
      <c r="Q32" s="1126"/>
      <c r="R32" s="1126"/>
      <c r="S32" s="1132"/>
      <c r="T32" s="1132"/>
      <c r="U32" s="1132"/>
      <c r="V32" s="1133"/>
      <c r="W32" s="1133"/>
      <c r="X32" s="1133"/>
      <c r="Y32" s="1133"/>
      <c r="Z32" s="1133"/>
      <c r="AA32" s="1133"/>
      <c r="AB32" s="1133"/>
      <c r="AC32" s="1133"/>
      <c r="AD32" s="1133"/>
      <c r="AE32" s="1133"/>
      <c r="AF32" s="1133"/>
      <c r="AG32" s="1133"/>
      <c r="AH32" s="1133"/>
      <c r="AI32" s="1133"/>
    </row>
    <row r="33" spans="2:35" ht="15" customHeight="1" x14ac:dyDescent="0.15">
      <c r="B33" s="1130"/>
      <c r="C33" s="1130"/>
      <c r="D33" s="1130"/>
      <c r="E33" s="1130"/>
      <c r="F33" s="1130"/>
      <c r="G33" s="1130"/>
      <c r="H33" s="1130"/>
      <c r="I33" s="1130"/>
      <c r="J33" s="1130"/>
      <c r="K33" s="1130"/>
      <c r="L33" s="1130"/>
      <c r="M33" s="1130"/>
      <c r="N33" s="1130"/>
      <c r="O33" s="1130"/>
      <c r="P33" s="1130"/>
      <c r="Q33" s="1130"/>
      <c r="R33" s="1130"/>
      <c r="S33" s="1130"/>
      <c r="T33" s="1130"/>
      <c r="U33" s="1130"/>
      <c r="V33" s="1130"/>
      <c r="W33" s="1130"/>
      <c r="X33" s="1130"/>
      <c r="Y33" s="1130"/>
      <c r="Z33" s="1130"/>
      <c r="AA33" s="1130"/>
      <c r="AB33" s="1130"/>
      <c r="AC33" s="1130"/>
      <c r="AD33" s="1130"/>
      <c r="AE33" s="1130"/>
      <c r="AF33" s="1130"/>
      <c r="AG33" s="1130"/>
      <c r="AH33" s="1130"/>
      <c r="AI33" s="1130"/>
    </row>
    <row r="34" spans="2:35" ht="26.25" customHeight="1" x14ac:dyDescent="0.2">
      <c r="B34" s="1125"/>
      <c r="C34" s="1134"/>
      <c r="D34" s="1134"/>
      <c r="E34" s="1134"/>
      <c r="F34" s="1134"/>
      <c r="G34" s="1134"/>
      <c r="H34" s="1134"/>
      <c r="I34" s="1134"/>
      <c r="J34" s="1134"/>
      <c r="K34" s="1134"/>
      <c r="L34" s="1134"/>
      <c r="M34" s="1134"/>
      <c r="N34" s="1134"/>
      <c r="O34" s="1134"/>
      <c r="P34" s="1134"/>
      <c r="Q34" s="1134"/>
      <c r="R34" s="1134"/>
      <c r="S34" s="1134"/>
      <c r="T34" s="1134"/>
      <c r="U34" s="1134"/>
      <c r="V34" s="1134"/>
      <c r="W34" s="1134"/>
      <c r="X34" s="1134"/>
      <c r="Y34" s="1134"/>
      <c r="Z34" s="1134"/>
      <c r="AA34" s="1134"/>
      <c r="AB34" s="1134"/>
      <c r="AC34" s="1134"/>
      <c r="AD34" s="1134"/>
      <c r="AE34" s="1134"/>
      <c r="AF34" s="1134"/>
      <c r="AG34" s="1134"/>
      <c r="AH34" s="1134"/>
      <c r="AI34" s="1134"/>
    </row>
    <row r="35" spans="2:35" ht="35.700000000000003" customHeight="1" x14ac:dyDescent="0.15">
      <c r="B35" s="1125"/>
      <c r="C35" s="1126"/>
      <c r="D35" s="1126"/>
      <c r="E35" s="1126"/>
      <c r="F35" s="1126"/>
      <c r="G35" s="1126"/>
      <c r="H35" s="1126"/>
      <c r="I35" s="1127"/>
      <c r="J35" s="1126"/>
      <c r="K35" s="1126"/>
      <c r="L35" s="1126"/>
      <c r="M35" s="1126"/>
      <c r="N35" s="1126"/>
      <c r="O35" s="1126"/>
      <c r="P35" s="1126"/>
      <c r="Q35" s="1128"/>
      <c r="R35" s="1127"/>
      <c r="S35" s="1126"/>
      <c r="T35" s="1126"/>
      <c r="U35" s="1126"/>
      <c r="V35" s="1126"/>
      <c r="W35" s="1127"/>
      <c r="X35" s="1127"/>
      <c r="Y35" s="1127"/>
      <c r="Z35" s="1127"/>
      <c r="AA35" s="1127"/>
      <c r="AB35" s="1126"/>
      <c r="AC35" s="1126"/>
      <c r="AD35" s="1126"/>
      <c r="AE35" s="1126"/>
      <c r="AF35" s="1126"/>
      <c r="AG35" s="1126"/>
      <c r="AH35" s="1126"/>
      <c r="AI35" s="1126"/>
    </row>
    <row r="36" spans="2:35" ht="35.700000000000003" customHeight="1" x14ac:dyDescent="0.15">
      <c r="B36" s="1125"/>
      <c r="C36" s="1126"/>
      <c r="D36" s="1126"/>
      <c r="E36" s="1126"/>
      <c r="F36" s="1126"/>
      <c r="G36" s="1126"/>
      <c r="H36" s="1126"/>
      <c r="I36" s="1127"/>
      <c r="J36" s="1126"/>
      <c r="K36" s="1126"/>
      <c r="L36" s="1126"/>
      <c r="M36" s="1126"/>
      <c r="N36" s="1126"/>
      <c r="O36" s="1126"/>
      <c r="P36" s="1126"/>
      <c r="Q36" s="1128"/>
      <c r="R36" s="1127"/>
      <c r="S36" s="1126"/>
      <c r="T36" s="1126"/>
      <c r="U36" s="1126"/>
      <c r="V36" s="1126"/>
      <c r="W36" s="1127"/>
      <c r="X36" s="1127"/>
      <c r="Y36" s="1127"/>
      <c r="Z36" s="1127"/>
      <c r="AA36" s="1127"/>
      <c r="AB36" s="1126"/>
      <c r="AC36" s="1126"/>
      <c r="AD36" s="1126"/>
      <c r="AE36" s="1126"/>
      <c r="AF36" s="1126"/>
      <c r="AG36" s="1126"/>
      <c r="AH36" s="1126"/>
      <c r="AI36" s="1126"/>
    </row>
    <row r="37" spans="2:35" ht="35.700000000000003" customHeight="1" x14ac:dyDescent="0.15">
      <c r="B37" s="1125"/>
      <c r="C37" s="1126"/>
      <c r="D37" s="1126"/>
      <c r="E37" s="1126"/>
      <c r="F37" s="1126"/>
      <c r="G37" s="1126"/>
      <c r="H37" s="1126"/>
      <c r="I37" s="1127"/>
      <c r="J37" s="1126"/>
      <c r="K37" s="1126"/>
      <c r="L37" s="1126"/>
      <c r="M37" s="1126"/>
      <c r="N37" s="1126"/>
      <c r="O37" s="1126"/>
      <c r="P37" s="1126"/>
      <c r="Q37" s="1128"/>
      <c r="R37" s="1127"/>
      <c r="S37" s="1126"/>
      <c r="T37" s="1126"/>
      <c r="U37" s="1126"/>
      <c r="V37" s="1126"/>
      <c r="W37" s="1127"/>
      <c r="X37" s="1127"/>
      <c r="Y37" s="1127"/>
      <c r="Z37" s="1127"/>
      <c r="AA37" s="1127"/>
      <c r="AB37" s="1126"/>
      <c r="AC37" s="1126"/>
      <c r="AD37" s="1126"/>
      <c r="AE37" s="1126"/>
      <c r="AF37" s="1126"/>
      <c r="AG37" s="1126"/>
      <c r="AH37" s="1126"/>
      <c r="AI37" s="1126"/>
    </row>
    <row r="38" spans="2:35" ht="35.700000000000003" customHeight="1" x14ac:dyDescent="0.15">
      <c r="B38" s="1125"/>
      <c r="C38" s="1126"/>
      <c r="D38" s="1126"/>
      <c r="E38" s="1126"/>
      <c r="F38" s="1126"/>
      <c r="G38" s="1126"/>
      <c r="H38" s="1126"/>
      <c r="I38" s="1127"/>
      <c r="J38" s="1126"/>
      <c r="K38" s="1126"/>
      <c r="L38" s="1126"/>
      <c r="M38" s="1126"/>
      <c r="N38" s="1126"/>
      <c r="O38" s="1126"/>
      <c r="P38" s="1126"/>
      <c r="Q38" s="1128"/>
      <c r="R38" s="1127"/>
      <c r="S38" s="1126"/>
      <c r="T38" s="1126"/>
      <c r="U38" s="1126"/>
      <c r="V38" s="1126"/>
      <c r="W38" s="1127"/>
      <c r="X38" s="1127"/>
      <c r="Y38" s="1127"/>
      <c r="Z38" s="1127"/>
      <c r="AA38" s="1127"/>
      <c r="AB38" s="1126"/>
      <c r="AC38" s="1126"/>
      <c r="AD38" s="1126"/>
      <c r="AE38" s="1126"/>
      <c r="AF38" s="1126"/>
      <c r="AG38" s="1126"/>
      <c r="AH38" s="1126"/>
      <c r="AI38" s="1126"/>
    </row>
    <row r="39" spans="2:35" ht="35.700000000000003" customHeight="1" x14ac:dyDescent="0.15">
      <c r="B39" s="1125"/>
      <c r="C39" s="1126"/>
      <c r="D39" s="1126"/>
      <c r="E39" s="1126"/>
      <c r="F39" s="1126"/>
      <c r="G39" s="1126"/>
      <c r="H39" s="1126"/>
      <c r="I39" s="1127"/>
      <c r="J39" s="1126"/>
      <c r="K39" s="1126"/>
      <c r="L39" s="1126"/>
      <c r="M39" s="1126"/>
      <c r="N39" s="1126"/>
      <c r="O39" s="1126"/>
      <c r="P39" s="1126"/>
      <c r="Q39" s="1127"/>
      <c r="R39" s="1127"/>
      <c r="S39" s="1126"/>
      <c r="T39" s="1126"/>
      <c r="U39" s="1126"/>
      <c r="V39" s="1126"/>
      <c r="W39" s="1127"/>
      <c r="X39" s="1127"/>
      <c r="Y39" s="1127"/>
      <c r="Z39" s="1127"/>
      <c r="AA39" s="1127"/>
      <c r="AB39" s="1126"/>
      <c r="AC39" s="1126"/>
      <c r="AD39" s="1126"/>
      <c r="AE39" s="1126"/>
      <c r="AF39" s="1126"/>
      <c r="AG39" s="1126"/>
      <c r="AH39" s="1126"/>
      <c r="AI39" s="1126"/>
    </row>
    <row r="40" spans="2:35" ht="35.700000000000003" customHeight="1" x14ac:dyDescent="0.15">
      <c r="B40" s="1125"/>
      <c r="C40" s="1126"/>
      <c r="D40" s="1126"/>
      <c r="E40" s="1126"/>
      <c r="F40" s="1127"/>
      <c r="G40" s="1127"/>
      <c r="H40" s="1126"/>
      <c r="I40" s="1126"/>
      <c r="J40" s="1126"/>
      <c r="K40" s="1126"/>
      <c r="L40" s="1126"/>
      <c r="M40" s="1126"/>
      <c r="N40" s="1126"/>
      <c r="O40" s="1126"/>
      <c r="P40" s="1126"/>
      <c r="Q40" s="1127"/>
      <c r="R40" s="1126"/>
      <c r="S40" s="1126"/>
      <c r="T40" s="1126"/>
      <c r="U40" s="1126"/>
      <c r="V40" s="1126"/>
      <c r="W40" s="1127"/>
      <c r="X40" s="1127"/>
      <c r="Y40" s="1127"/>
      <c r="Z40" s="1127"/>
      <c r="AA40" s="1127"/>
      <c r="AB40" s="1126"/>
      <c r="AC40" s="1126"/>
      <c r="AD40" s="1126"/>
      <c r="AE40" s="1126"/>
      <c r="AF40" s="1126"/>
      <c r="AG40" s="1126"/>
      <c r="AH40" s="1126"/>
      <c r="AI40" s="1126"/>
    </row>
    <row r="41" spans="2:35" ht="35.700000000000003" customHeight="1" x14ac:dyDescent="0.15">
      <c r="B41" s="1125"/>
      <c r="C41" s="1126"/>
      <c r="D41" s="1126"/>
      <c r="E41" s="1126"/>
      <c r="F41" s="1127"/>
      <c r="G41" s="1127"/>
      <c r="H41" s="1127"/>
      <c r="I41" s="1126"/>
      <c r="J41" s="1126"/>
      <c r="K41" s="1126"/>
      <c r="L41" s="1126"/>
      <c r="M41" s="1126"/>
      <c r="N41" s="1126"/>
      <c r="O41" s="1126"/>
      <c r="P41" s="1126"/>
      <c r="Q41" s="1127"/>
      <c r="R41" s="1126"/>
      <c r="S41" s="1126"/>
      <c r="T41" s="1126"/>
      <c r="U41" s="1126"/>
      <c r="V41" s="1126"/>
      <c r="W41" s="1127"/>
      <c r="X41" s="1127"/>
      <c r="Y41" s="1127"/>
      <c r="Z41" s="1127"/>
      <c r="AA41" s="1127"/>
      <c r="AB41" s="1126"/>
      <c r="AC41" s="1126"/>
      <c r="AD41" s="1126"/>
      <c r="AE41" s="1126"/>
      <c r="AF41" s="1126"/>
      <c r="AG41" s="1126"/>
      <c r="AH41" s="1126"/>
      <c r="AI41" s="1126"/>
    </row>
    <row r="42" spans="2:35" ht="35.700000000000003" customHeight="1" x14ac:dyDescent="0.15">
      <c r="B42" s="1125"/>
      <c r="C42" s="1127"/>
      <c r="D42" s="1126"/>
      <c r="E42" s="1126"/>
      <c r="F42" s="1127"/>
      <c r="G42" s="1127"/>
      <c r="H42" s="1127"/>
      <c r="I42" s="1126"/>
      <c r="J42" s="1126"/>
      <c r="K42" s="1126"/>
      <c r="L42" s="1126"/>
      <c r="M42" s="1126"/>
      <c r="N42" s="1126"/>
      <c r="O42" s="1126"/>
      <c r="P42" s="1126"/>
      <c r="Q42" s="1127"/>
      <c r="R42" s="1127"/>
      <c r="S42" s="1126"/>
      <c r="T42" s="1126"/>
      <c r="U42" s="1126"/>
      <c r="V42" s="1126"/>
      <c r="W42" s="1127"/>
      <c r="X42" s="1127"/>
      <c r="Y42" s="1127"/>
      <c r="Z42" s="1127"/>
      <c r="AA42" s="1127"/>
      <c r="AB42" s="1126"/>
      <c r="AC42" s="1126"/>
      <c r="AD42" s="1126"/>
      <c r="AE42" s="1126"/>
      <c r="AF42" s="1126"/>
      <c r="AG42" s="1126"/>
      <c r="AH42" s="1126"/>
      <c r="AI42" s="1126"/>
    </row>
    <row r="43" spans="2:35" ht="35.700000000000003" customHeight="1" x14ac:dyDescent="0.15">
      <c r="B43" s="1125"/>
      <c r="C43" s="1127"/>
      <c r="D43" s="1126"/>
      <c r="E43" s="1126"/>
      <c r="F43" s="1127"/>
      <c r="G43" s="1127"/>
      <c r="H43" s="1127"/>
      <c r="I43" s="1126"/>
      <c r="J43" s="1126"/>
      <c r="K43" s="1126"/>
      <c r="L43" s="1126"/>
      <c r="M43" s="1126"/>
      <c r="N43" s="1126"/>
      <c r="O43" s="1126"/>
      <c r="P43" s="1126"/>
      <c r="Q43" s="1127"/>
      <c r="R43" s="1127"/>
      <c r="S43" s="1126"/>
      <c r="T43" s="1126"/>
      <c r="U43" s="1126"/>
      <c r="V43" s="1126"/>
      <c r="W43" s="1127"/>
      <c r="X43" s="1127"/>
      <c r="Y43" s="1127"/>
      <c r="Z43" s="1127"/>
      <c r="AA43" s="1127"/>
      <c r="AB43" s="1126"/>
      <c r="AC43" s="1126"/>
      <c r="AD43" s="1126"/>
      <c r="AE43" s="1126"/>
      <c r="AF43" s="1126"/>
      <c r="AG43" s="1126"/>
      <c r="AH43" s="1126"/>
      <c r="AI43" s="1126"/>
    </row>
    <row r="44" spans="2:35" ht="35.700000000000003" customHeight="1" x14ac:dyDescent="0.15">
      <c r="B44" s="1125"/>
      <c r="C44" s="1127"/>
      <c r="D44" s="1126"/>
      <c r="E44" s="1126"/>
      <c r="F44" s="1127"/>
      <c r="G44" s="1127"/>
      <c r="H44" s="1127"/>
      <c r="I44" s="1126"/>
      <c r="J44" s="1126"/>
      <c r="K44" s="1126"/>
      <c r="L44" s="1126"/>
      <c r="M44" s="1126"/>
      <c r="N44" s="1126"/>
      <c r="O44" s="1126"/>
      <c r="P44" s="1126"/>
      <c r="Q44" s="1127"/>
      <c r="R44" s="1127"/>
      <c r="S44" s="1126"/>
      <c r="T44" s="1126"/>
      <c r="U44" s="1126"/>
      <c r="V44" s="1126"/>
      <c r="W44" s="1127"/>
      <c r="X44" s="1127"/>
      <c r="Y44" s="1127"/>
      <c r="Z44" s="1127"/>
      <c r="AA44" s="1127"/>
      <c r="AB44" s="1126"/>
      <c r="AC44" s="1126"/>
      <c r="AD44" s="1126"/>
      <c r="AE44" s="1126"/>
      <c r="AF44" s="1126"/>
      <c r="AG44" s="1126"/>
      <c r="AH44" s="1126"/>
      <c r="AI44" s="1126"/>
    </row>
    <row r="45" spans="2:35" ht="22.5" customHeight="1" x14ac:dyDescent="0.15">
      <c r="B45" s="1125"/>
      <c r="C45" s="1127"/>
      <c r="D45" s="1126"/>
      <c r="E45" s="1129"/>
      <c r="F45" s="1130"/>
      <c r="G45" s="1130"/>
      <c r="H45" s="1131"/>
      <c r="I45" s="1131"/>
      <c r="J45" s="1131"/>
      <c r="K45" s="1131"/>
      <c r="L45" s="1131"/>
      <c r="M45" s="1126"/>
      <c r="N45" s="1126"/>
      <c r="O45" s="1126"/>
      <c r="P45" s="1126"/>
      <c r="Q45" s="1127"/>
      <c r="R45" s="1127"/>
      <c r="S45" s="1126"/>
      <c r="T45" s="1126"/>
      <c r="U45" s="1126"/>
      <c r="V45" s="1126"/>
      <c r="W45" s="1127"/>
      <c r="X45" s="1127"/>
      <c r="Y45" s="1127"/>
      <c r="Z45" s="1127"/>
      <c r="AA45" s="1127"/>
      <c r="AB45" s="1130"/>
      <c r="AC45" s="1130"/>
      <c r="AD45" s="1130"/>
      <c r="AE45" s="1130"/>
      <c r="AF45" s="1130"/>
      <c r="AG45" s="1130"/>
      <c r="AH45" s="1130"/>
      <c r="AI45" s="1130"/>
    </row>
    <row r="46" spans="2:35" ht="71.25" customHeight="1" x14ac:dyDescent="0.15">
      <c r="B46" s="1125"/>
      <c r="C46" s="1126"/>
      <c r="D46" s="1126"/>
      <c r="E46" s="1129"/>
      <c r="F46" s="1130"/>
      <c r="G46" s="1130"/>
      <c r="H46" s="1126"/>
      <c r="I46" s="1126"/>
      <c r="J46" s="1126"/>
      <c r="K46" s="1126"/>
      <c r="L46" s="1126"/>
      <c r="M46" s="1126"/>
      <c r="N46" s="1126"/>
      <c r="O46" s="1126"/>
      <c r="P46" s="1126"/>
      <c r="Q46" s="1126"/>
      <c r="R46" s="1126"/>
      <c r="S46" s="1132"/>
      <c r="T46" s="1132"/>
      <c r="U46" s="1132"/>
      <c r="V46" s="1133"/>
      <c r="W46" s="1133"/>
      <c r="X46" s="1133"/>
      <c r="Y46" s="1133"/>
      <c r="Z46" s="1133"/>
      <c r="AA46" s="1133"/>
      <c r="AB46" s="1133"/>
      <c r="AC46" s="1133"/>
      <c r="AD46" s="1133"/>
      <c r="AE46" s="1133"/>
      <c r="AF46" s="1133"/>
      <c r="AG46" s="1133"/>
      <c r="AH46" s="1133"/>
      <c r="AI46" s="1133"/>
    </row>
    <row r="47" spans="2:35" ht="15" customHeight="1" x14ac:dyDescent="0.15">
      <c r="B47" s="1130"/>
      <c r="C47" s="1130"/>
      <c r="D47" s="1130"/>
      <c r="E47" s="1130"/>
      <c r="F47" s="1130"/>
      <c r="G47" s="1130"/>
      <c r="H47" s="1130"/>
      <c r="I47" s="1130"/>
      <c r="J47" s="1130"/>
      <c r="K47" s="1130"/>
      <c r="L47" s="1130"/>
      <c r="M47" s="1130"/>
      <c r="N47" s="1130"/>
      <c r="O47" s="1130"/>
      <c r="P47" s="1130"/>
      <c r="Q47" s="1130"/>
      <c r="R47" s="1130"/>
      <c r="S47" s="1130"/>
      <c r="T47" s="1130"/>
      <c r="U47" s="1130"/>
      <c r="V47" s="1130"/>
      <c r="W47" s="1130"/>
      <c r="X47" s="1130"/>
      <c r="Y47" s="1130"/>
      <c r="Z47" s="1130"/>
      <c r="AA47" s="1130"/>
      <c r="AB47" s="1130"/>
      <c r="AC47" s="1130"/>
      <c r="AD47" s="1130"/>
      <c r="AE47" s="1130"/>
      <c r="AF47" s="1130"/>
      <c r="AG47" s="1130"/>
      <c r="AH47" s="1130"/>
      <c r="AI47" s="1130"/>
    </row>
  </sheetData>
  <mergeCells count="23">
    <mergeCell ref="B20:B32"/>
    <mergeCell ref="C20:AI20"/>
    <mergeCell ref="V32:AI32"/>
    <mergeCell ref="B34:B46"/>
    <mergeCell ref="C34:AI34"/>
    <mergeCell ref="V46:AI46"/>
    <mergeCell ref="E5:I5"/>
    <mergeCell ref="J5:L5"/>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s>
  <phoneticPr fontId="9"/>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2" manualBreakCount="2">
    <brk id="19" min="1" max="34" man="1"/>
    <brk id="33" min="1" max="34" man="1"/>
  </row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dimension ref="B2:AI47"/>
  <sheetViews>
    <sheetView showGridLines="0" showZeros="0" view="pageBreakPreview" zoomScaleNormal="85" zoomScaleSheetLayoutView="100" workbookViewId="0">
      <selection activeCell="AE27" sqref="AE27"/>
    </sheetView>
  </sheetViews>
  <sheetFormatPr defaultColWidth="9" defaultRowHeight="12" x14ac:dyDescent="0.15"/>
  <cols>
    <col min="1" max="1" width="1.6640625" style="6" customWidth="1"/>
    <col min="2" max="2" width="3.21875" style="6" customWidth="1"/>
    <col min="3" max="35" width="4.109375" style="6" customWidth="1"/>
    <col min="36" max="36" width="1.33203125" style="6" customWidth="1"/>
    <col min="37" max="16384" width="9" style="6"/>
  </cols>
  <sheetData>
    <row r="2" spans="2:35" ht="8.25" customHeight="1" x14ac:dyDescent="0.15"/>
    <row r="3" spans="2:35" ht="25.2" customHeight="1" x14ac:dyDescent="0.15">
      <c r="B3" s="402" t="s">
        <v>245</v>
      </c>
      <c r="C3" s="402"/>
      <c r="D3" s="402"/>
      <c r="E3" s="841"/>
      <c r="F3" s="841"/>
      <c r="G3" s="841"/>
      <c r="H3" s="841"/>
      <c r="I3" s="841"/>
      <c r="J3" s="402"/>
      <c r="K3" s="402"/>
      <c r="L3" s="402"/>
      <c r="M3" s="402"/>
      <c r="N3" s="402"/>
      <c r="O3" s="402"/>
      <c r="P3" s="402"/>
      <c r="Q3" s="402"/>
      <c r="R3" s="402"/>
      <c r="S3" s="402"/>
      <c r="T3" s="402"/>
      <c r="U3" s="402"/>
      <c r="V3" s="402"/>
      <c r="W3" s="402"/>
      <c r="X3" s="402"/>
      <c r="Y3" s="402"/>
      <c r="Z3" s="402"/>
      <c r="AA3" s="402"/>
      <c r="AB3" s="402"/>
      <c r="AC3" s="402"/>
      <c r="AD3" s="402"/>
      <c r="AE3" s="402"/>
      <c r="AF3" s="402"/>
      <c r="AG3" s="402"/>
      <c r="AH3" s="402"/>
      <c r="AI3" s="402"/>
    </row>
    <row r="4" spans="2:35" ht="20.100000000000001" customHeight="1" x14ac:dyDescent="0.15">
      <c r="B4" s="842" t="s">
        <v>17</v>
      </c>
      <c r="C4" s="843"/>
      <c r="D4" s="844"/>
      <c r="E4" s="845" t="s">
        <v>561</v>
      </c>
      <c r="F4" s="846"/>
      <c r="G4" s="846"/>
      <c r="H4" s="846"/>
      <c r="I4" s="847"/>
      <c r="J4" s="848" t="s">
        <v>18</v>
      </c>
      <c r="K4" s="849"/>
      <c r="L4" s="850"/>
      <c r="M4" s="851" t="s">
        <v>573</v>
      </c>
      <c r="N4" s="852"/>
      <c r="O4" s="852"/>
      <c r="P4" s="852"/>
      <c r="Q4" s="852"/>
      <c r="R4" s="853"/>
      <c r="S4" s="769" t="s">
        <v>447</v>
      </c>
      <c r="T4" s="777"/>
      <c r="U4" s="777"/>
      <c r="V4" s="770"/>
      <c r="W4" s="854" t="s">
        <v>531</v>
      </c>
      <c r="X4" s="855"/>
      <c r="Y4" s="855"/>
      <c r="Z4" s="855"/>
      <c r="AA4" s="855"/>
      <c r="AB4" s="856"/>
      <c r="AC4" s="451" t="s">
        <v>185</v>
      </c>
      <c r="AD4" s="452"/>
      <c r="AE4" s="453"/>
      <c r="AF4" s="857">
        <v>45586</v>
      </c>
      <c r="AG4" s="858"/>
      <c r="AH4" s="858"/>
      <c r="AI4" s="859"/>
    </row>
    <row r="5" spans="2:35" ht="20.100000000000001" customHeight="1" x14ac:dyDescent="0.15">
      <c r="B5" s="863" t="s">
        <v>0</v>
      </c>
      <c r="C5" s="864"/>
      <c r="D5" s="865"/>
      <c r="E5" s="866" t="s">
        <v>562</v>
      </c>
      <c r="F5" s="867"/>
      <c r="G5" s="867"/>
      <c r="H5" s="867"/>
      <c r="I5" s="868"/>
      <c r="J5" s="869" t="s">
        <v>1</v>
      </c>
      <c r="K5" s="870"/>
      <c r="L5" s="871"/>
      <c r="M5" s="851" t="s">
        <v>936</v>
      </c>
      <c r="N5" s="852"/>
      <c r="O5" s="852"/>
      <c r="P5" s="852"/>
      <c r="Q5" s="852"/>
      <c r="R5" s="853"/>
      <c r="S5" s="778"/>
      <c r="T5" s="779"/>
      <c r="U5" s="779"/>
      <c r="V5" s="780"/>
      <c r="W5" s="872" t="s">
        <v>532</v>
      </c>
      <c r="X5" s="873"/>
      <c r="Y5" s="873"/>
      <c r="Z5" s="873"/>
      <c r="AA5" s="873"/>
      <c r="AB5" s="874"/>
      <c r="AC5" s="454"/>
      <c r="AD5" s="455"/>
      <c r="AE5" s="456"/>
      <c r="AF5" s="860"/>
      <c r="AG5" s="861"/>
      <c r="AH5" s="861"/>
      <c r="AI5" s="862"/>
    </row>
    <row r="6" spans="2:35" ht="26.25" customHeight="1" x14ac:dyDescent="0.2">
      <c r="B6" s="833" t="s">
        <v>20</v>
      </c>
      <c r="C6" s="836" t="s">
        <v>19</v>
      </c>
      <c r="D6" s="837"/>
      <c r="E6" s="837"/>
      <c r="F6" s="837"/>
      <c r="G6" s="837"/>
      <c r="H6" s="837"/>
      <c r="I6" s="837"/>
      <c r="J6" s="837"/>
      <c r="K6" s="837"/>
      <c r="L6" s="837"/>
      <c r="M6" s="837"/>
      <c r="N6" s="837"/>
      <c r="O6" s="837"/>
      <c r="P6" s="837"/>
      <c r="Q6" s="837"/>
      <c r="R6" s="837"/>
      <c r="S6" s="837"/>
      <c r="T6" s="837"/>
      <c r="U6" s="837"/>
      <c r="V6" s="837"/>
      <c r="W6" s="837"/>
      <c r="X6" s="837"/>
      <c r="Y6" s="837"/>
      <c r="Z6" s="837"/>
      <c r="AA6" s="837"/>
      <c r="AB6" s="837"/>
      <c r="AC6" s="837"/>
      <c r="AD6" s="837"/>
      <c r="AE6" s="837"/>
      <c r="AF6" s="837"/>
      <c r="AG6" s="837"/>
      <c r="AH6" s="837"/>
      <c r="AI6" s="838"/>
    </row>
    <row r="7" spans="2:35" ht="35.700000000000003" customHeight="1" x14ac:dyDescent="0.15">
      <c r="B7" s="834"/>
      <c r="C7" s="4"/>
      <c r="D7" s="4"/>
      <c r="E7" s="4"/>
      <c r="F7" s="4"/>
      <c r="G7" s="4"/>
      <c r="H7" s="4"/>
      <c r="I7" s="84"/>
      <c r="J7" s="4"/>
      <c r="K7" s="4"/>
      <c r="L7" s="4"/>
      <c r="M7" s="4"/>
      <c r="N7" s="4"/>
      <c r="O7" s="4"/>
      <c r="P7" s="4"/>
      <c r="Q7" s="85"/>
      <c r="R7" s="84"/>
      <c r="S7" s="4"/>
      <c r="T7" s="4"/>
      <c r="U7" s="4"/>
      <c r="V7" s="4"/>
      <c r="W7" s="84"/>
      <c r="X7" s="84"/>
      <c r="Y7" s="84"/>
      <c r="Z7" s="84"/>
      <c r="AA7" s="84"/>
      <c r="AB7" s="4"/>
      <c r="AC7" s="4"/>
      <c r="AD7" s="4"/>
      <c r="AE7" s="4"/>
      <c r="AF7" s="4"/>
      <c r="AG7" s="4"/>
      <c r="AH7" s="4"/>
      <c r="AI7" s="86"/>
    </row>
    <row r="8" spans="2:35" ht="35.700000000000003" customHeight="1" x14ac:dyDescent="0.15">
      <c r="B8" s="834"/>
      <c r="C8" s="4"/>
      <c r="D8" s="4"/>
      <c r="E8" s="4"/>
      <c r="F8" s="4"/>
      <c r="G8" s="4"/>
      <c r="H8" s="4"/>
      <c r="I8" s="84"/>
      <c r="J8" s="4"/>
      <c r="K8" s="4"/>
      <c r="L8" s="4"/>
      <c r="M8" s="4"/>
      <c r="N8" s="4"/>
      <c r="O8" s="4"/>
      <c r="P8" s="4"/>
      <c r="Q8" s="85"/>
      <c r="R8" s="84"/>
      <c r="S8" s="4"/>
      <c r="T8" s="4"/>
      <c r="U8" s="4"/>
      <c r="V8" s="4"/>
      <c r="W8" s="84"/>
      <c r="X8" s="84"/>
      <c r="Y8" s="84"/>
      <c r="Z8" s="84"/>
      <c r="AA8" s="84"/>
      <c r="AB8" s="4"/>
      <c r="AC8" s="4"/>
      <c r="AD8" s="4"/>
      <c r="AE8" s="4"/>
      <c r="AF8" s="4"/>
      <c r="AG8" s="4"/>
      <c r="AH8" s="4"/>
      <c r="AI8" s="86"/>
    </row>
    <row r="9" spans="2:35" ht="35.700000000000003" customHeight="1" x14ac:dyDescent="0.15">
      <c r="B9" s="834"/>
      <c r="C9" s="4"/>
      <c r="D9" s="4"/>
      <c r="E9" s="4"/>
      <c r="F9" s="4"/>
      <c r="G9" s="4"/>
      <c r="H9" s="4"/>
      <c r="I9" s="84"/>
      <c r="J9" s="4"/>
      <c r="K9" s="4"/>
      <c r="L9" s="4"/>
      <c r="M9" s="4"/>
      <c r="N9" s="4"/>
      <c r="O9" s="4"/>
      <c r="P9" s="4"/>
      <c r="Q9" s="85"/>
      <c r="R9" s="84"/>
      <c r="S9" s="4"/>
      <c r="T9" s="4"/>
      <c r="U9" s="4"/>
      <c r="V9" s="4"/>
      <c r="W9" s="84"/>
      <c r="X9" s="84"/>
      <c r="Y9" s="84"/>
      <c r="Z9" s="84"/>
      <c r="AA9" s="84"/>
      <c r="AB9" s="4"/>
      <c r="AC9" s="4"/>
      <c r="AD9" s="4"/>
      <c r="AE9" s="4"/>
      <c r="AF9" s="4"/>
      <c r="AG9" s="4"/>
      <c r="AH9" s="4"/>
      <c r="AI9" s="86"/>
    </row>
    <row r="10" spans="2:35" ht="35.700000000000003" customHeight="1" x14ac:dyDescent="0.15">
      <c r="B10" s="834"/>
      <c r="C10" s="4"/>
      <c r="D10" s="4"/>
      <c r="E10" s="4"/>
      <c r="F10" s="4"/>
      <c r="G10" s="4"/>
      <c r="H10" s="4"/>
      <c r="I10" s="84"/>
      <c r="J10" s="4"/>
      <c r="K10" s="4"/>
      <c r="L10" s="4"/>
      <c r="M10" s="4"/>
      <c r="N10" s="4"/>
      <c r="O10" s="4"/>
      <c r="P10" s="4"/>
      <c r="Q10" s="85"/>
      <c r="R10" s="84"/>
      <c r="S10" s="4"/>
      <c r="T10" s="4"/>
      <c r="U10" s="4"/>
      <c r="V10" s="4"/>
      <c r="W10" s="84"/>
      <c r="X10" s="84"/>
      <c r="Y10" s="84"/>
      <c r="Z10" s="84"/>
      <c r="AA10" s="84"/>
      <c r="AB10" s="4"/>
      <c r="AC10" s="4"/>
      <c r="AD10" s="4"/>
      <c r="AE10" s="4"/>
      <c r="AF10" s="4"/>
      <c r="AG10" s="4"/>
      <c r="AH10" s="4"/>
      <c r="AI10" s="86"/>
    </row>
    <row r="11" spans="2:35" ht="35.700000000000003" customHeight="1" x14ac:dyDescent="0.15">
      <c r="B11" s="834"/>
      <c r="C11" s="4"/>
      <c r="D11" s="4"/>
      <c r="E11" s="4"/>
      <c r="F11" s="4"/>
      <c r="G11" s="4"/>
      <c r="H11" s="4"/>
      <c r="I11" s="84"/>
      <c r="J11" s="4"/>
      <c r="K11" s="4"/>
      <c r="L11" s="4"/>
      <c r="M11" s="4"/>
      <c r="N11" s="4"/>
      <c r="O11" s="4"/>
      <c r="P11" s="4"/>
      <c r="Q11" s="84"/>
      <c r="R11" s="84"/>
      <c r="S11" s="4"/>
      <c r="T11" s="4"/>
      <c r="U11" s="4"/>
      <c r="V11" s="4"/>
      <c r="W11" s="84"/>
      <c r="X11" s="84"/>
      <c r="Y11" s="84"/>
      <c r="Z11" s="84"/>
      <c r="AA11" s="84"/>
      <c r="AB11" s="4"/>
      <c r="AC11" s="4"/>
      <c r="AD11" s="4"/>
      <c r="AE11" s="4"/>
      <c r="AF11" s="4"/>
      <c r="AG11" s="4"/>
      <c r="AH11" s="4"/>
      <c r="AI11" s="86"/>
    </row>
    <row r="12" spans="2:35" ht="35.700000000000003" customHeight="1" x14ac:dyDescent="0.15">
      <c r="B12" s="834"/>
      <c r="C12" s="4"/>
      <c r="D12" s="4"/>
      <c r="E12" s="4"/>
      <c r="F12" s="84"/>
      <c r="G12" s="84"/>
      <c r="H12" s="4"/>
      <c r="I12" s="4"/>
      <c r="J12" s="4"/>
      <c r="K12" s="4"/>
      <c r="L12" s="4"/>
      <c r="M12" s="4"/>
      <c r="N12" s="4"/>
      <c r="O12" s="4"/>
      <c r="P12" s="4"/>
      <c r="Q12" s="84"/>
      <c r="R12" s="4"/>
      <c r="S12" s="4"/>
      <c r="T12" s="4"/>
      <c r="U12" s="4"/>
      <c r="V12" s="4"/>
      <c r="W12" s="84"/>
      <c r="X12" s="84"/>
      <c r="Y12" s="84"/>
      <c r="Z12" s="84"/>
      <c r="AA12" s="84"/>
      <c r="AB12" s="4"/>
      <c r="AC12" s="4"/>
      <c r="AD12" s="4"/>
      <c r="AE12" s="4"/>
      <c r="AF12" s="4"/>
      <c r="AG12" s="4"/>
      <c r="AH12" s="4"/>
      <c r="AI12" s="86"/>
    </row>
    <row r="13" spans="2:35" ht="35.700000000000003" customHeight="1" x14ac:dyDescent="0.15">
      <c r="B13" s="834"/>
      <c r="C13" s="4"/>
      <c r="D13" s="4"/>
      <c r="E13" s="4"/>
      <c r="F13" s="84"/>
      <c r="G13" s="84"/>
      <c r="H13" s="84"/>
      <c r="I13" s="4"/>
      <c r="J13" s="4"/>
      <c r="K13" s="4"/>
      <c r="L13" s="4"/>
      <c r="M13" s="4"/>
      <c r="N13" s="4"/>
      <c r="O13" s="4"/>
      <c r="P13" s="4"/>
      <c r="Q13" s="84"/>
      <c r="R13" s="4"/>
      <c r="S13" s="4"/>
      <c r="T13" s="4"/>
      <c r="U13" s="4"/>
      <c r="V13" s="4"/>
      <c r="W13" s="84"/>
      <c r="X13" s="84"/>
      <c r="Y13" s="84"/>
      <c r="Z13" s="84"/>
      <c r="AA13" s="84"/>
      <c r="AB13" s="4"/>
      <c r="AC13" s="4"/>
      <c r="AD13" s="4"/>
      <c r="AE13" s="4"/>
      <c r="AF13" s="4"/>
      <c r="AG13" s="4"/>
      <c r="AH13" s="4"/>
      <c r="AI13" s="86"/>
    </row>
    <row r="14" spans="2:35" ht="35.700000000000003" customHeight="1" x14ac:dyDescent="0.15">
      <c r="B14" s="834"/>
      <c r="C14" s="84"/>
      <c r="D14" s="4"/>
      <c r="E14" s="4"/>
      <c r="F14" s="84"/>
      <c r="G14" s="84"/>
      <c r="H14" s="84"/>
      <c r="I14" s="4"/>
      <c r="J14" s="4"/>
      <c r="K14" s="4"/>
      <c r="L14" s="4"/>
      <c r="M14" s="4"/>
      <c r="N14" s="4"/>
      <c r="O14" s="4"/>
      <c r="P14" s="4"/>
      <c r="Q14" s="84"/>
      <c r="R14" s="84"/>
      <c r="S14" s="4"/>
      <c r="T14" s="4"/>
      <c r="U14" s="4"/>
      <c r="V14" s="4"/>
      <c r="W14" s="84"/>
      <c r="X14" s="84"/>
      <c r="Y14" s="84"/>
      <c r="Z14" s="84"/>
      <c r="AA14" s="84"/>
      <c r="AB14" s="4"/>
      <c r="AC14" s="4"/>
      <c r="AD14" s="4"/>
      <c r="AE14" s="4"/>
      <c r="AF14" s="4"/>
      <c r="AG14" s="4"/>
      <c r="AH14" s="4"/>
      <c r="AI14" s="86"/>
    </row>
    <row r="15" spans="2:35" ht="35.700000000000003" customHeight="1" x14ac:dyDescent="0.15">
      <c r="B15" s="834"/>
      <c r="C15" s="84"/>
      <c r="D15" s="4"/>
      <c r="E15" s="4"/>
      <c r="F15" s="84"/>
      <c r="G15" s="84"/>
      <c r="H15" s="84"/>
      <c r="I15" s="4"/>
      <c r="J15" s="4"/>
      <c r="K15" s="4"/>
      <c r="L15" s="4"/>
      <c r="M15" s="4"/>
      <c r="N15" s="4"/>
      <c r="O15" s="4"/>
      <c r="P15" s="4"/>
      <c r="Q15" s="84"/>
      <c r="R15" s="84"/>
      <c r="S15" s="4"/>
      <c r="T15" s="4"/>
      <c r="U15" s="4"/>
      <c r="V15" s="4"/>
      <c r="W15" s="84"/>
      <c r="X15" s="84"/>
      <c r="Y15" s="84"/>
      <c r="Z15" s="84"/>
      <c r="AA15" s="84"/>
      <c r="AB15" s="4"/>
      <c r="AC15" s="4"/>
      <c r="AD15" s="4"/>
      <c r="AE15" s="4"/>
      <c r="AF15" s="4"/>
      <c r="AG15" s="4"/>
      <c r="AH15" s="4"/>
      <c r="AI15" s="86"/>
    </row>
    <row r="16" spans="2:35" ht="35.700000000000003" customHeight="1" x14ac:dyDescent="0.15">
      <c r="B16" s="834"/>
      <c r="C16" s="84"/>
      <c r="D16" s="4"/>
      <c r="E16" s="4"/>
      <c r="F16" s="84"/>
      <c r="G16" s="84"/>
      <c r="H16" s="84"/>
      <c r="I16" s="4"/>
      <c r="J16" s="4"/>
      <c r="K16" s="4"/>
      <c r="L16" s="4"/>
      <c r="M16" s="4"/>
      <c r="N16" s="4"/>
      <c r="O16" s="4"/>
      <c r="P16" s="4"/>
      <c r="Q16" s="84"/>
      <c r="R16" s="84"/>
      <c r="S16" s="4"/>
      <c r="T16" s="4"/>
      <c r="U16" s="4"/>
      <c r="V16" s="4"/>
      <c r="W16" s="84"/>
      <c r="X16" s="84"/>
      <c r="Y16" s="84"/>
      <c r="Z16" s="84"/>
      <c r="AA16" s="84"/>
      <c r="AB16" s="4"/>
      <c r="AC16" s="4"/>
      <c r="AD16" s="4"/>
      <c r="AE16" s="4"/>
      <c r="AF16" s="4"/>
      <c r="AG16" s="4"/>
      <c r="AH16" s="4"/>
      <c r="AI16" s="86"/>
    </row>
    <row r="17" spans="2:35" ht="22.5" customHeight="1" x14ac:dyDescent="0.15">
      <c r="B17" s="834"/>
      <c r="C17" s="84"/>
      <c r="D17" s="4"/>
      <c r="E17" s="87"/>
      <c r="H17" s="88"/>
      <c r="I17" s="88"/>
      <c r="J17" s="88"/>
      <c r="K17" s="88"/>
      <c r="L17" s="88"/>
      <c r="M17" s="4"/>
      <c r="N17" s="4"/>
      <c r="O17" s="4"/>
      <c r="P17" s="4"/>
      <c r="Q17" s="84"/>
      <c r="R17" s="84"/>
      <c r="S17" s="4"/>
      <c r="T17" s="4"/>
      <c r="U17" s="4"/>
      <c r="V17" s="4"/>
      <c r="W17" s="84"/>
      <c r="X17" s="84"/>
      <c r="Y17" s="84"/>
      <c r="Z17" s="84"/>
      <c r="AA17" s="84"/>
      <c r="AI17" s="89"/>
    </row>
    <row r="18" spans="2:35" ht="71.25" customHeight="1" x14ac:dyDescent="0.15">
      <c r="B18" s="835"/>
      <c r="C18" s="90"/>
      <c r="D18" s="91"/>
      <c r="E18" s="92"/>
      <c r="F18" s="93"/>
      <c r="G18" s="93"/>
      <c r="H18" s="91"/>
      <c r="I18" s="91"/>
      <c r="J18" s="91"/>
      <c r="K18" s="91"/>
      <c r="L18" s="91"/>
      <c r="M18" s="91"/>
      <c r="N18" s="91"/>
      <c r="O18" s="91"/>
      <c r="P18" s="91"/>
      <c r="Q18" s="91"/>
      <c r="R18" s="91"/>
      <c r="S18" s="94"/>
      <c r="T18" s="94"/>
      <c r="U18" s="94"/>
      <c r="V18" s="839" t="s">
        <v>405</v>
      </c>
      <c r="W18" s="839"/>
      <c r="X18" s="839"/>
      <c r="Y18" s="839"/>
      <c r="Z18" s="839"/>
      <c r="AA18" s="839"/>
      <c r="AB18" s="839"/>
      <c r="AC18" s="839"/>
      <c r="AD18" s="839"/>
      <c r="AE18" s="839"/>
      <c r="AF18" s="839"/>
      <c r="AG18" s="839"/>
      <c r="AH18" s="839"/>
      <c r="AI18" s="840"/>
    </row>
    <row r="19" spans="2:35" ht="15" customHeight="1" x14ac:dyDescent="0.15"/>
    <row r="20" spans="2:35" ht="26.25" customHeight="1" x14ac:dyDescent="0.2">
      <c r="B20" s="1123"/>
      <c r="C20" s="1124"/>
      <c r="D20" s="1124"/>
      <c r="E20" s="1124"/>
      <c r="F20" s="1124"/>
      <c r="G20" s="1124"/>
      <c r="H20" s="1124"/>
      <c r="I20" s="1124"/>
      <c r="J20" s="1124"/>
      <c r="K20" s="1124"/>
      <c r="L20" s="1124"/>
      <c r="M20" s="1124"/>
      <c r="N20" s="1124"/>
      <c r="O20" s="1124"/>
      <c r="P20" s="1124"/>
      <c r="Q20" s="1124"/>
      <c r="R20" s="1124"/>
      <c r="S20" s="1124"/>
      <c r="T20" s="1124"/>
      <c r="U20" s="1124"/>
      <c r="V20" s="1124"/>
      <c r="W20" s="1124"/>
      <c r="X20" s="1124"/>
      <c r="Y20" s="1124"/>
      <c r="Z20" s="1124"/>
      <c r="AA20" s="1124"/>
      <c r="AB20" s="1124"/>
      <c r="AC20" s="1124"/>
      <c r="AD20" s="1124"/>
      <c r="AE20" s="1124"/>
      <c r="AF20" s="1124"/>
      <c r="AG20" s="1124"/>
      <c r="AH20" s="1124"/>
      <c r="AI20" s="1124"/>
    </row>
    <row r="21" spans="2:35" ht="35.700000000000003" customHeight="1" x14ac:dyDescent="0.15">
      <c r="B21" s="1125"/>
      <c r="C21" s="1126"/>
      <c r="D21" s="1126"/>
      <c r="E21" s="1126"/>
      <c r="F21" s="1126"/>
      <c r="G21" s="1126"/>
      <c r="H21" s="1126"/>
      <c r="I21" s="1127"/>
      <c r="J21" s="1126"/>
      <c r="K21" s="1126"/>
      <c r="L21" s="1126"/>
      <c r="M21" s="1126"/>
      <c r="N21" s="1126"/>
      <c r="O21" s="1126"/>
      <c r="P21" s="1126"/>
      <c r="Q21" s="1128"/>
      <c r="R21" s="1127"/>
      <c r="S21" s="1126"/>
      <c r="T21" s="1126"/>
      <c r="U21" s="1126"/>
      <c r="V21" s="1126"/>
      <c r="W21" s="1127"/>
      <c r="X21" s="1127"/>
      <c r="Y21" s="1127"/>
      <c r="Z21" s="1127"/>
      <c r="AA21" s="1127"/>
      <c r="AB21" s="1126"/>
      <c r="AC21" s="1126"/>
      <c r="AD21" s="1126"/>
      <c r="AE21" s="1126"/>
      <c r="AF21" s="1126"/>
      <c r="AG21" s="1126"/>
      <c r="AH21" s="1126"/>
      <c r="AI21" s="1126"/>
    </row>
    <row r="22" spans="2:35" ht="35.700000000000003" customHeight="1" x14ac:dyDescent="0.15">
      <c r="B22" s="1125"/>
      <c r="C22" s="1126"/>
      <c r="D22" s="1126"/>
      <c r="E22" s="1126"/>
      <c r="F22" s="1126"/>
      <c r="G22" s="1126"/>
      <c r="H22" s="1126"/>
      <c r="I22" s="1127"/>
      <c r="J22" s="1126"/>
      <c r="K22" s="1126"/>
      <c r="L22" s="1126"/>
      <c r="M22" s="1126"/>
      <c r="N22" s="1126"/>
      <c r="O22" s="1126"/>
      <c r="P22" s="1126"/>
      <c r="Q22" s="1128"/>
      <c r="R22" s="1127"/>
      <c r="S22" s="1126"/>
      <c r="T22" s="1126"/>
      <c r="U22" s="1126"/>
      <c r="V22" s="1126"/>
      <c r="W22" s="1127"/>
      <c r="X22" s="1127"/>
      <c r="Y22" s="1127"/>
      <c r="Z22" s="1127"/>
      <c r="AA22" s="1127"/>
      <c r="AB22" s="1126"/>
      <c r="AC22" s="1126"/>
      <c r="AD22" s="1126"/>
      <c r="AE22" s="1126"/>
      <c r="AF22" s="1126"/>
      <c r="AG22" s="1126"/>
      <c r="AH22" s="1126"/>
      <c r="AI22" s="1126"/>
    </row>
    <row r="23" spans="2:35" ht="35.700000000000003" customHeight="1" x14ac:dyDescent="0.15">
      <c r="B23" s="1125"/>
      <c r="C23" s="1126"/>
      <c r="D23" s="1126"/>
      <c r="E23" s="1126"/>
      <c r="F23" s="1126"/>
      <c r="G23" s="1126"/>
      <c r="H23" s="1126"/>
      <c r="I23" s="1127"/>
      <c r="J23" s="1126"/>
      <c r="K23" s="1126"/>
      <c r="L23" s="1126"/>
      <c r="M23" s="1126"/>
      <c r="N23" s="1126"/>
      <c r="O23" s="1126"/>
      <c r="P23" s="1126"/>
      <c r="Q23" s="1128"/>
      <c r="R23" s="1127"/>
      <c r="S23" s="1126"/>
      <c r="T23" s="1126"/>
      <c r="U23" s="1126"/>
      <c r="V23" s="1126"/>
      <c r="W23" s="1127"/>
      <c r="X23" s="1127"/>
      <c r="Y23" s="1127"/>
      <c r="Z23" s="1127"/>
      <c r="AA23" s="1127"/>
      <c r="AB23" s="1126"/>
      <c r="AC23" s="1126"/>
      <c r="AD23" s="1126"/>
      <c r="AE23" s="1126"/>
      <c r="AF23" s="1126"/>
      <c r="AG23" s="1126"/>
      <c r="AH23" s="1126"/>
      <c r="AI23" s="1126"/>
    </row>
    <row r="24" spans="2:35" ht="35.700000000000003" customHeight="1" x14ac:dyDescent="0.15">
      <c r="B24" s="1125"/>
      <c r="C24" s="1126"/>
      <c r="D24" s="1126"/>
      <c r="E24" s="1126"/>
      <c r="F24" s="1126"/>
      <c r="G24" s="1126"/>
      <c r="H24" s="1126"/>
      <c r="I24" s="1127"/>
      <c r="J24" s="1126"/>
      <c r="K24" s="1126"/>
      <c r="L24" s="1126"/>
      <c r="M24" s="1126"/>
      <c r="N24" s="1126"/>
      <c r="O24" s="1126"/>
      <c r="P24" s="1126"/>
      <c r="Q24" s="1128"/>
      <c r="R24" s="1127"/>
      <c r="S24" s="1126"/>
      <c r="T24" s="1126"/>
      <c r="U24" s="1126"/>
      <c r="V24" s="1126"/>
      <c r="W24" s="1127"/>
      <c r="X24" s="1127"/>
      <c r="Y24" s="1127"/>
      <c r="Z24" s="1127"/>
      <c r="AA24" s="1127"/>
      <c r="AB24" s="1126"/>
      <c r="AC24" s="1126"/>
      <c r="AD24" s="1126"/>
      <c r="AE24" s="1126"/>
      <c r="AF24" s="1126"/>
      <c r="AG24" s="1126"/>
      <c r="AH24" s="1126"/>
      <c r="AI24" s="1126"/>
    </row>
    <row r="25" spans="2:35" ht="35.700000000000003" customHeight="1" x14ac:dyDescent="0.15">
      <c r="B25" s="1125"/>
      <c r="C25" s="1126"/>
      <c r="D25" s="1126"/>
      <c r="E25" s="1126"/>
      <c r="F25" s="1126"/>
      <c r="G25" s="1126"/>
      <c r="H25" s="1126"/>
      <c r="I25" s="1127"/>
      <c r="J25" s="1126"/>
      <c r="K25" s="1126"/>
      <c r="L25" s="1126"/>
      <c r="M25" s="1126"/>
      <c r="N25" s="1126"/>
      <c r="O25" s="1126"/>
      <c r="P25" s="1126"/>
      <c r="Q25" s="1127"/>
      <c r="R25" s="1127"/>
      <c r="S25" s="1126"/>
      <c r="T25" s="1126"/>
      <c r="U25" s="1126"/>
      <c r="V25" s="1126"/>
      <c r="W25" s="1127"/>
      <c r="X25" s="1127"/>
      <c r="Y25" s="1127"/>
      <c r="Z25" s="1127"/>
      <c r="AA25" s="1127"/>
      <c r="AB25" s="1126"/>
      <c r="AC25" s="1126"/>
      <c r="AD25" s="1126"/>
      <c r="AE25" s="1126"/>
      <c r="AF25" s="1126"/>
      <c r="AG25" s="1126"/>
      <c r="AH25" s="1126"/>
      <c r="AI25" s="1126"/>
    </row>
    <row r="26" spans="2:35" ht="35.700000000000003" customHeight="1" x14ac:dyDescent="0.15">
      <c r="B26" s="1125"/>
      <c r="C26" s="1126"/>
      <c r="D26" s="1126"/>
      <c r="E26" s="1126"/>
      <c r="F26" s="1127"/>
      <c r="G26" s="1127"/>
      <c r="H26" s="1126"/>
      <c r="I26" s="1126"/>
      <c r="J26" s="1126"/>
      <c r="K26" s="1126"/>
      <c r="L26" s="1126"/>
      <c r="M26" s="1126"/>
      <c r="N26" s="1126"/>
      <c r="O26" s="1126"/>
      <c r="P26" s="1126"/>
      <c r="Q26" s="1127"/>
      <c r="R26" s="1126"/>
      <c r="S26" s="1126"/>
      <c r="T26" s="1126"/>
      <c r="U26" s="1126"/>
      <c r="V26" s="1126"/>
      <c r="W26" s="1127"/>
      <c r="X26" s="1127"/>
      <c r="Y26" s="1127"/>
      <c r="Z26" s="1127"/>
      <c r="AA26" s="1127"/>
      <c r="AB26" s="1126"/>
      <c r="AC26" s="1126"/>
      <c r="AD26" s="1126"/>
      <c r="AE26" s="1126"/>
      <c r="AF26" s="1126"/>
      <c r="AG26" s="1126"/>
      <c r="AH26" s="1126"/>
      <c r="AI26" s="1126"/>
    </row>
    <row r="27" spans="2:35" ht="35.700000000000003" customHeight="1" x14ac:dyDescent="0.15">
      <c r="B27" s="1125"/>
      <c r="C27" s="1126"/>
      <c r="D27" s="1126"/>
      <c r="E27" s="1126"/>
      <c r="F27" s="1127"/>
      <c r="G27" s="1127"/>
      <c r="H27" s="1127"/>
      <c r="I27" s="1126"/>
      <c r="J27" s="1126"/>
      <c r="K27" s="1126"/>
      <c r="L27" s="1126"/>
      <c r="M27" s="1126"/>
      <c r="N27" s="1126"/>
      <c r="O27" s="1126"/>
      <c r="P27" s="1126"/>
      <c r="Q27" s="1127"/>
      <c r="R27" s="1126"/>
      <c r="S27" s="1126"/>
      <c r="T27" s="1126"/>
      <c r="U27" s="1126"/>
      <c r="V27" s="1126"/>
      <c r="W27" s="1127"/>
      <c r="X27" s="1127"/>
      <c r="Y27" s="1127"/>
      <c r="Z27" s="1127"/>
      <c r="AA27" s="1127"/>
      <c r="AB27" s="1126"/>
      <c r="AC27" s="1126"/>
      <c r="AD27" s="1126"/>
      <c r="AE27" s="1126"/>
      <c r="AF27" s="1126"/>
      <c r="AG27" s="1126"/>
      <c r="AH27" s="1126"/>
      <c r="AI27" s="1126"/>
    </row>
    <row r="28" spans="2:35" ht="35.700000000000003" customHeight="1" x14ac:dyDescent="0.15">
      <c r="B28" s="1125"/>
      <c r="C28" s="1127"/>
      <c r="D28" s="1126"/>
      <c r="E28" s="1126"/>
      <c r="F28" s="1127"/>
      <c r="G28" s="1127"/>
      <c r="H28" s="1127"/>
      <c r="I28" s="1126"/>
      <c r="J28" s="1126"/>
      <c r="K28" s="1126"/>
      <c r="L28" s="1126"/>
      <c r="M28" s="1126"/>
      <c r="N28" s="1126"/>
      <c r="O28" s="1126"/>
      <c r="P28" s="1126"/>
      <c r="Q28" s="1127"/>
      <c r="R28" s="1127"/>
      <c r="S28" s="1126"/>
      <c r="T28" s="1126"/>
      <c r="U28" s="1126"/>
      <c r="V28" s="1126"/>
      <c r="W28" s="1127"/>
      <c r="X28" s="1127"/>
      <c r="Y28" s="1127"/>
      <c r="Z28" s="1127"/>
      <c r="AA28" s="1127"/>
      <c r="AB28" s="1126"/>
      <c r="AC28" s="1126"/>
      <c r="AD28" s="1126"/>
      <c r="AE28" s="1126"/>
      <c r="AF28" s="1126"/>
      <c r="AG28" s="1126"/>
      <c r="AH28" s="1126"/>
      <c r="AI28" s="1126"/>
    </row>
    <row r="29" spans="2:35" ht="35.700000000000003" customHeight="1" x14ac:dyDescent="0.15">
      <c r="B29" s="1125"/>
      <c r="C29" s="1127"/>
      <c r="D29" s="1126"/>
      <c r="E29" s="1126"/>
      <c r="F29" s="1127"/>
      <c r="G29" s="1127"/>
      <c r="H29" s="1127"/>
      <c r="I29" s="1126"/>
      <c r="J29" s="1126"/>
      <c r="K29" s="1126"/>
      <c r="L29" s="1126"/>
      <c r="M29" s="1126"/>
      <c r="N29" s="1126"/>
      <c r="O29" s="1126"/>
      <c r="P29" s="1126"/>
      <c r="Q29" s="1127"/>
      <c r="R29" s="1127"/>
      <c r="S29" s="1126"/>
      <c r="T29" s="1126"/>
      <c r="U29" s="1126"/>
      <c r="V29" s="1126"/>
      <c r="W29" s="1127"/>
      <c r="X29" s="1127"/>
      <c r="Y29" s="1127"/>
      <c r="Z29" s="1127"/>
      <c r="AA29" s="1127"/>
      <c r="AB29" s="1126"/>
      <c r="AC29" s="1126"/>
      <c r="AD29" s="1126"/>
      <c r="AE29" s="1126"/>
      <c r="AF29" s="1126"/>
      <c r="AG29" s="1126"/>
      <c r="AH29" s="1126"/>
      <c r="AI29" s="1126"/>
    </row>
    <row r="30" spans="2:35" ht="35.700000000000003" customHeight="1" x14ac:dyDescent="0.15">
      <c r="B30" s="1125"/>
      <c r="C30" s="1127"/>
      <c r="D30" s="1126"/>
      <c r="E30" s="1126"/>
      <c r="F30" s="1127"/>
      <c r="G30" s="1127"/>
      <c r="H30" s="1127"/>
      <c r="I30" s="1126"/>
      <c r="J30" s="1126"/>
      <c r="K30" s="1126"/>
      <c r="L30" s="1126"/>
      <c r="M30" s="1126"/>
      <c r="N30" s="1126"/>
      <c r="O30" s="1126"/>
      <c r="P30" s="1126"/>
      <c r="Q30" s="1127"/>
      <c r="R30" s="1127"/>
      <c r="S30" s="1126"/>
      <c r="T30" s="1126"/>
      <c r="U30" s="1126"/>
      <c r="V30" s="1126"/>
      <c r="W30" s="1127"/>
      <c r="X30" s="1127"/>
      <c r="Y30" s="1127"/>
      <c r="Z30" s="1127"/>
      <c r="AA30" s="1127"/>
      <c r="AB30" s="1126"/>
      <c r="AC30" s="1126"/>
      <c r="AD30" s="1126"/>
      <c r="AE30" s="1126"/>
      <c r="AF30" s="1126"/>
      <c r="AG30" s="1126"/>
      <c r="AH30" s="1126"/>
      <c r="AI30" s="1126"/>
    </row>
    <row r="31" spans="2:35" ht="22.5" customHeight="1" x14ac:dyDescent="0.15">
      <c r="B31" s="1125"/>
      <c r="C31" s="1127"/>
      <c r="D31" s="1126"/>
      <c r="E31" s="1129"/>
      <c r="F31" s="1130"/>
      <c r="G31" s="1130"/>
      <c r="H31" s="1131"/>
      <c r="I31" s="1131"/>
      <c r="J31" s="1131"/>
      <c r="K31" s="1131"/>
      <c r="L31" s="1131"/>
      <c r="M31" s="1126"/>
      <c r="N31" s="1126"/>
      <c r="O31" s="1126"/>
      <c r="P31" s="1126"/>
      <c r="Q31" s="1127"/>
      <c r="R31" s="1127"/>
      <c r="S31" s="1126"/>
      <c r="T31" s="1126"/>
      <c r="U31" s="1126"/>
      <c r="V31" s="1126"/>
      <c r="W31" s="1127"/>
      <c r="X31" s="1127"/>
      <c r="Y31" s="1127"/>
      <c r="Z31" s="1127"/>
      <c r="AA31" s="1127"/>
      <c r="AB31" s="1130"/>
      <c r="AC31" s="1130"/>
      <c r="AD31" s="1130"/>
      <c r="AE31" s="1130"/>
      <c r="AF31" s="1130"/>
      <c r="AG31" s="1130"/>
      <c r="AH31" s="1130"/>
      <c r="AI31" s="1130"/>
    </row>
    <row r="32" spans="2:35" ht="71.25" customHeight="1" x14ac:dyDescent="0.15">
      <c r="B32" s="1125"/>
      <c r="C32" s="1126"/>
      <c r="D32" s="1126"/>
      <c r="E32" s="1129"/>
      <c r="F32" s="1130"/>
      <c r="G32" s="1130"/>
      <c r="H32" s="1126"/>
      <c r="I32" s="1126"/>
      <c r="J32" s="1126"/>
      <c r="K32" s="1126"/>
      <c r="L32" s="1126"/>
      <c r="M32" s="1126"/>
      <c r="N32" s="1126"/>
      <c r="O32" s="1126"/>
      <c r="P32" s="1126"/>
      <c r="Q32" s="1126"/>
      <c r="R32" s="1126"/>
      <c r="S32" s="1132"/>
      <c r="T32" s="1132"/>
      <c r="U32" s="1132"/>
      <c r="V32" s="1133"/>
      <c r="W32" s="1133"/>
      <c r="X32" s="1133"/>
      <c r="Y32" s="1133"/>
      <c r="Z32" s="1133"/>
      <c r="AA32" s="1133"/>
      <c r="AB32" s="1133"/>
      <c r="AC32" s="1133"/>
      <c r="AD32" s="1133"/>
      <c r="AE32" s="1133"/>
      <c r="AF32" s="1133"/>
      <c r="AG32" s="1133"/>
      <c r="AH32" s="1133"/>
      <c r="AI32" s="1133"/>
    </row>
    <row r="33" spans="2:35" ht="15" customHeight="1" x14ac:dyDescent="0.15">
      <c r="B33" s="1130"/>
      <c r="C33" s="1130"/>
      <c r="D33" s="1130"/>
      <c r="E33" s="1130"/>
      <c r="F33" s="1130"/>
      <c r="G33" s="1130"/>
      <c r="H33" s="1130"/>
      <c r="I33" s="1130"/>
      <c r="J33" s="1130"/>
      <c r="K33" s="1130"/>
      <c r="L33" s="1130"/>
      <c r="M33" s="1130"/>
      <c r="N33" s="1130"/>
      <c r="O33" s="1130"/>
      <c r="P33" s="1130"/>
      <c r="Q33" s="1130"/>
      <c r="R33" s="1130"/>
      <c r="S33" s="1130"/>
      <c r="T33" s="1130"/>
      <c r="U33" s="1130"/>
      <c r="V33" s="1130"/>
      <c r="W33" s="1130"/>
      <c r="X33" s="1130"/>
      <c r="Y33" s="1130"/>
      <c r="Z33" s="1130"/>
      <c r="AA33" s="1130"/>
      <c r="AB33" s="1130"/>
      <c r="AC33" s="1130"/>
      <c r="AD33" s="1130"/>
      <c r="AE33" s="1130"/>
      <c r="AF33" s="1130"/>
      <c r="AG33" s="1130"/>
      <c r="AH33" s="1130"/>
      <c r="AI33" s="1130"/>
    </row>
    <row r="34" spans="2:35" ht="26.25" customHeight="1" x14ac:dyDescent="0.2">
      <c r="B34" s="1125"/>
      <c r="C34" s="1134"/>
      <c r="D34" s="1134"/>
      <c r="E34" s="1134"/>
      <c r="F34" s="1134"/>
      <c r="G34" s="1134"/>
      <c r="H34" s="1134"/>
      <c r="I34" s="1134"/>
      <c r="J34" s="1134"/>
      <c r="K34" s="1134"/>
      <c r="L34" s="1134"/>
      <c r="M34" s="1134"/>
      <c r="N34" s="1134"/>
      <c r="O34" s="1134"/>
      <c r="P34" s="1134"/>
      <c r="Q34" s="1134"/>
      <c r="R34" s="1134"/>
      <c r="S34" s="1134"/>
      <c r="T34" s="1134"/>
      <c r="U34" s="1134"/>
      <c r="V34" s="1134"/>
      <c r="W34" s="1134"/>
      <c r="X34" s="1134"/>
      <c r="Y34" s="1134"/>
      <c r="Z34" s="1134"/>
      <c r="AA34" s="1134"/>
      <c r="AB34" s="1134"/>
      <c r="AC34" s="1134"/>
      <c r="AD34" s="1134"/>
      <c r="AE34" s="1134"/>
      <c r="AF34" s="1134"/>
      <c r="AG34" s="1134"/>
      <c r="AH34" s="1134"/>
      <c r="AI34" s="1134"/>
    </row>
    <row r="35" spans="2:35" ht="35.700000000000003" customHeight="1" x14ac:dyDescent="0.15">
      <c r="B35" s="1125"/>
      <c r="C35" s="1126"/>
      <c r="D35" s="1126"/>
      <c r="E35" s="1126"/>
      <c r="F35" s="1126"/>
      <c r="G35" s="1126"/>
      <c r="H35" s="1126"/>
      <c r="I35" s="1127"/>
      <c r="J35" s="1126"/>
      <c r="K35" s="1126"/>
      <c r="L35" s="1126"/>
      <c r="M35" s="1126"/>
      <c r="N35" s="1126"/>
      <c r="O35" s="1126"/>
      <c r="P35" s="1126"/>
      <c r="Q35" s="1128"/>
      <c r="R35" s="1127"/>
      <c r="S35" s="1126"/>
      <c r="T35" s="1126"/>
      <c r="U35" s="1126"/>
      <c r="V35" s="1126"/>
      <c r="W35" s="1127"/>
      <c r="X35" s="1127"/>
      <c r="Y35" s="1127"/>
      <c r="Z35" s="1127"/>
      <c r="AA35" s="1127"/>
      <c r="AB35" s="1126"/>
      <c r="AC35" s="1126"/>
      <c r="AD35" s="1126"/>
      <c r="AE35" s="1126"/>
      <c r="AF35" s="1126"/>
      <c r="AG35" s="1126"/>
      <c r="AH35" s="1126"/>
      <c r="AI35" s="1126"/>
    </row>
    <row r="36" spans="2:35" ht="35.700000000000003" customHeight="1" x14ac:dyDescent="0.15">
      <c r="B36" s="1125"/>
      <c r="C36" s="1126"/>
      <c r="D36" s="1126"/>
      <c r="E36" s="1126"/>
      <c r="F36" s="1126"/>
      <c r="G36" s="1126"/>
      <c r="H36" s="1126"/>
      <c r="I36" s="1127"/>
      <c r="J36" s="1126"/>
      <c r="K36" s="1126"/>
      <c r="L36" s="1126"/>
      <c r="M36" s="1126"/>
      <c r="N36" s="1126"/>
      <c r="O36" s="1126"/>
      <c r="P36" s="1126"/>
      <c r="Q36" s="1128"/>
      <c r="R36" s="1127"/>
      <c r="S36" s="1126"/>
      <c r="T36" s="1126"/>
      <c r="U36" s="1126"/>
      <c r="V36" s="1126"/>
      <c r="W36" s="1127"/>
      <c r="X36" s="1127"/>
      <c r="Y36" s="1127"/>
      <c r="Z36" s="1127"/>
      <c r="AA36" s="1127"/>
      <c r="AB36" s="1126"/>
      <c r="AC36" s="1126"/>
      <c r="AD36" s="1126"/>
      <c r="AE36" s="1126"/>
      <c r="AF36" s="1126"/>
      <c r="AG36" s="1126"/>
      <c r="AH36" s="1126"/>
      <c r="AI36" s="1126"/>
    </row>
    <row r="37" spans="2:35" ht="35.700000000000003" customHeight="1" x14ac:dyDescent="0.15">
      <c r="B37" s="1125"/>
      <c r="C37" s="1126"/>
      <c r="D37" s="1126"/>
      <c r="E37" s="1126"/>
      <c r="F37" s="1126"/>
      <c r="G37" s="1126"/>
      <c r="H37" s="1126"/>
      <c r="I37" s="1127"/>
      <c r="J37" s="1126"/>
      <c r="K37" s="1126"/>
      <c r="L37" s="1126"/>
      <c r="M37" s="1126"/>
      <c r="N37" s="1126"/>
      <c r="O37" s="1126"/>
      <c r="P37" s="1126"/>
      <c r="Q37" s="1128"/>
      <c r="R37" s="1127"/>
      <c r="S37" s="1126"/>
      <c r="T37" s="1126"/>
      <c r="U37" s="1126"/>
      <c r="V37" s="1126"/>
      <c r="W37" s="1127"/>
      <c r="X37" s="1127"/>
      <c r="Y37" s="1127"/>
      <c r="Z37" s="1127"/>
      <c r="AA37" s="1127"/>
      <c r="AB37" s="1126"/>
      <c r="AC37" s="1126"/>
      <c r="AD37" s="1126"/>
      <c r="AE37" s="1126"/>
      <c r="AF37" s="1126"/>
      <c r="AG37" s="1126"/>
      <c r="AH37" s="1126"/>
      <c r="AI37" s="1126"/>
    </row>
    <row r="38" spans="2:35" ht="35.700000000000003" customHeight="1" x14ac:dyDescent="0.15">
      <c r="B38" s="1125"/>
      <c r="C38" s="1126"/>
      <c r="D38" s="1126"/>
      <c r="E38" s="1126"/>
      <c r="F38" s="1126"/>
      <c r="G38" s="1126"/>
      <c r="H38" s="1126"/>
      <c r="I38" s="1127"/>
      <c r="J38" s="1126"/>
      <c r="K38" s="1126"/>
      <c r="L38" s="1126"/>
      <c r="M38" s="1126"/>
      <c r="N38" s="1126"/>
      <c r="O38" s="1126"/>
      <c r="P38" s="1126"/>
      <c r="Q38" s="1128"/>
      <c r="R38" s="1127"/>
      <c r="S38" s="1126"/>
      <c r="T38" s="1126"/>
      <c r="U38" s="1126"/>
      <c r="V38" s="1126"/>
      <c r="W38" s="1127"/>
      <c r="X38" s="1127"/>
      <c r="Y38" s="1127"/>
      <c r="Z38" s="1127"/>
      <c r="AA38" s="1127"/>
      <c r="AB38" s="1126"/>
      <c r="AC38" s="1126"/>
      <c r="AD38" s="1126"/>
      <c r="AE38" s="1126"/>
      <c r="AF38" s="1126"/>
      <c r="AG38" s="1126"/>
      <c r="AH38" s="1126"/>
      <c r="AI38" s="1126"/>
    </row>
    <row r="39" spans="2:35" ht="35.700000000000003" customHeight="1" x14ac:dyDescent="0.15">
      <c r="B39" s="1125"/>
      <c r="C39" s="1126"/>
      <c r="D39" s="1126"/>
      <c r="E39" s="1126"/>
      <c r="F39" s="1126"/>
      <c r="G39" s="1126"/>
      <c r="H39" s="1126"/>
      <c r="I39" s="1127"/>
      <c r="J39" s="1126"/>
      <c r="K39" s="1126"/>
      <c r="L39" s="1126"/>
      <c r="M39" s="1126"/>
      <c r="N39" s="1126"/>
      <c r="O39" s="1126"/>
      <c r="P39" s="1126"/>
      <c r="Q39" s="1127"/>
      <c r="R39" s="1127"/>
      <c r="S39" s="1126"/>
      <c r="T39" s="1126"/>
      <c r="U39" s="1126"/>
      <c r="V39" s="1126"/>
      <c r="W39" s="1127"/>
      <c r="X39" s="1127"/>
      <c r="Y39" s="1127"/>
      <c r="Z39" s="1127"/>
      <c r="AA39" s="1127"/>
      <c r="AB39" s="1126"/>
      <c r="AC39" s="1126"/>
      <c r="AD39" s="1126"/>
      <c r="AE39" s="1126"/>
      <c r="AF39" s="1126"/>
      <c r="AG39" s="1126"/>
      <c r="AH39" s="1126"/>
      <c r="AI39" s="1126"/>
    </row>
    <row r="40" spans="2:35" ht="35.700000000000003" customHeight="1" x14ac:dyDescent="0.15">
      <c r="B40" s="1125"/>
      <c r="C40" s="1126"/>
      <c r="D40" s="1126"/>
      <c r="E40" s="1126"/>
      <c r="F40" s="1127"/>
      <c r="G40" s="1127"/>
      <c r="H40" s="1126"/>
      <c r="I40" s="1126"/>
      <c r="J40" s="1126"/>
      <c r="K40" s="1126"/>
      <c r="L40" s="1126"/>
      <c r="M40" s="1126"/>
      <c r="N40" s="1126"/>
      <c r="O40" s="1126"/>
      <c r="P40" s="1126"/>
      <c r="Q40" s="1127"/>
      <c r="R40" s="1126"/>
      <c r="S40" s="1126"/>
      <c r="T40" s="1126"/>
      <c r="U40" s="1126"/>
      <c r="V40" s="1126"/>
      <c r="W40" s="1127"/>
      <c r="X40" s="1127"/>
      <c r="Y40" s="1127"/>
      <c r="Z40" s="1127"/>
      <c r="AA40" s="1127"/>
      <c r="AB40" s="1126"/>
      <c r="AC40" s="1126"/>
      <c r="AD40" s="1126"/>
      <c r="AE40" s="1126"/>
      <c r="AF40" s="1126"/>
      <c r="AG40" s="1126"/>
      <c r="AH40" s="1126"/>
      <c r="AI40" s="1126"/>
    </row>
    <row r="41" spans="2:35" ht="35.700000000000003" customHeight="1" x14ac:dyDescent="0.15">
      <c r="B41" s="1125"/>
      <c r="C41" s="1126"/>
      <c r="D41" s="1126"/>
      <c r="E41" s="1126"/>
      <c r="F41" s="1127"/>
      <c r="G41" s="1127"/>
      <c r="H41" s="1127"/>
      <c r="I41" s="1126"/>
      <c r="J41" s="1126"/>
      <c r="K41" s="1126"/>
      <c r="L41" s="1126"/>
      <c r="M41" s="1126"/>
      <c r="N41" s="1126"/>
      <c r="O41" s="1126"/>
      <c r="P41" s="1126"/>
      <c r="Q41" s="1127"/>
      <c r="R41" s="1126"/>
      <c r="S41" s="1126"/>
      <c r="T41" s="1126"/>
      <c r="U41" s="1126"/>
      <c r="V41" s="1126"/>
      <c r="W41" s="1127"/>
      <c r="X41" s="1127"/>
      <c r="Y41" s="1127"/>
      <c r="Z41" s="1127"/>
      <c r="AA41" s="1127"/>
      <c r="AB41" s="1126"/>
      <c r="AC41" s="1126"/>
      <c r="AD41" s="1126"/>
      <c r="AE41" s="1126"/>
      <c r="AF41" s="1126"/>
      <c r="AG41" s="1126"/>
      <c r="AH41" s="1126"/>
      <c r="AI41" s="1126"/>
    </row>
    <row r="42" spans="2:35" ht="35.700000000000003" customHeight="1" x14ac:dyDescent="0.15">
      <c r="B42" s="1125"/>
      <c r="C42" s="1127"/>
      <c r="D42" s="1126"/>
      <c r="E42" s="1126"/>
      <c r="F42" s="1127"/>
      <c r="G42" s="1127"/>
      <c r="H42" s="1127"/>
      <c r="I42" s="1126"/>
      <c r="J42" s="1126"/>
      <c r="K42" s="1126"/>
      <c r="L42" s="1126"/>
      <c r="M42" s="1126"/>
      <c r="N42" s="1126"/>
      <c r="O42" s="1126"/>
      <c r="P42" s="1126"/>
      <c r="Q42" s="1127"/>
      <c r="R42" s="1127"/>
      <c r="S42" s="1126"/>
      <c r="T42" s="1126"/>
      <c r="U42" s="1126"/>
      <c r="V42" s="1126"/>
      <c r="W42" s="1127"/>
      <c r="X42" s="1127"/>
      <c r="Y42" s="1127"/>
      <c r="Z42" s="1127"/>
      <c r="AA42" s="1127"/>
      <c r="AB42" s="1126"/>
      <c r="AC42" s="1126"/>
      <c r="AD42" s="1126"/>
      <c r="AE42" s="1126"/>
      <c r="AF42" s="1126"/>
      <c r="AG42" s="1126"/>
      <c r="AH42" s="1126"/>
      <c r="AI42" s="1126"/>
    </row>
    <row r="43" spans="2:35" ht="35.700000000000003" customHeight="1" x14ac:dyDescent="0.15">
      <c r="B43" s="1125"/>
      <c r="C43" s="1127"/>
      <c r="D43" s="1126"/>
      <c r="E43" s="1126"/>
      <c r="F43" s="1127"/>
      <c r="G43" s="1127"/>
      <c r="H43" s="1127"/>
      <c r="I43" s="1126"/>
      <c r="J43" s="1126"/>
      <c r="K43" s="1126"/>
      <c r="L43" s="1126"/>
      <c r="M43" s="1126"/>
      <c r="N43" s="1126"/>
      <c r="O43" s="1126"/>
      <c r="P43" s="1126"/>
      <c r="Q43" s="1127"/>
      <c r="R43" s="1127"/>
      <c r="S43" s="1126"/>
      <c r="T43" s="1126"/>
      <c r="U43" s="1126"/>
      <c r="V43" s="1126"/>
      <c r="W43" s="1127"/>
      <c r="X43" s="1127"/>
      <c r="Y43" s="1127"/>
      <c r="Z43" s="1127"/>
      <c r="AA43" s="1127"/>
      <c r="AB43" s="1126"/>
      <c r="AC43" s="1126"/>
      <c r="AD43" s="1126"/>
      <c r="AE43" s="1126"/>
      <c r="AF43" s="1126"/>
      <c r="AG43" s="1126"/>
      <c r="AH43" s="1126"/>
      <c r="AI43" s="1126"/>
    </row>
    <row r="44" spans="2:35" ht="35.700000000000003" customHeight="1" x14ac:dyDescent="0.15">
      <c r="B44" s="1125"/>
      <c r="C44" s="1127"/>
      <c r="D44" s="1126"/>
      <c r="E44" s="1126"/>
      <c r="F44" s="1127"/>
      <c r="G44" s="1127"/>
      <c r="H44" s="1127"/>
      <c r="I44" s="1126"/>
      <c r="J44" s="1126"/>
      <c r="K44" s="1126"/>
      <c r="L44" s="1126"/>
      <c r="M44" s="1126"/>
      <c r="N44" s="1126"/>
      <c r="O44" s="1126"/>
      <c r="P44" s="1126"/>
      <c r="Q44" s="1127"/>
      <c r="R44" s="1127"/>
      <c r="S44" s="1126"/>
      <c r="T44" s="1126"/>
      <c r="U44" s="1126"/>
      <c r="V44" s="1126"/>
      <c r="W44" s="1127"/>
      <c r="X44" s="1127"/>
      <c r="Y44" s="1127"/>
      <c r="Z44" s="1127"/>
      <c r="AA44" s="1127"/>
      <c r="AB44" s="1126"/>
      <c r="AC44" s="1126"/>
      <c r="AD44" s="1126"/>
      <c r="AE44" s="1126"/>
      <c r="AF44" s="1126"/>
      <c r="AG44" s="1126"/>
      <c r="AH44" s="1126"/>
      <c r="AI44" s="1126"/>
    </row>
    <row r="45" spans="2:35" ht="22.5" customHeight="1" x14ac:dyDescent="0.15">
      <c r="B45" s="1125"/>
      <c r="C45" s="1127"/>
      <c r="D45" s="1126"/>
      <c r="E45" s="1129"/>
      <c r="F45" s="1130"/>
      <c r="G45" s="1130"/>
      <c r="H45" s="1131"/>
      <c r="I45" s="1131"/>
      <c r="J45" s="1131"/>
      <c r="K45" s="1131"/>
      <c r="L45" s="1131"/>
      <c r="M45" s="1126"/>
      <c r="N45" s="1126"/>
      <c r="O45" s="1126"/>
      <c r="P45" s="1126"/>
      <c r="Q45" s="1127"/>
      <c r="R45" s="1127"/>
      <c r="S45" s="1126"/>
      <c r="T45" s="1126"/>
      <c r="U45" s="1126"/>
      <c r="V45" s="1126"/>
      <c r="W45" s="1127"/>
      <c r="X45" s="1127"/>
      <c r="Y45" s="1127"/>
      <c r="Z45" s="1127"/>
      <c r="AA45" s="1127"/>
      <c r="AB45" s="1130"/>
      <c r="AC45" s="1130"/>
      <c r="AD45" s="1130"/>
      <c r="AE45" s="1130"/>
      <c r="AF45" s="1130"/>
      <c r="AG45" s="1130"/>
      <c r="AH45" s="1130"/>
      <c r="AI45" s="1130"/>
    </row>
    <row r="46" spans="2:35" ht="71.25" customHeight="1" x14ac:dyDescent="0.15">
      <c r="B46" s="1125"/>
      <c r="C46" s="1126"/>
      <c r="D46" s="1126"/>
      <c r="E46" s="1129"/>
      <c r="F46" s="1130"/>
      <c r="G46" s="1130"/>
      <c r="H46" s="1126"/>
      <c r="I46" s="1126"/>
      <c r="J46" s="1126"/>
      <c r="K46" s="1126"/>
      <c r="L46" s="1126"/>
      <c r="M46" s="1126"/>
      <c r="N46" s="1126"/>
      <c r="O46" s="1126"/>
      <c r="P46" s="1126"/>
      <c r="Q46" s="1126"/>
      <c r="R46" s="1126"/>
      <c r="S46" s="1132"/>
      <c r="T46" s="1132"/>
      <c r="U46" s="1132"/>
      <c r="V46" s="1133"/>
      <c r="W46" s="1133"/>
      <c r="X46" s="1133"/>
      <c r="Y46" s="1133"/>
      <c r="Z46" s="1133"/>
      <c r="AA46" s="1133"/>
      <c r="AB46" s="1133"/>
      <c r="AC46" s="1133"/>
      <c r="AD46" s="1133"/>
      <c r="AE46" s="1133"/>
      <c r="AF46" s="1133"/>
      <c r="AG46" s="1133"/>
      <c r="AH46" s="1133"/>
      <c r="AI46" s="1133"/>
    </row>
    <row r="47" spans="2:35" ht="15" customHeight="1" x14ac:dyDescent="0.15">
      <c r="B47" s="1130"/>
      <c r="C47" s="1130"/>
      <c r="D47" s="1130"/>
      <c r="E47" s="1130"/>
      <c r="F47" s="1130"/>
      <c r="G47" s="1130"/>
      <c r="H47" s="1130"/>
      <c r="I47" s="1130"/>
      <c r="J47" s="1130"/>
      <c r="K47" s="1130"/>
      <c r="L47" s="1130"/>
      <c r="M47" s="1130"/>
      <c r="N47" s="1130"/>
      <c r="O47" s="1130"/>
      <c r="P47" s="1130"/>
      <c r="Q47" s="1130"/>
      <c r="R47" s="1130"/>
      <c r="S47" s="1130"/>
      <c r="T47" s="1130"/>
      <c r="U47" s="1130"/>
      <c r="V47" s="1130"/>
      <c r="W47" s="1130"/>
      <c r="X47" s="1130"/>
      <c r="Y47" s="1130"/>
      <c r="Z47" s="1130"/>
      <c r="AA47" s="1130"/>
      <c r="AB47" s="1130"/>
      <c r="AC47" s="1130"/>
      <c r="AD47" s="1130"/>
      <c r="AE47" s="1130"/>
      <c r="AF47" s="1130"/>
      <c r="AG47" s="1130"/>
      <c r="AH47" s="1130"/>
      <c r="AI47" s="1130"/>
    </row>
  </sheetData>
  <mergeCells count="23">
    <mergeCell ref="B3:AI3"/>
    <mergeCell ref="B4:D4"/>
    <mergeCell ref="E4:I4"/>
    <mergeCell ref="J4:L4"/>
    <mergeCell ref="M4:R4"/>
    <mergeCell ref="W4:AB4"/>
    <mergeCell ref="AC4:AE5"/>
    <mergeCell ref="AF4:AI5"/>
    <mergeCell ref="B5:D5"/>
    <mergeCell ref="E5:I5"/>
    <mergeCell ref="J5:L5"/>
    <mergeCell ref="M5:R5"/>
    <mergeCell ref="W5:AB5"/>
    <mergeCell ref="S4:V5"/>
    <mergeCell ref="B6:B18"/>
    <mergeCell ref="C6:AI6"/>
    <mergeCell ref="V18:AI18"/>
    <mergeCell ref="B34:B46"/>
    <mergeCell ref="C34:AI34"/>
    <mergeCell ref="V46:AI46"/>
    <mergeCell ref="B20:B32"/>
    <mergeCell ref="C20:AI20"/>
    <mergeCell ref="V32:AI32"/>
  </mergeCells>
  <phoneticPr fontId="9"/>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2" manualBreakCount="2">
    <brk id="19" min="1" max="34" man="1"/>
    <brk id="33" min="1" max="34" man="1"/>
  </rowBreaks>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746E9-F372-4246-822E-9107F0BFA857}">
  <dimension ref="B2:AI47"/>
  <sheetViews>
    <sheetView showGridLines="0" showZeros="0" view="pageBreakPreview" topLeftCell="A7" zoomScaleNormal="85" zoomScaleSheetLayoutView="100" workbookViewId="0">
      <selection activeCell="AN16" sqref="AN16"/>
    </sheetView>
  </sheetViews>
  <sheetFormatPr defaultColWidth="9" defaultRowHeight="12" x14ac:dyDescent="0.15"/>
  <cols>
    <col min="1" max="1" width="1.6640625" style="6" customWidth="1"/>
    <col min="2" max="2" width="3.21875" style="6" customWidth="1"/>
    <col min="3" max="35" width="4.109375" style="6" customWidth="1"/>
    <col min="36" max="36" width="1.33203125" style="6" customWidth="1"/>
    <col min="37" max="16384" width="9" style="6"/>
  </cols>
  <sheetData>
    <row r="2" spans="2:35" ht="8.25" customHeight="1" x14ac:dyDescent="0.15"/>
    <row r="3" spans="2:35" ht="25.2" customHeight="1" x14ac:dyDescent="0.15">
      <c r="B3" s="402" t="s">
        <v>245</v>
      </c>
      <c r="C3" s="402"/>
      <c r="D3" s="402"/>
      <c r="E3" s="841"/>
      <c r="F3" s="841"/>
      <c r="G3" s="841"/>
      <c r="H3" s="841"/>
      <c r="I3" s="841"/>
      <c r="J3" s="402"/>
      <c r="K3" s="402"/>
      <c r="L3" s="402"/>
      <c r="M3" s="402"/>
      <c r="N3" s="402"/>
      <c r="O3" s="402"/>
      <c r="P3" s="402"/>
      <c r="Q3" s="402"/>
      <c r="R3" s="402"/>
      <c r="S3" s="402"/>
      <c r="T3" s="402"/>
      <c r="U3" s="402"/>
      <c r="V3" s="402"/>
      <c r="W3" s="402"/>
      <c r="X3" s="402"/>
      <c r="Y3" s="402"/>
      <c r="Z3" s="402"/>
      <c r="AA3" s="402"/>
      <c r="AB3" s="402"/>
      <c r="AC3" s="402"/>
      <c r="AD3" s="402"/>
      <c r="AE3" s="402"/>
      <c r="AF3" s="402"/>
      <c r="AG3" s="402"/>
      <c r="AH3" s="402"/>
      <c r="AI3" s="402"/>
    </row>
    <row r="4" spans="2:35" ht="20.100000000000001" customHeight="1" x14ac:dyDescent="0.15">
      <c r="B4" s="842" t="s">
        <v>17</v>
      </c>
      <c r="C4" s="843"/>
      <c r="D4" s="844"/>
      <c r="E4" s="845" t="s">
        <v>561</v>
      </c>
      <c r="F4" s="846"/>
      <c r="G4" s="846"/>
      <c r="H4" s="846"/>
      <c r="I4" s="847"/>
      <c r="J4" s="848" t="s">
        <v>18</v>
      </c>
      <c r="K4" s="849"/>
      <c r="L4" s="850"/>
      <c r="M4" s="851" t="s">
        <v>573</v>
      </c>
      <c r="N4" s="852"/>
      <c r="O4" s="852"/>
      <c r="P4" s="852"/>
      <c r="Q4" s="852"/>
      <c r="R4" s="853"/>
      <c r="S4" s="769" t="s">
        <v>447</v>
      </c>
      <c r="T4" s="777"/>
      <c r="U4" s="777"/>
      <c r="V4" s="770"/>
      <c r="W4" s="854" t="s">
        <v>531</v>
      </c>
      <c r="X4" s="855"/>
      <c r="Y4" s="855"/>
      <c r="Z4" s="855"/>
      <c r="AA4" s="855"/>
      <c r="AB4" s="856"/>
      <c r="AC4" s="451" t="s">
        <v>185</v>
      </c>
      <c r="AD4" s="452"/>
      <c r="AE4" s="453"/>
      <c r="AF4" s="857">
        <v>45586</v>
      </c>
      <c r="AG4" s="858"/>
      <c r="AH4" s="858"/>
      <c r="AI4" s="859"/>
    </row>
    <row r="5" spans="2:35" ht="20.100000000000001" customHeight="1" x14ac:dyDescent="0.15">
      <c r="B5" s="863" t="s">
        <v>0</v>
      </c>
      <c r="C5" s="864"/>
      <c r="D5" s="865"/>
      <c r="E5" s="866" t="s">
        <v>562</v>
      </c>
      <c r="F5" s="867"/>
      <c r="G5" s="867"/>
      <c r="H5" s="867"/>
      <c r="I5" s="868"/>
      <c r="J5" s="869" t="s">
        <v>1</v>
      </c>
      <c r="K5" s="870"/>
      <c r="L5" s="871"/>
      <c r="M5" s="851" t="s">
        <v>936</v>
      </c>
      <c r="N5" s="852"/>
      <c r="O5" s="852"/>
      <c r="P5" s="852"/>
      <c r="Q5" s="852"/>
      <c r="R5" s="853"/>
      <c r="S5" s="778"/>
      <c r="T5" s="779"/>
      <c r="U5" s="779"/>
      <c r="V5" s="780"/>
      <c r="W5" s="872" t="s">
        <v>532</v>
      </c>
      <c r="X5" s="873"/>
      <c r="Y5" s="873"/>
      <c r="Z5" s="873"/>
      <c r="AA5" s="873"/>
      <c r="AB5" s="874"/>
      <c r="AC5" s="454"/>
      <c r="AD5" s="455"/>
      <c r="AE5" s="456"/>
      <c r="AF5" s="860"/>
      <c r="AG5" s="861"/>
      <c r="AH5" s="861"/>
      <c r="AI5" s="862"/>
    </row>
    <row r="6" spans="2:35" ht="26.25" customHeight="1" x14ac:dyDescent="0.2">
      <c r="B6" s="833" t="s">
        <v>20</v>
      </c>
      <c r="C6" s="836" t="s">
        <v>19</v>
      </c>
      <c r="D6" s="837"/>
      <c r="E6" s="837"/>
      <c r="F6" s="837"/>
      <c r="G6" s="837"/>
      <c r="H6" s="837"/>
      <c r="I6" s="837"/>
      <c r="J6" s="837"/>
      <c r="K6" s="837"/>
      <c r="L6" s="837"/>
      <c r="M6" s="837"/>
      <c r="N6" s="837"/>
      <c r="O6" s="837"/>
      <c r="P6" s="837"/>
      <c r="Q6" s="837"/>
      <c r="R6" s="837"/>
      <c r="S6" s="837"/>
      <c r="T6" s="837"/>
      <c r="U6" s="837"/>
      <c r="V6" s="837"/>
      <c r="W6" s="837"/>
      <c r="X6" s="837"/>
      <c r="Y6" s="837"/>
      <c r="Z6" s="837"/>
      <c r="AA6" s="837"/>
      <c r="AB6" s="837"/>
      <c r="AC6" s="837"/>
      <c r="AD6" s="837"/>
      <c r="AE6" s="837"/>
      <c r="AF6" s="837"/>
      <c r="AG6" s="837"/>
      <c r="AH6" s="837"/>
      <c r="AI6" s="838"/>
    </row>
    <row r="7" spans="2:35" ht="35.700000000000003" customHeight="1" x14ac:dyDescent="0.15">
      <c r="B7" s="834"/>
      <c r="C7" s="4"/>
      <c r="D7" s="4"/>
      <c r="E7" s="4"/>
      <c r="F7" s="4"/>
      <c r="G7" s="4"/>
      <c r="H7" s="4"/>
      <c r="I7" s="84"/>
      <c r="J7" s="4"/>
      <c r="K7" s="4"/>
      <c r="L7" s="4"/>
      <c r="M7" s="4"/>
      <c r="N7" s="4"/>
      <c r="O7" s="4"/>
      <c r="P7" s="4"/>
      <c r="Q7" s="85"/>
      <c r="R7" s="84"/>
      <c r="S7" s="4"/>
      <c r="T7" s="4"/>
      <c r="U7" s="4"/>
      <c r="V7" s="4"/>
      <c r="W7" s="84"/>
      <c r="X7" s="84"/>
      <c r="Y7" s="84"/>
      <c r="Z7" s="84"/>
      <c r="AA7" s="84"/>
      <c r="AB7" s="4"/>
      <c r="AC7" s="4"/>
      <c r="AD7" s="4"/>
      <c r="AE7" s="4"/>
      <c r="AF7" s="4"/>
      <c r="AG7" s="4"/>
      <c r="AH7" s="4"/>
      <c r="AI7" s="86"/>
    </row>
    <row r="8" spans="2:35" ht="35.700000000000003" customHeight="1" x14ac:dyDescent="0.15">
      <c r="B8" s="834"/>
      <c r="C8" s="4"/>
      <c r="D8" s="4"/>
      <c r="E8" s="4"/>
      <c r="F8" s="4"/>
      <c r="G8" s="4"/>
      <c r="H8" s="4"/>
      <c r="I8" s="84"/>
      <c r="J8" s="4"/>
      <c r="K8" s="4"/>
      <c r="L8" s="4"/>
      <c r="M8" s="4"/>
      <c r="N8" s="4"/>
      <c r="O8" s="4"/>
      <c r="P8" s="4"/>
      <c r="Q8" s="85"/>
      <c r="R8" s="84"/>
      <c r="S8" s="4"/>
      <c r="T8" s="4"/>
      <c r="U8" s="4"/>
      <c r="V8" s="4"/>
      <c r="W8" s="84"/>
      <c r="X8" s="84"/>
      <c r="Y8" s="84"/>
      <c r="Z8" s="84"/>
      <c r="AA8" s="84"/>
      <c r="AB8" s="4"/>
      <c r="AC8" s="4"/>
      <c r="AD8" s="4"/>
      <c r="AE8" s="4"/>
      <c r="AF8" s="4"/>
      <c r="AG8" s="4"/>
      <c r="AH8" s="4"/>
      <c r="AI8" s="86"/>
    </row>
    <row r="9" spans="2:35" ht="35.700000000000003" customHeight="1" x14ac:dyDescent="0.15">
      <c r="B9" s="834"/>
      <c r="C9" s="4"/>
      <c r="D9" s="4"/>
      <c r="E9" s="4"/>
      <c r="F9" s="4"/>
      <c r="G9" s="4"/>
      <c r="H9" s="4"/>
      <c r="I9" s="84"/>
      <c r="J9" s="4"/>
      <c r="K9" s="4"/>
      <c r="L9" s="4"/>
      <c r="M9" s="4"/>
      <c r="N9" s="4"/>
      <c r="O9" s="4"/>
      <c r="P9" s="4"/>
      <c r="Q9" s="85"/>
      <c r="R9" s="84"/>
      <c r="S9" s="4"/>
      <c r="T9" s="4"/>
      <c r="U9" s="4"/>
      <c r="V9" s="4"/>
      <c r="W9" s="84"/>
      <c r="X9" s="84"/>
      <c r="Y9" s="84"/>
      <c r="Z9" s="84"/>
      <c r="AA9" s="84"/>
      <c r="AB9" s="4"/>
      <c r="AC9" s="4"/>
      <c r="AD9" s="4"/>
      <c r="AE9" s="4"/>
      <c r="AF9" s="4"/>
      <c r="AG9" s="4"/>
      <c r="AH9" s="4"/>
      <c r="AI9" s="86"/>
    </row>
    <row r="10" spans="2:35" ht="35.700000000000003" customHeight="1" x14ac:dyDescent="0.15">
      <c r="B10" s="834"/>
      <c r="C10" s="4"/>
      <c r="D10" s="4"/>
      <c r="E10" s="4"/>
      <c r="F10" s="4"/>
      <c r="G10" s="4"/>
      <c r="H10" s="4"/>
      <c r="I10" s="84"/>
      <c r="J10" s="4"/>
      <c r="K10" s="4"/>
      <c r="L10" s="4"/>
      <c r="M10" s="4"/>
      <c r="N10" s="4"/>
      <c r="O10" s="4"/>
      <c r="P10" s="4"/>
      <c r="Q10" s="85"/>
      <c r="R10" s="84"/>
      <c r="S10" s="4"/>
      <c r="T10" s="4"/>
      <c r="U10" s="4"/>
      <c r="V10" s="4"/>
      <c r="W10" s="84"/>
      <c r="X10" s="84"/>
      <c r="Y10" s="84"/>
      <c r="Z10" s="84"/>
      <c r="AA10" s="84"/>
      <c r="AB10" s="4"/>
      <c r="AC10" s="4"/>
      <c r="AD10" s="4"/>
      <c r="AE10" s="4"/>
      <c r="AF10" s="4"/>
      <c r="AG10" s="4"/>
      <c r="AH10" s="4"/>
      <c r="AI10" s="86"/>
    </row>
    <row r="11" spans="2:35" ht="35.700000000000003" customHeight="1" x14ac:dyDescent="0.15">
      <c r="B11" s="834"/>
      <c r="C11" s="4"/>
      <c r="D11" s="4"/>
      <c r="E11" s="4"/>
      <c r="F11" s="4"/>
      <c r="G11" s="4"/>
      <c r="H11" s="4"/>
      <c r="I11" s="84"/>
      <c r="J11" s="4"/>
      <c r="K11" s="4"/>
      <c r="L11" s="4"/>
      <c r="M11" s="4"/>
      <c r="N11" s="4"/>
      <c r="O11" s="4"/>
      <c r="P11" s="4"/>
      <c r="Q11" s="84"/>
      <c r="R11" s="84"/>
      <c r="S11" s="4"/>
      <c r="T11" s="4"/>
      <c r="U11" s="4"/>
      <c r="V11" s="4"/>
      <c r="W11" s="84"/>
      <c r="X11" s="84"/>
      <c r="Y11" s="84"/>
      <c r="Z11" s="84"/>
      <c r="AA11" s="84"/>
      <c r="AB11" s="4"/>
      <c r="AC11" s="4"/>
      <c r="AD11" s="4"/>
      <c r="AE11" s="4"/>
      <c r="AF11" s="4"/>
      <c r="AG11" s="4"/>
      <c r="AH11" s="4"/>
      <c r="AI11" s="86"/>
    </row>
    <row r="12" spans="2:35" ht="35.700000000000003" customHeight="1" x14ac:dyDescent="0.15">
      <c r="B12" s="834"/>
      <c r="C12" s="4"/>
      <c r="D12" s="4"/>
      <c r="E12" s="4"/>
      <c r="F12" s="84"/>
      <c r="G12" s="84"/>
      <c r="H12" s="4"/>
      <c r="I12" s="4"/>
      <c r="J12" s="4"/>
      <c r="K12" s="4"/>
      <c r="L12" s="4"/>
      <c r="M12" s="4"/>
      <c r="N12" s="4"/>
      <c r="O12" s="4"/>
      <c r="P12" s="4"/>
      <c r="Q12" s="84"/>
      <c r="R12" s="4"/>
      <c r="S12" s="4"/>
      <c r="T12" s="4"/>
      <c r="U12" s="4"/>
      <c r="V12" s="4"/>
      <c r="W12" s="84"/>
      <c r="X12" s="84"/>
      <c r="Y12" s="84"/>
      <c r="Z12" s="84"/>
      <c r="AA12" s="84"/>
      <c r="AB12" s="4"/>
      <c r="AC12" s="4"/>
      <c r="AD12" s="4"/>
      <c r="AE12" s="4"/>
      <c r="AF12" s="4"/>
      <c r="AG12" s="4"/>
      <c r="AH12" s="4"/>
      <c r="AI12" s="86"/>
    </row>
    <row r="13" spans="2:35" ht="35.700000000000003" customHeight="1" x14ac:dyDescent="0.15">
      <c r="B13" s="834"/>
      <c r="C13" s="4"/>
      <c r="D13" s="4"/>
      <c r="E13" s="4"/>
      <c r="F13" s="84"/>
      <c r="G13" s="84"/>
      <c r="H13" s="84"/>
      <c r="I13" s="4"/>
      <c r="J13" s="4"/>
      <c r="K13" s="4"/>
      <c r="L13" s="4"/>
      <c r="M13" s="4"/>
      <c r="N13" s="4"/>
      <c r="O13" s="4"/>
      <c r="P13" s="4"/>
      <c r="Q13" s="84"/>
      <c r="R13" s="4"/>
      <c r="S13" s="4"/>
      <c r="T13" s="4"/>
      <c r="U13" s="4"/>
      <c r="V13" s="4"/>
      <c r="W13" s="84"/>
      <c r="X13" s="84"/>
      <c r="Y13" s="84"/>
      <c r="Z13" s="84"/>
      <c r="AA13" s="84"/>
      <c r="AB13" s="4"/>
      <c r="AC13" s="4"/>
      <c r="AD13" s="4"/>
      <c r="AE13" s="4"/>
      <c r="AF13" s="4"/>
      <c r="AG13" s="4"/>
      <c r="AH13" s="4"/>
      <c r="AI13" s="86"/>
    </row>
    <row r="14" spans="2:35" ht="35.700000000000003" customHeight="1" x14ac:dyDescent="0.15">
      <c r="B14" s="834"/>
      <c r="C14" s="84"/>
      <c r="D14" s="4"/>
      <c r="E14" s="4"/>
      <c r="F14" s="84"/>
      <c r="G14" s="84"/>
      <c r="H14" s="84"/>
      <c r="I14" s="4"/>
      <c r="J14" s="4"/>
      <c r="K14" s="4"/>
      <c r="L14" s="4"/>
      <c r="M14" s="4"/>
      <c r="N14" s="4"/>
      <c r="O14" s="4"/>
      <c r="P14" s="4"/>
      <c r="Q14" s="84"/>
      <c r="R14" s="84"/>
      <c r="S14" s="4"/>
      <c r="T14" s="4"/>
      <c r="U14" s="4"/>
      <c r="V14" s="4"/>
      <c r="W14" s="84"/>
      <c r="X14" s="84"/>
      <c r="Y14" s="84"/>
      <c r="Z14" s="84"/>
      <c r="AA14" s="84"/>
      <c r="AB14" s="4"/>
      <c r="AC14" s="4"/>
      <c r="AD14" s="4"/>
      <c r="AE14" s="4"/>
      <c r="AF14" s="4"/>
      <c r="AG14" s="4"/>
      <c r="AH14" s="4"/>
      <c r="AI14" s="86"/>
    </row>
    <row r="15" spans="2:35" ht="35.700000000000003" customHeight="1" x14ac:dyDescent="0.15">
      <c r="B15" s="834"/>
      <c r="C15" s="84"/>
      <c r="D15" s="4"/>
      <c r="E15" s="4"/>
      <c r="F15" s="84"/>
      <c r="G15" s="84"/>
      <c r="H15" s="84"/>
      <c r="I15" s="4"/>
      <c r="J15" s="4"/>
      <c r="K15" s="4"/>
      <c r="L15" s="4"/>
      <c r="M15" s="4"/>
      <c r="N15" s="4"/>
      <c r="O15" s="4"/>
      <c r="P15" s="4"/>
      <c r="Q15" s="84"/>
      <c r="R15" s="84"/>
      <c r="S15" s="4"/>
      <c r="T15" s="4"/>
      <c r="U15" s="4"/>
      <c r="V15" s="4"/>
      <c r="W15" s="84"/>
      <c r="X15" s="84"/>
      <c r="Y15" s="84"/>
      <c r="Z15" s="84"/>
      <c r="AA15" s="84"/>
      <c r="AB15" s="4"/>
      <c r="AC15" s="4"/>
      <c r="AD15" s="4"/>
      <c r="AE15" s="4"/>
      <c r="AF15" s="4"/>
      <c r="AG15" s="4"/>
      <c r="AH15" s="4"/>
      <c r="AI15" s="86"/>
    </row>
    <row r="16" spans="2:35" ht="35.700000000000003" customHeight="1" x14ac:dyDescent="0.15">
      <c r="B16" s="834"/>
      <c r="C16" s="84"/>
      <c r="D16" s="4"/>
      <c r="E16" s="4"/>
      <c r="F16" s="84"/>
      <c r="G16" s="84"/>
      <c r="H16" s="84"/>
      <c r="I16" s="4"/>
      <c r="J16" s="4"/>
      <c r="K16" s="4"/>
      <c r="L16" s="4"/>
      <c r="M16" s="4"/>
      <c r="N16" s="4"/>
      <c r="O16" s="4"/>
      <c r="P16" s="4"/>
      <c r="Q16" s="84"/>
      <c r="R16" s="84"/>
      <c r="S16" s="4"/>
      <c r="T16" s="4"/>
      <c r="U16" s="4"/>
      <c r="V16" s="4"/>
      <c r="W16" s="84"/>
      <c r="X16" s="84"/>
      <c r="Y16" s="84"/>
      <c r="Z16" s="84"/>
      <c r="AA16" s="84"/>
      <c r="AB16" s="4"/>
      <c r="AC16" s="4"/>
      <c r="AD16" s="4"/>
      <c r="AE16" s="4"/>
      <c r="AF16" s="4"/>
      <c r="AG16" s="4"/>
      <c r="AH16" s="4"/>
      <c r="AI16" s="86"/>
    </row>
    <row r="17" spans="2:35" ht="22.5" customHeight="1" x14ac:dyDescent="0.15">
      <c r="B17" s="834"/>
      <c r="C17" s="84"/>
      <c r="D17" s="4"/>
      <c r="E17" s="87"/>
      <c r="H17" s="88"/>
      <c r="I17" s="88"/>
      <c r="J17" s="88"/>
      <c r="K17" s="88"/>
      <c r="L17" s="88"/>
      <c r="M17" s="4"/>
      <c r="N17" s="4"/>
      <c r="O17" s="4"/>
      <c r="P17" s="4"/>
      <c r="Q17" s="84"/>
      <c r="R17" s="84"/>
      <c r="S17" s="4"/>
      <c r="T17" s="4"/>
      <c r="U17" s="4"/>
      <c r="V17" s="4"/>
      <c r="W17" s="84"/>
      <c r="X17" s="84"/>
      <c r="Y17" s="84"/>
      <c r="Z17" s="84"/>
      <c r="AA17" s="84"/>
      <c r="AI17" s="89"/>
    </row>
    <row r="18" spans="2:35" ht="71.25" customHeight="1" x14ac:dyDescent="0.15">
      <c r="B18" s="835"/>
      <c r="C18" s="90"/>
      <c r="D18" s="91"/>
      <c r="E18" s="92"/>
      <c r="F18" s="93"/>
      <c r="G18" s="93"/>
      <c r="H18" s="91"/>
      <c r="I18" s="91"/>
      <c r="J18" s="91"/>
      <c r="K18" s="91"/>
      <c r="L18" s="91"/>
      <c r="M18" s="91"/>
      <c r="N18" s="91"/>
      <c r="O18" s="91"/>
      <c r="P18" s="91"/>
      <c r="Q18" s="91"/>
      <c r="R18" s="91"/>
      <c r="S18" s="94"/>
      <c r="T18" s="94"/>
      <c r="U18" s="94"/>
      <c r="V18" s="839" t="s">
        <v>405</v>
      </c>
      <c r="W18" s="839"/>
      <c r="X18" s="839"/>
      <c r="Y18" s="839"/>
      <c r="Z18" s="839"/>
      <c r="AA18" s="839"/>
      <c r="AB18" s="839"/>
      <c r="AC18" s="839"/>
      <c r="AD18" s="839"/>
      <c r="AE18" s="839"/>
      <c r="AF18" s="839"/>
      <c r="AG18" s="839"/>
      <c r="AH18" s="839"/>
      <c r="AI18" s="840"/>
    </row>
    <row r="19" spans="2:35" ht="15" customHeight="1" x14ac:dyDescent="0.15"/>
    <row r="20" spans="2:35" ht="26.25" customHeight="1" x14ac:dyDescent="0.2">
      <c r="B20" s="1123"/>
      <c r="C20" s="1124"/>
      <c r="D20" s="1124"/>
      <c r="E20" s="1124"/>
      <c r="F20" s="1124"/>
      <c r="G20" s="1124"/>
      <c r="H20" s="1124"/>
      <c r="I20" s="1124"/>
      <c r="J20" s="1124"/>
      <c r="K20" s="1124"/>
      <c r="L20" s="1124"/>
      <c r="M20" s="1124"/>
      <c r="N20" s="1124"/>
      <c r="O20" s="1124"/>
      <c r="P20" s="1124"/>
      <c r="Q20" s="1124"/>
      <c r="R20" s="1124"/>
      <c r="S20" s="1124"/>
      <c r="T20" s="1124"/>
      <c r="U20" s="1124"/>
      <c r="V20" s="1124"/>
      <c r="W20" s="1124"/>
      <c r="X20" s="1124"/>
      <c r="Y20" s="1124"/>
      <c r="Z20" s="1124"/>
      <c r="AA20" s="1124"/>
      <c r="AB20" s="1124"/>
      <c r="AC20" s="1124"/>
      <c r="AD20" s="1124"/>
      <c r="AE20" s="1124"/>
      <c r="AF20" s="1124"/>
      <c r="AG20" s="1124"/>
      <c r="AH20" s="1124"/>
      <c r="AI20" s="1124"/>
    </row>
    <row r="21" spans="2:35" ht="35.700000000000003" customHeight="1" x14ac:dyDescent="0.15">
      <c r="B21" s="1125"/>
      <c r="C21" s="1126"/>
      <c r="D21" s="1126"/>
      <c r="E21" s="1126"/>
      <c r="F21" s="1126"/>
      <c r="G21" s="1126"/>
      <c r="H21" s="1126"/>
      <c r="I21" s="1127"/>
      <c r="J21" s="1126"/>
      <c r="K21" s="1126"/>
      <c r="L21" s="1126"/>
      <c r="M21" s="1126"/>
      <c r="N21" s="1126"/>
      <c r="O21" s="1126"/>
      <c r="P21" s="1126"/>
      <c r="Q21" s="1128"/>
      <c r="R21" s="1127"/>
      <c r="S21" s="1126"/>
      <c r="T21" s="1126"/>
      <c r="U21" s="1126"/>
      <c r="V21" s="1126"/>
      <c r="W21" s="1127"/>
      <c r="X21" s="1127"/>
      <c r="Y21" s="1127"/>
      <c r="Z21" s="1127"/>
      <c r="AA21" s="1127"/>
      <c r="AB21" s="1126"/>
      <c r="AC21" s="1126"/>
      <c r="AD21" s="1126"/>
      <c r="AE21" s="1126"/>
      <c r="AF21" s="1126"/>
      <c r="AG21" s="1126"/>
      <c r="AH21" s="1126"/>
      <c r="AI21" s="1126"/>
    </row>
    <row r="22" spans="2:35" ht="35.700000000000003" customHeight="1" x14ac:dyDescent="0.15">
      <c r="B22" s="1125"/>
      <c r="C22" s="1126"/>
      <c r="D22" s="1126"/>
      <c r="E22" s="1126"/>
      <c r="F22" s="1126"/>
      <c r="G22" s="1126"/>
      <c r="H22" s="1126"/>
      <c r="I22" s="1127"/>
      <c r="J22" s="1126"/>
      <c r="K22" s="1126"/>
      <c r="L22" s="1126"/>
      <c r="M22" s="1126"/>
      <c r="N22" s="1126"/>
      <c r="O22" s="1126"/>
      <c r="P22" s="1126"/>
      <c r="Q22" s="1128"/>
      <c r="R22" s="1127"/>
      <c r="S22" s="1126"/>
      <c r="T22" s="1126"/>
      <c r="U22" s="1126"/>
      <c r="V22" s="1126"/>
      <c r="W22" s="1127"/>
      <c r="X22" s="1127"/>
      <c r="Y22" s="1127"/>
      <c r="Z22" s="1127"/>
      <c r="AA22" s="1127"/>
      <c r="AB22" s="1126"/>
      <c r="AC22" s="1126"/>
      <c r="AD22" s="1126"/>
      <c r="AE22" s="1126"/>
      <c r="AF22" s="1126"/>
      <c r="AG22" s="1126"/>
      <c r="AH22" s="1126"/>
      <c r="AI22" s="1126"/>
    </row>
    <row r="23" spans="2:35" ht="35.700000000000003" customHeight="1" x14ac:dyDescent="0.15">
      <c r="B23" s="1125"/>
      <c r="C23" s="1126"/>
      <c r="D23" s="1126"/>
      <c r="E23" s="1126"/>
      <c r="F23" s="1126"/>
      <c r="G23" s="1126"/>
      <c r="H23" s="1126"/>
      <c r="I23" s="1127"/>
      <c r="J23" s="1126"/>
      <c r="K23" s="1126"/>
      <c r="L23" s="1126"/>
      <c r="M23" s="1126"/>
      <c r="N23" s="1126"/>
      <c r="O23" s="1126"/>
      <c r="P23" s="1126"/>
      <c r="Q23" s="1128"/>
      <c r="R23" s="1127"/>
      <c r="S23" s="1126"/>
      <c r="T23" s="1126"/>
      <c r="U23" s="1126"/>
      <c r="V23" s="1126"/>
      <c r="W23" s="1127"/>
      <c r="X23" s="1127"/>
      <c r="Y23" s="1127"/>
      <c r="Z23" s="1127"/>
      <c r="AA23" s="1127"/>
      <c r="AB23" s="1126"/>
      <c r="AC23" s="1126"/>
      <c r="AD23" s="1126"/>
      <c r="AE23" s="1126"/>
      <c r="AF23" s="1126"/>
      <c r="AG23" s="1126"/>
      <c r="AH23" s="1126"/>
      <c r="AI23" s="1126"/>
    </row>
    <row r="24" spans="2:35" ht="35.700000000000003" customHeight="1" x14ac:dyDescent="0.15">
      <c r="B24" s="1125"/>
      <c r="C24" s="1126"/>
      <c r="D24" s="1126"/>
      <c r="E24" s="1126"/>
      <c r="F24" s="1126"/>
      <c r="G24" s="1126"/>
      <c r="H24" s="1126"/>
      <c r="I24" s="1127"/>
      <c r="J24" s="1126"/>
      <c r="K24" s="1126"/>
      <c r="L24" s="1126"/>
      <c r="M24" s="1126"/>
      <c r="N24" s="1126"/>
      <c r="O24" s="1126"/>
      <c r="P24" s="1126"/>
      <c r="Q24" s="1128"/>
      <c r="R24" s="1127"/>
      <c r="S24" s="1126"/>
      <c r="T24" s="1126"/>
      <c r="U24" s="1126"/>
      <c r="V24" s="1126"/>
      <c r="W24" s="1127"/>
      <c r="X24" s="1127"/>
      <c r="Y24" s="1127"/>
      <c r="Z24" s="1127"/>
      <c r="AA24" s="1127"/>
      <c r="AB24" s="1126"/>
      <c r="AC24" s="1126"/>
      <c r="AD24" s="1126"/>
      <c r="AE24" s="1126"/>
      <c r="AF24" s="1126"/>
      <c r="AG24" s="1126"/>
      <c r="AH24" s="1126"/>
      <c r="AI24" s="1126"/>
    </row>
    <row r="25" spans="2:35" ht="35.700000000000003" customHeight="1" x14ac:dyDescent="0.15">
      <c r="B25" s="1125"/>
      <c r="C25" s="1126"/>
      <c r="D25" s="1126"/>
      <c r="E25" s="1126"/>
      <c r="F25" s="1126"/>
      <c r="G25" s="1126"/>
      <c r="H25" s="1126"/>
      <c r="I25" s="1127"/>
      <c r="J25" s="1126"/>
      <c r="K25" s="1126"/>
      <c r="L25" s="1126"/>
      <c r="M25" s="1126"/>
      <c r="N25" s="1126"/>
      <c r="O25" s="1126"/>
      <c r="P25" s="1126"/>
      <c r="Q25" s="1127"/>
      <c r="R25" s="1127"/>
      <c r="S25" s="1126"/>
      <c r="T25" s="1126"/>
      <c r="U25" s="1126"/>
      <c r="V25" s="1126"/>
      <c r="W25" s="1127"/>
      <c r="X25" s="1127"/>
      <c r="Y25" s="1127"/>
      <c r="Z25" s="1127"/>
      <c r="AA25" s="1127"/>
      <c r="AB25" s="1126"/>
      <c r="AC25" s="1126"/>
      <c r="AD25" s="1126"/>
      <c r="AE25" s="1126"/>
      <c r="AF25" s="1126"/>
      <c r="AG25" s="1126"/>
      <c r="AH25" s="1126"/>
      <c r="AI25" s="1126"/>
    </row>
    <row r="26" spans="2:35" ht="35.700000000000003" customHeight="1" x14ac:dyDescent="0.15">
      <c r="B26" s="1125"/>
      <c r="C26" s="1126"/>
      <c r="D26" s="1126"/>
      <c r="E26" s="1126"/>
      <c r="F26" s="1127"/>
      <c r="G26" s="1127"/>
      <c r="H26" s="1126"/>
      <c r="I26" s="1126"/>
      <c r="J26" s="1126"/>
      <c r="K26" s="1126"/>
      <c r="L26" s="1126"/>
      <c r="M26" s="1126"/>
      <c r="N26" s="1126"/>
      <c r="O26" s="1126"/>
      <c r="P26" s="1126"/>
      <c r="Q26" s="1127"/>
      <c r="R26" s="1126"/>
      <c r="S26" s="1126"/>
      <c r="T26" s="1126"/>
      <c r="U26" s="1126"/>
      <c r="V26" s="1126"/>
      <c r="W26" s="1127"/>
      <c r="X26" s="1127"/>
      <c r="Y26" s="1127"/>
      <c r="Z26" s="1127"/>
      <c r="AA26" s="1127"/>
      <c r="AB26" s="1126"/>
      <c r="AC26" s="1126"/>
      <c r="AD26" s="1126"/>
      <c r="AE26" s="1126"/>
      <c r="AF26" s="1126"/>
      <c r="AG26" s="1126"/>
      <c r="AH26" s="1126"/>
      <c r="AI26" s="1126"/>
    </row>
    <row r="27" spans="2:35" ht="35.700000000000003" customHeight="1" x14ac:dyDescent="0.15">
      <c r="B27" s="1125"/>
      <c r="C27" s="1126"/>
      <c r="D27" s="1126"/>
      <c r="E27" s="1126"/>
      <c r="F27" s="1127"/>
      <c r="G27" s="1127"/>
      <c r="H27" s="1127"/>
      <c r="I27" s="1126"/>
      <c r="J27" s="1126"/>
      <c r="K27" s="1126"/>
      <c r="L27" s="1126"/>
      <c r="M27" s="1126"/>
      <c r="N27" s="1126"/>
      <c r="O27" s="1126"/>
      <c r="P27" s="1126"/>
      <c r="Q27" s="1127"/>
      <c r="R27" s="1126"/>
      <c r="S27" s="1126"/>
      <c r="T27" s="1126"/>
      <c r="U27" s="1126"/>
      <c r="V27" s="1126"/>
      <c r="W27" s="1127"/>
      <c r="X27" s="1127"/>
      <c r="Y27" s="1127"/>
      <c r="Z27" s="1127"/>
      <c r="AA27" s="1127"/>
      <c r="AB27" s="1126"/>
      <c r="AC27" s="1126"/>
      <c r="AD27" s="1126"/>
      <c r="AE27" s="1126"/>
      <c r="AF27" s="1126"/>
      <c r="AG27" s="1126"/>
      <c r="AH27" s="1126"/>
      <c r="AI27" s="1126"/>
    </row>
    <row r="28" spans="2:35" ht="35.700000000000003" customHeight="1" x14ac:dyDescent="0.15">
      <c r="B28" s="1125"/>
      <c r="C28" s="1127"/>
      <c r="D28" s="1126"/>
      <c r="E28" s="1126"/>
      <c r="F28" s="1127"/>
      <c r="G28" s="1127"/>
      <c r="H28" s="1127"/>
      <c r="I28" s="1126"/>
      <c r="J28" s="1126"/>
      <c r="K28" s="1126"/>
      <c r="L28" s="1126"/>
      <c r="M28" s="1126"/>
      <c r="N28" s="1126"/>
      <c r="O28" s="1126"/>
      <c r="P28" s="1126"/>
      <c r="Q28" s="1127"/>
      <c r="R28" s="1127"/>
      <c r="S28" s="1126"/>
      <c r="T28" s="1126"/>
      <c r="U28" s="1126"/>
      <c r="V28" s="1126"/>
      <c r="W28" s="1127"/>
      <c r="X28" s="1127"/>
      <c r="Y28" s="1127"/>
      <c r="Z28" s="1127"/>
      <c r="AA28" s="1127"/>
      <c r="AB28" s="1126"/>
      <c r="AC28" s="1126"/>
      <c r="AD28" s="1126"/>
      <c r="AE28" s="1126"/>
      <c r="AF28" s="1126"/>
      <c r="AG28" s="1126"/>
      <c r="AH28" s="1126"/>
      <c r="AI28" s="1126"/>
    </row>
    <row r="29" spans="2:35" ht="35.700000000000003" customHeight="1" x14ac:dyDescent="0.15">
      <c r="B29" s="1125"/>
      <c r="C29" s="1127"/>
      <c r="D29" s="1126"/>
      <c r="E29" s="1126"/>
      <c r="F29" s="1127"/>
      <c r="G29" s="1127"/>
      <c r="H29" s="1127"/>
      <c r="I29" s="1126"/>
      <c r="J29" s="1126"/>
      <c r="K29" s="1126"/>
      <c r="L29" s="1126"/>
      <c r="M29" s="1126"/>
      <c r="N29" s="1126"/>
      <c r="O29" s="1126"/>
      <c r="P29" s="1126"/>
      <c r="Q29" s="1127"/>
      <c r="R29" s="1127"/>
      <c r="S29" s="1126"/>
      <c r="T29" s="1126"/>
      <c r="U29" s="1126"/>
      <c r="V29" s="1126"/>
      <c r="W29" s="1127"/>
      <c r="X29" s="1127"/>
      <c r="Y29" s="1127"/>
      <c r="Z29" s="1127"/>
      <c r="AA29" s="1127"/>
      <c r="AB29" s="1126"/>
      <c r="AC29" s="1126"/>
      <c r="AD29" s="1126"/>
      <c r="AE29" s="1126"/>
      <c r="AF29" s="1126"/>
      <c r="AG29" s="1126"/>
      <c r="AH29" s="1126"/>
      <c r="AI29" s="1126"/>
    </row>
    <row r="30" spans="2:35" ht="35.700000000000003" customHeight="1" x14ac:dyDescent="0.15">
      <c r="B30" s="1125"/>
      <c r="C30" s="1127"/>
      <c r="D30" s="1126"/>
      <c r="E30" s="1126"/>
      <c r="F30" s="1127"/>
      <c r="G30" s="1127"/>
      <c r="H30" s="1127"/>
      <c r="I30" s="1126"/>
      <c r="J30" s="1126"/>
      <c r="K30" s="1126"/>
      <c r="L30" s="1126"/>
      <c r="M30" s="1126"/>
      <c r="N30" s="1126"/>
      <c r="O30" s="1126"/>
      <c r="P30" s="1126"/>
      <c r="Q30" s="1127"/>
      <c r="R30" s="1127"/>
      <c r="S30" s="1126"/>
      <c r="T30" s="1126"/>
      <c r="U30" s="1126"/>
      <c r="V30" s="1126"/>
      <c r="W30" s="1127"/>
      <c r="X30" s="1127"/>
      <c r="Y30" s="1127"/>
      <c r="Z30" s="1127"/>
      <c r="AA30" s="1127"/>
      <c r="AB30" s="1126"/>
      <c r="AC30" s="1126"/>
      <c r="AD30" s="1126"/>
      <c r="AE30" s="1126"/>
      <c r="AF30" s="1126"/>
      <c r="AG30" s="1126"/>
      <c r="AH30" s="1126"/>
      <c r="AI30" s="1126"/>
    </row>
    <row r="31" spans="2:35" ht="22.5" customHeight="1" x14ac:dyDescent="0.15">
      <c r="B31" s="1125"/>
      <c r="C31" s="1127"/>
      <c r="D31" s="1126"/>
      <c r="E31" s="1129"/>
      <c r="F31" s="1130"/>
      <c r="G31" s="1130"/>
      <c r="H31" s="1131"/>
      <c r="I31" s="1131"/>
      <c r="J31" s="1131"/>
      <c r="K31" s="1131"/>
      <c r="L31" s="1131"/>
      <c r="M31" s="1126"/>
      <c r="N31" s="1126"/>
      <c r="O31" s="1126"/>
      <c r="P31" s="1126"/>
      <c r="Q31" s="1127"/>
      <c r="R31" s="1127"/>
      <c r="S31" s="1126"/>
      <c r="T31" s="1126"/>
      <c r="U31" s="1126"/>
      <c r="V31" s="1126"/>
      <c r="W31" s="1127"/>
      <c r="X31" s="1127"/>
      <c r="Y31" s="1127"/>
      <c r="Z31" s="1127"/>
      <c r="AA31" s="1127"/>
      <c r="AB31" s="1130"/>
      <c r="AC31" s="1130"/>
      <c r="AD31" s="1130"/>
      <c r="AE31" s="1130"/>
      <c r="AF31" s="1130"/>
      <c r="AG31" s="1130"/>
      <c r="AH31" s="1130"/>
      <c r="AI31" s="1130"/>
    </row>
    <row r="32" spans="2:35" ht="71.25" customHeight="1" x14ac:dyDescent="0.15">
      <c r="B32" s="1125"/>
      <c r="C32" s="1126"/>
      <c r="D32" s="1126"/>
      <c r="E32" s="1129"/>
      <c r="F32" s="1130"/>
      <c r="G32" s="1130"/>
      <c r="H32" s="1126"/>
      <c r="I32" s="1126"/>
      <c r="J32" s="1126"/>
      <c r="K32" s="1126"/>
      <c r="L32" s="1126"/>
      <c r="M32" s="1126"/>
      <c r="N32" s="1126"/>
      <c r="O32" s="1126"/>
      <c r="P32" s="1126"/>
      <c r="Q32" s="1126"/>
      <c r="R32" s="1126"/>
      <c r="S32" s="1132"/>
      <c r="T32" s="1132"/>
      <c r="U32" s="1132"/>
      <c r="V32" s="1133"/>
      <c r="W32" s="1133"/>
      <c r="X32" s="1133"/>
      <c r="Y32" s="1133"/>
      <c r="Z32" s="1133"/>
      <c r="AA32" s="1133"/>
      <c r="AB32" s="1133"/>
      <c r="AC32" s="1133"/>
      <c r="AD32" s="1133"/>
      <c r="AE32" s="1133"/>
      <c r="AF32" s="1133"/>
      <c r="AG32" s="1133"/>
      <c r="AH32" s="1133"/>
      <c r="AI32" s="1133"/>
    </row>
    <row r="33" spans="2:35" ht="15" customHeight="1" x14ac:dyDescent="0.15">
      <c r="B33" s="1130"/>
      <c r="C33" s="1130"/>
      <c r="D33" s="1130"/>
      <c r="E33" s="1130"/>
      <c r="F33" s="1130"/>
      <c r="G33" s="1130"/>
      <c r="H33" s="1130"/>
      <c r="I33" s="1130"/>
      <c r="J33" s="1130"/>
      <c r="K33" s="1130"/>
      <c r="L33" s="1130"/>
      <c r="M33" s="1130"/>
      <c r="N33" s="1130"/>
      <c r="O33" s="1130"/>
      <c r="P33" s="1130"/>
      <c r="Q33" s="1130"/>
      <c r="R33" s="1130"/>
      <c r="S33" s="1130"/>
      <c r="T33" s="1130"/>
      <c r="U33" s="1130"/>
      <c r="V33" s="1130"/>
      <c r="W33" s="1130"/>
      <c r="X33" s="1130"/>
      <c r="Y33" s="1130"/>
      <c r="Z33" s="1130"/>
      <c r="AA33" s="1130"/>
      <c r="AB33" s="1130"/>
      <c r="AC33" s="1130"/>
      <c r="AD33" s="1130"/>
      <c r="AE33" s="1130"/>
      <c r="AF33" s="1130"/>
      <c r="AG33" s="1130"/>
      <c r="AH33" s="1130"/>
      <c r="AI33" s="1130"/>
    </row>
    <row r="34" spans="2:35" ht="26.25" customHeight="1" x14ac:dyDescent="0.2">
      <c r="B34" s="1125"/>
      <c r="C34" s="1134"/>
      <c r="D34" s="1134"/>
      <c r="E34" s="1134"/>
      <c r="F34" s="1134"/>
      <c r="G34" s="1134"/>
      <c r="H34" s="1134"/>
      <c r="I34" s="1134"/>
      <c r="J34" s="1134"/>
      <c r="K34" s="1134"/>
      <c r="L34" s="1134"/>
      <c r="M34" s="1134"/>
      <c r="N34" s="1134"/>
      <c r="O34" s="1134"/>
      <c r="P34" s="1134"/>
      <c r="Q34" s="1134"/>
      <c r="R34" s="1134"/>
      <c r="S34" s="1134"/>
      <c r="T34" s="1134"/>
      <c r="U34" s="1134"/>
      <c r="V34" s="1134"/>
      <c r="W34" s="1134"/>
      <c r="X34" s="1134"/>
      <c r="Y34" s="1134"/>
      <c r="Z34" s="1134"/>
      <c r="AA34" s="1134"/>
      <c r="AB34" s="1134"/>
      <c r="AC34" s="1134"/>
      <c r="AD34" s="1134"/>
      <c r="AE34" s="1134"/>
      <c r="AF34" s="1134"/>
      <c r="AG34" s="1134"/>
      <c r="AH34" s="1134"/>
      <c r="AI34" s="1134"/>
    </row>
    <row r="35" spans="2:35" ht="35.700000000000003" customHeight="1" x14ac:dyDescent="0.15">
      <c r="B35" s="1125"/>
      <c r="C35" s="1126"/>
      <c r="D35" s="1126"/>
      <c r="E35" s="1126"/>
      <c r="F35" s="1126"/>
      <c r="G35" s="1126"/>
      <c r="H35" s="1126"/>
      <c r="I35" s="1127"/>
      <c r="J35" s="1126"/>
      <c r="K35" s="1126"/>
      <c r="L35" s="1126"/>
      <c r="M35" s="1126"/>
      <c r="N35" s="1126"/>
      <c r="O35" s="1126"/>
      <c r="P35" s="1126"/>
      <c r="Q35" s="1128"/>
      <c r="R35" s="1127"/>
      <c r="S35" s="1126"/>
      <c r="T35" s="1126"/>
      <c r="U35" s="1126"/>
      <c r="V35" s="1126"/>
      <c r="W35" s="1127"/>
      <c r="X35" s="1127"/>
      <c r="Y35" s="1127"/>
      <c r="Z35" s="1127"/>
      <c r="AA35" s="1127"/>
      <c r="AB35" s="1126"/>
      <c r="AC35" s="1126"/>
      <c r="AD35" s="1126"/>
      <c r="AE35" s="1126"/>
      <c r="AF35" s="1126"/>
      <c r="AG35" s="1126"/>
      <c r="AH35" s="1126"/>
      <c r="AI35" s="1126"/>
    </row>
    <row r="36" spans="2:35" ht="35.700000000000003" customHeight="1" x14ac:dyDescent="0.15">
      <c r="B36" s="1125"/>
      <c r="C36" s="1126"/>
      <c r="D36" s="1126"/>
      <c r="E36" s="1126"/>
      <c r="F36" s="1126"/>
      <c r="G36" s="1126"/>
      <c r="H36" s="1126"/>
      <c r="I36" s="1127"/>
      <c r="J36" s="1126"/>
      <c r="K36" s="1126"/>
      <c r="L36" s="1126"/>
      <c r="M36" s="1126"/>
      <c r="N36" s="1126"/>
      <c r="O36" s="1126"/>
      <c r="P36" s="1126"/>
      <c r="Q36" s="1128"/>
      <c r="R36" s="1127"/>
      <c r="S36" s="1126"/>
      <c r="T36" s="1126"/>
      <c r="U36" s="1126"/>
      <c r="V36" s="1126"/>
      <c r="W36" s="1127"/>
      <c r="X36" s="1127"/>
      <c r="Y36" s="1127"/>
      <c r="Z36" s="1127"/>
      <c r="AA36" s="1127"/>
      <c r="AB36" s="1126"/>
      <c r="AC36" s="1126"/>
      <c r="AD36" s="1126"/>
      <c r="AE36" s="1126"/>
      <c r="AF36" s="1126"/>
      <c r="AG36" s="1126"/>
      <c r="AH36" s="1126"/>
      <c r="AI36" s="1126"/>
    </row>
    <row r="37" spans="2:35" ht="35.700000000000003" customHeight="1" x14ac:dyDescent="0.15">
      <c r="B37" s="1125"/>
      <c r="C37" s="1126"/>
      <c r="D37" s="1126"/>
      <c r="E37" s="1126"/>
      <c r="F37" s="1126"/>
      <c r="G37" s="1126"/>
      <c r="H37" s="1126"/>
      <c r="I37" s="1127"/>
      <c r="J37" s="1126"/>
      <c r="K37" s="1126"/>
      <c r="L37" s="1126"/>
      <c r="M37" s="1126"/>
      <c r="N37" s="1126"/>
      <c r="O37" s="1126"/>
      <c r="P37" s="1126"/>
      <c r="Q37" s="1128"/>
      <c r="R37" s="1127"/>
      <c r="S37" s="1126"/>
      <c r="T37" s="1126"/>
      <c r="U37" s="1126"/>
      <c r="V37" s="1126"/>
      <c r="W37" s="1127"/>
      <c r="X37" s="1127"/>
      <c r="Y37" s="1127"/>
      <c r="Z37" s="1127"/>
      <c r="AA37" s="1127"/>
      <c r="AB37" s="1126"/>
      <c r="AC37" s="1126"/>
      <c r="AD37" s="1126"/>
      <c r="AE37" s="1126"/>
      <c r="AF37" s="1126"/>
      <c r="AG37" s="1126"/>
      <c r="AH37" s="1126"/>
      <c r="AI37" s="1126"/>
    </row>
    <row r="38" spans="2:35" ht="35.700000000000003" customHeight="1" x14ac:dyDescent="0.15">
      <c r="B38" s="1125"/>
      <c r="C38" s="1126"/>
      <c r="D38" s="1126"/>
      <c r="E38" s="1126"/>
      <c r="F38" s="1126"/>
      <c r="G38" s="1126"/>
      <c r="H38" s="1126"/>
      <c r="I38" s="1127"/>
      <c r="J38" s="1126"/>
      <c r="K38" s="1126"/>
      <c r="L38" s="1126"/>
      <c r="M38" s="1126"/>
      <c r="N38" s="1126"/>
      <c r="O38" s="1126"/>
      <c r="P38" s="1126"/>
      <c r="Q38" s="1128"/>
      <c r="R38" s="1127"/>
      <c r="S38" s="1126"/>
      <c r="T38" s="1126"/>
      <c r="U38" s="1126"/>
      <c r="V38" s="1126"/>
      <c r="W38" s="1127"/>
      <c r="X38" s="1127"/>
      <c r="Y38" s="1127"/>
      <c r="Z38" s="1127"/>
      <c r="AA38" s="1127"/>
      <c r="AB38" s="1126"/>
      <c r="AC38" s="1126"/>
      <c r="AD38" s="1126"/>
      <c r="AE38" s="1126"/>
      <c r="AF38" s="1126"/>
      <c r="AG38" s="1126"/>
      <c r="AH38" s="1126"/>
      <c r="AI38" s="1126"/>
    </row>
    <row r="39" spans="2:35" ht="35.700000000000003" customHeight="1" x14ac:dyDescent="0.15">
      <c r="B39" s="1125"/>
      <c r="C39" s="1126"/>
      <c r="D39" s="1126"/>
      <c r="E39" s="1126"/>
      <c r="F39" s="1126"/>
      <c r="G39" s="1126"/>
      <c r="H39" s="1126"/>
      <c r="I39" s="1127"/>
      <c r="J39" s="1126"/>
      <c r="K39" s="1126"/>
      <c r="L39" s="1126"/>
      <c r="M39" s="1126"/>
      <c r="N39" s="1126"/>
      <c r="O39" s="1126"/>
      <c r="P39" s="1126"/>
      <c r="Q39" s="1127"/>
      <c r="R39" s="1127"/>
      <c r="S39" s="1126"/>
      <c r="T39" s="1126"/>
      <c r="U39" s="1126"/>
      <c r="V39" s="1126"/>
      <c r="W39" s="1127"/>
      <c r="X39" s="1127"/>
      <c r="Y39" s="1127"/>
      <c r="Z39" s="1127"/>
      <c r="AA39" s="1127"/>
      <c r="AB39" s="1126"/>
      <c r="AC39" s="1126"/>
      <c r="AD39" s="1126"/>
      <c r="AE39" s="1126"/>
      <c r="AF39" s="1126"/>
      <c r="AG39" s="1126"/>
      <c r="AH39" s="1126"/>
      <c r="AI39" s="1126"/>
    </row>
    <row r="40" spans="2:35" ht="35.700000000000003" customHeight="1" x14ac:dyDescent="0.15">
      <c r="B40" s="1125"/>
      <c r="C40" s="1126"/>
      <c r="D40" s="1126"/>
      <c r="E40" s="1126"/>
      <c r="F40" s="1127"/>
      <c r="G40" s="1127"/>
      <c r="H40" s="1126"/>
      <c r="I40" s="1126"/>
      <c r="J40" s="1126"/>
      <c r="K40" s="1126"/>
      <c r="L40" s="1126"/>
      <c r="M40" s="1126"/>
      <c r="N40" s="1126"/>
      <c r="O40" s="1126"/>
      <c r="P40" s="1126"/>
      <c r="Q40" s="1127"/>
      <c r="R40" s="1126"/>
      <c r="S40" s="1126"/>
      <c r="T40" s="1126"/>
      <c r="U40" s="1126"/>
      <c r="V40" s="1126"/>
      <c r="W40" s="1127"/>
      <c r="X40" s="1127"/>
      <c r="Y40" s="1127"/>
      <c r="Z40" s="1127"/>
      <c r="AA40" s="1127"/>
      <c r="AB40" s="1126"/>
      <c r="AC40" s="1126"/>
      <c r="AD40" s="1126"/>
      <c r="AE40" s="1126"/>
      <c r="AF40" s="1126"/>
      <c r="AG40" s="1126"/>
      <c r="AH40" s="1126"/>
      <c r="AI40" s="1126"/>
    </row>
    <row r="41" spans="2:35" ht="35.700000000000003" customHeight="1" x14ac:dyDescent="0.15">
      <c r="B41" s="1125"/>
      <c r="C41" s="1126"/>
      <c r="D41" s="1126"/>
      <c r="E41" s="1126"/>
      <c r="F41" s="1127"/>
      <c r="G41" s="1127"/>
      <c r="H41" s="1127"/>
      <c r="I41" s="1126"/>
      <c r="J41" s="1126"/>
      <c r="K41" s="1126"/>
      <c r="L41" s="1126"/>
      <c r="M41" s="1126"/>
      <c r="N41" s="1126"/>
      <c r="O41" s="1126"/>
      <c r="P41" s="1126"/>
      <c r="Q41" s="1127"/>
      <c r="R41" s="1126"/>
      <c r="S41" s="1126"/>
      <c r="T41" s="1126"/>
      <c r="U41" s="1126"/>
      <c r="V41" s="1126"/>
      <c r="W41" s="1127"/>
      <c r="X41" s="1127"/>
      <c r="Y41" s="1127"/>
      <c r="Z41" s="1127"/>
      <c r="AA41" s="1127"/>
      <c r="AB41" s="1126"/>
      <c r="AC41" s="1126"/>
      <c r="AD41" s="1126"/>
      <c r="AE41" s="1126"/>
      <c r="AF41" s="1126"/>
      <c r="AG41" s="1126"/>
      <c r="AH41" s="1126"/>
      <c r="AI41" s="1126"/>
    </row>
    <row r="42" spans="2:35" ht="35.700000000000003" customHeight="1" x14ac:dyDescent="0.15">
      <c r="B42" s="1125"/>
      <c r="C42" s="1127"/>
      <c r="D42" s="1126"/>
      <c r="E42" s="1126"/>
      <c r="F42" s="1127"/>
      <c r="G42" s="1127"/>
      <c r="H42" s="1127"/>
      <c r="I42" s="1126"/>
      <c r="J42" s="1126"/>
      <c r="K42" s="1126"/>
      <c r="L42" s="1126"/>
      <c r="M42" s="1126"/>
      <c r="N42" s="1126"/>
      <c r="O42" s="1126"/>
      <c r="P42" s="1126"/>
      <c r="Q42" s="1127"/>
      <c r="R42" s="1127"/>
      <c r="S42" s="1126"/>
      <c r="T42" s="1126"/>
      <c r="U42" s="1126"/>
      <c r="V42" s="1126"/>
      <c r="W42" s="1127"/>
      <c r="X42" s="1127"/>
      <c r="Y42" s="1127"/>
      <c r="Z42" s="1127"/>
      <c r="AA42" s="1127"/>
      <c r="AB42" s="1126"/>
      <c r="AC42" s="1126"/>
      <c r="AD42" s="1126"/>
      <c r="AE42" s="1126"/>
      <c r="AF42" s="1126"/>
      <c r="AG42" s="1126"/>
      <c r="AH42" s="1126"/>
      <c r="AI42" s="1126"/>
    </row>
    <row r="43" spans="2:35" ht="35.700000000000003" customHeight="1" x14ac:dyDescent="0.15">
      <c r="B43" s="1125"/>
      <c r="C43" s="1127"/>
      <c r="D43" s="1126"/>
      <c r="E43" s="1126"/>
      <c r="F43" s="1127"/>
      <c r="G43" s="1127"/>
      <c r="H43" s="1127"/>
      <c r="I43" s="1126"/>
      <c r="J43" s="1126"/>
      <c r="K43" s="1126"/>
      <c r="L43" s="1126"/>
      <c r="M43" s="1126"/>
      <c r="N43" s="1126"/>
      <c r="O43" s="1126"/>
      <c r="P43" s="1126"/>
      <c r="Q43" s="1127"/>
      <c r="R43" s="1127"/>
      <c r="S43" s="1126"/>
      <c r="T43" s="1126"/>
      <c r="U43" s="1126"/>
      <c r="V43" s="1126"/>
      <c r="W43" s="1127"/>
      <c r="X43" s="1127"/>
      <c r="Y43" s="1127"/>
      <c r="Z43" s="1127"/>
      <c r="AA43" s="1127"/>
      <c r="AB43" s="1126"/>
      <c r="AC43" s="1126"/>
      <c r="AD43" s="1126"/>
      <c r="AE43" s="1126"/>
      <c r="AF43" s="1126"/>
      <c r="AG43" s="1126"/>
      <c r="AH43" s="1126"/>
      <c r="AI43" s="1126"/>
    </row>
    <row r="44" spans="2:35" ht="35.700000000000003" customHeight="1" x14ac:dyDescent="0.15">
      <c r="B44" s="1125"/>
      <c r="C44" s="1127"/>
      <c r="D44" s="1126"/>
      <c r="E44" s="1126"/>
      <c r="F44" s="1127"/>
      <c r="G44" s="1127"/>
      <c r="H44" s="1127"/>
      <c r="I44" s="1126"/>
      <c r="J44" s="1126"/>
      <c r="K44" s="1126"/>
      <c r="L44" s="1126"/>
      <c r="M44" s="1126"/>
      <c r="N44" s="1126"/>
      <c r="O44" s="1126"/>
      <c r="P44" s="1126"/>
      <c r="Q44" s="1127"/>
      <c r="R44" s="1127"/>
      <c r="S44" s="1126"/>
      <c r="T44" s="1126"/>
      <c r="U44" s="1126"/>
      <c r="V44" s="1126"/>
      <c r="W44" s="1127"/>
      <c r="X44" s="1127"/>
      <c r="Y44" s="1127"/>
      <c r="Z44" s="1127"/>
      <c r="AA44" s="1127"/>
      <c r="AB44" s="1126"/>
      <c r="AC44" s="1126"/>
      <c r="AD44" s="1126"/>
      <c r="AE44" s="1126"/>
      <c r="AF44" s="1126"/>
      <c r="AG44" s="1126"/>
      <c r="AH44" s="1126"/>
      <c r="AI44" s="1126"/>
    </row>
    <row r="45" spans="2:35" ht="22.5" customHeight="1" x14ac:dyDescent="0.15">
      <c r="B45" s="1125"/>
      <c r="C45" s="1127"/>
      <c r="D45" s="1126"/>
      <c r="E45" s="1129"/>
      <c r="F45" s="1130"/>
      <c r="G45" s="1130"/>
      <c r="H45" s="1131"/>
      <c r="I45" s="1131"/>
      <c r="J45" s="1131"/>
      <c r="K45" s="1131"/>
      <c r="L45" s="1131"/>
      <c r="M45" s="1126"/>
      <c r="N45" s="1126"/>
      <c r="O45" s="1126"/>
      <c r="P45" s="1126"/>
      <c r="Q45" s="1127"/>
      <c r="R45" s="1127"/>
      <c r="S45" s="1126"/>
      <c r="T45" s="1126"/>
      <c r="U45" s="1126"/>
      <c r="V45" s="1126"/>
      <c r="W45" s="1127"/>
      <c r="X45" s="1127"/>
      <c r="Y45" s="1127"/>
      <c r="Z45" s="1127"/>
      <c r="AA45" s="1127"/>
      <c r="AB45" s="1130"/>
      <c r="AC45" s="1130"/>
      <c r="AD45" s="1130"/>
      <c r="AE45" s="1130"/>
      <c r="AF45" s="1130"/>
      <c r="AG45" s="1130"/>
      <c r="AH45" s="1130"/>
      <c r="AI45" s="1130"/>
    </row>
    <row r="46" spans="2:35" ht="71.25" customHeight="1" x14ac:dyDescent="0.15">
      <c r="B46" s="1125"/>
      <c r="C46" s="1126"/>
      <c r="D46" s="1126"/>
      <c r="E46" s="1129"/>
      <c r="F46" s="1130"/>
      <c r="G46" s="1130"/>
      <c r="H46" s="1126"/>
      <c r="I46" s="1126"/>
      <c r="J46" s="1126"/>
      <c r="K46" s="1126"/>
      <c r="L46" s="1126"/>
      <c r="M46" s="1126"/>
      <c r="N46" s="1126"/>
      <c r="O46" s="1126"/>
      <c r="P46" s="1126"/>
      <c r="Q46" s="1126"/>
      <c r="R46" s="1126"/>
      <c r="S46" s="1132"/>
      <c r="T46" s="1132"/>
      <c r="U46" s="1132"/>
      <c r="V46" s="1133"/>
      <c r="W46" s="1133"/>
      <c r="X46" s="1133"/>
      <c r="Y46" s="1133"/>
      <c r="Z46" s="1133"/>
      <c r="AA46" s="1133"/>
      <c r="AB46" s="1133"/>
      <c r="AC46" s="1133"/>
      <c r="AD46" s="1133"/>
      <c r="AE46" s="1133"/>
      <c r="AF46" s="1133"/>
      <c r="AG46" s="1133"/>
      <c r="AH46" s="1133"/>
      <c r="AI46" s="1133"/>
    </row>
    <row r="47" spans="2:35" ht="15" customHeight="1" x14ac:dyDescent="0.15">
      <c r="B47" s="1122"/>
      <c r="C47" s="1122"/>
      <c r="D47" s="1122"/>
      <c r="E47" s="1122"/>
      <c r="F47" s="1122"/>
      <c r="G47" s="1122"/>
      <c r="H47" s="1122"/>
      <c r="I47" s="1122"/>
      <c r="J47" s="1122"/>
      <c r="K47" s="1122"/>
      <c r="L47" s="1122"/>
      <c r="M47" s="1122"/>
      <c r="N47" s="1122"/>
      <c r="O47" s="1122"/>
      <c r="P47" s="1122"/>
      <c r="Q47" s="1122"/>
      <c r="R47" s="1122"/>
      <c r="S47" s="1122"/>
      <c r="T47" s="1122"/>
      <c r="U47" s="1122"/>
      <c r="V47" s="1122"/>
      <c r="W47" s="1122"/>
      <c r="X47" s="1122"/>
      <c r="Y47" s="1122"/>
      <c r="Z47" s="1122"/>
      <c r="AA47" s="1122"/>
      <c r="AB47" s="1122"/>
      <c r="AC47" s="1122"/>
      <c r="AD47" s="1122"/>
      <c r="AE47" s="1122"/>
      <c r="AF47" s="1122"/>
      <c r="AG47" s="1122"/>
      <c r="AH47" s="1122"/>
      <c r="AI47" s="1122"/>
    </row>
  </sheetData>
  <mergeCells count="23">
    <mergeCell ref="B20:B32"/>
    <mergeCell ref="C20:AI20"/>
    <mergeCell ref="V32:AI32"/>
    <mergeCell ref="B34:B46"/>
    <mergeCell ref="C34:AI34"/>
    <mergeCell ref="V46:AI46"/>
    <mergeCell ref="E5:I5"/>
    <mergeCell ref="J5:L5"/>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s>
  <phoneticPr fontId="9"/>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2" manualBreakCount="2">
    <brk id="19" min="1" max="34" man="1"/>
    <brk id="33" min="1" max="34" man="1"/>
  </rowBreaks>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dimension ref="B2:AI19"/>
  <sheetViews>
    <sheetView showGridLines="0" showZeros="0" view="pageBreakPreview" zoomScaleNormal="85" zoomScaleSheetLayoutView="100" workbookViewId="0">
      <selection activeCell="C6" sqref="C6:AI18"/>
    </sheetView>
  </sheetViews>
  <sheetFormatPr defaultColWidth="9" defaultRowHeight="12" x14ac:dyDescent="0.15"/>
  <cols>
    <col min="1" max="1" width="1.6640625" style="6" customWidth="1"/>
    <col min="2" max="2" width="3.21875" style="6" customWidth="1"/>
    <col min="3" max="35" width="4.109375" style="6" customWidth="1"/>
    <col min="36" max="36" width="1.33203125" style="6" customWidth="1"/>
    <col min="37" max="16384" width="9" style="6"/>
  </cols>
  <sheetData>
    <row r="2" spans="2:35" ht="8.25" customHeight="1" x14ac:dyDescent="0.15"/>
    <row r="3" spans="2:35" ht="25.2" customHeight="1" x14ac:dyDescent="0.15">
      <c r="B3" s="402" t="s">
        <v>246</v>
      </c>
      <c r="C3" s="402"/>
      <c r="D3" s="402"/>
      <c r="E3" s="841"/>
      <c r="F3" s="841"/>
      <c r="G3" s="841"/>
      <c r="H3" s="841"/>
      <c r="I3" s="841"/>
      <c r="J3" s="402"/>
      <c r="K3" s="402"/>
      <c r="L3" s="402"/>
      <c r="M3" s="402"/>
      <c r="N3" s="402"/>
      <c r="O3" s="402"/>
      <c r="P3" s="402"/>
      <c r="Q3" s="402"/>
      <c r="R3" s="402"/>
      <c r="S3" s="402"/>
      <c r="T3" s="402"/>
      <c r="U3" s="402"/>
      <c r="V3" s="402"/>
      <c r="W3" s="402"/>
      <c r="X3" s="402"/>
      <c r="Y3" s="402"/>
      <c r="Z3" s="402"/>
      <c r="AA3" s="402"/>
      <c r="AB3" s="402"/>
      <c r="AC3" s="402"/>
      <c r="AD3" s="402"/>
      <c r="AE3" s="402"/>
      <c r="AF3" s="402"/>
      <c r="AG3" s="402"/>
      <c r="AH3" s="402"/>
      <c r="AI3" s="402"/>
    </row>
    <row r="4" spans="2:35" ht="20.100000000000001" customHeight="1" x14ac:dyDescent="0.15">
      <c r="B4" s="842" t="s">
        <v>17</v>
      </c>
      <c r="C4" s="843"/>
      <c r="D4" s="844"/>
      <c r="E4" s="845" t="s">
        <v>561</v>
      </c>
      <c r="F4" s="846"/>
      <c r="G4" s="846"/>
      <c r="H4" s="846"/>
      <c r="I4" s="847"/>
      <c r="J4" s="848" t="s">
        <v>18</v>
      </c>
      <c r="K4" s="849"/>
      <c r="L4" s="850"/>
      <c r="M4" s="851" t="s">
        <v>573</v>
      </c>
      <c r="N4" s="852"/>
      <c r="O4" s="852"/>
      <c r="P4" s="852"/>
      <c r="Q4" s="852"/>
      <c r="R4" s="853"/>
      <c r="S4" s="451" t="s">
        <v>447</v>
      </c>
      <c r="T4" s="452"/>
      <c r="U4" s="452"/>
      <c r="V4" s="453"/>
      <c r="W4" s="854" t="s">
        <v>531</v>
      </c>
      <c r="X4" s="855"/>
      <c r="Y4" s="855"/>
      <c r="Z4" s="855"/>
      <c r="AA4" s="855"/>
      <c r="AB4" s="856"/>
      <c r="AC4" s="451" t="s">
        <v>185</v>
      </c>
      <c r="AD4" s="452"/>
      <c r="AE4" s="453"/>
      <c r="AF4" s="857">
        <v>45586</v>
      </c>
      <c r="AG4" s="858"/>
      <c r="AH4" s="858"/>
      <c r="AI4" s="859"/>
    </row>
    <row r="5" spans="2:35" ht="20.100000000000001" customHeight="1" x14ac:dyDescent="0.15">
      <c r="B5" s="863" t="s">
        <v>0</v>
      </c>
      <c r="C5" s="864"/>
      <c r="D5" s="865"/>
      <c r="E5" s="866" t="s">
        <v>562</v>
      </c>
      <c r="F5" s="867"/>
      <c r="G5" s="867"/>
      <c r="H5" s="867"/>
      <c r="I5" s="868"/>
      <c r="J5" s="869" t="s">
        <v>1</v>
      </c>
      <c r="K5" s="870"/>
      <c r="L5" s="871"/>
      <c r="M5" s="851" t="s">
        <v>936</v>
      </c>
      <c r="N5" s="852"/>
      <c r="O5" s="852"/>
      <c r="P5" s="852"/>
      <c r="Q5" s="852"/>
      <c r="R5" s="853"/>
      <c r="S5" s="454"/>
      <c r="T5" s="455"/>
      <c r="U5" s="455"/>
      <c r="V5" s="456"/>
      <c r="W5" s="872" t="s">
        <v>532</v>
      </c>
      <c r="X5" s="873"/>
      <c r="Y5" s="873"/>
      <c r="Z5" s="873"/>
      <c r="AA5" s="873"/>
      <c r="AB5" s="874"/>
      <c r="AC5" s="454"/>
      <c r="AD5" s="455"/>
      <c r="AE5" s="456"/>
      <c r="AF5" s="860"/>
      <c r="AG5" s="861"/>
      <c r="AH5" s="861"/>
      <c r="AI5" s="862"/>
    </row>
    <row r="6" spans="2:35" ht="26.25" customHeight="1" x14ac:dyDescent="0.2">
      <c r="B6" s="834" t="s">
        <v>20</v>
      </c>
      <c r="C6" s="875" t="s">
        <v>19</v>
      </c>
      <c r="D6" s="876"/>
      <c r="E6" s="876"/>
      <c r="F6" s="876"/>
      <c r="G6" s="876"/>
      <c r="H6" s="876"/>
      <c r="I6" s="876"/>
      <c r="J6" s="876"/>
      <c r="K6" s="876"/>
      <c r="L6" s="876"/>
      <c r="M6" s="876"/>
      <c r="N6" s="876"/>
      <c r="O6" s="876"/>
      <c r="P6" s="876"/>
      <c r="Q6" s="876"/>
      <c r="R6" s="876"/>
      <c r="S6" s="876"/>
      <c r="T6" s="876"/>
      <c r="U6" s="876"/>
      <c r="V6" s="876"/>
      <c r="W6" s="876"/>
      <c r="X6" s="876"/>
      <c r="Y6" s="876"/>
      <c r="Z6" s="876"/>
      <c r="AA6" s="876"/>
      <c r="AB6" s="876"/>
      <c r="AC6" s="876"/>
      <c r="AD6" s="876"/>
      <c r="AE6" s="876"/>
      <c r="AF6" s="876"/>
      <c r="AG6" s="876"/>
      <c r="AH6" s="876"/>
      <c r="AI6" s="877"/>
    </row>
    <row r="7" spans="2:35" ht="35.700000000000003" customHeight="1" x14ac:dyDescent="0.15">
      <c r="B7" s="834"/>
      <c r="C7" s="4"/>
      <c r="D7" s="4"/>
      <c r="E7" s="4"/>
      <c r="F7" s="4"/>
      <c r="G7" s="4"/>
      <c r="H7" s="4"/>
      <c r="I7" s="84"/>
      <c r="J7" s="4"/>
      <c r="K7" s="4"/>
      <c r="L7" s="4"/>
      <c r="M7" s="4"/>
      <c r="N7" s="4"/>
      <c r="O7" s="4"/>
      <c r="P7" s="4"/>
      <c r="Q7" s="85"/>
      <c r="R7" s="84"/>
      <c r="S7" s="4"/>
      <c r="T7" s="4"/>
      <c r="U7" s="4"/>
      <c r="V7" s="4"/>
      <c r="W7" s="84"/>
      <c r="X7" s="84"/>
      <c r="Y7" s="84"/>
      <c r="Z7" s="84"/>
      <c r="AA7" s="84"/>
      <c r="AB7" s="4"/>
      <c r="AC7" s="4"/>
      <c r="AD7" s="4"/>
      <c r="AE7" s="4"/>
      <c r="AF7" s="4"/>
      <c r="AG7" s="4"/>
      <c r="AH7" s="4"/>
      <c r="AI7" s="86"/>
    </row>
    <row r="8" spans="2:35" ht="35.700000000000003" customHeight="1" x14ac:dyDescent="0.15">
      <c r="B8" s="834"/>
      <c r="C8" s="4"/>
      <c r="D8" s="4"/>
      <c r="E8" s="4"/>
      <c r="F8" s="4"/>
      <c r="G8" s="4"/>
      <c r="H8" s="4"/>
      <c r="I8" s="84"/>
      <c r="J8" s="4"/>
      <c r="K8" s="4"/>
      <c r="L8" s="4"/>
      <c r="M8" s="4"/>
      <c r="N8" s="4"/>
      <c r="O8" s="4"/>
      <c r="P8" s="4"/>
      <c r="Q8" s="85"/>
      <c r="R8" s="84"/>
      <c r="S8" s="4"/>
      <c r="T8" s="4"/>
      <c r="U8" s="4"/>
      <c r="V8" s="4"/>
      <c r="W8" s="84"/>
      <c r="X8" s="84"/>
      <c r="Y8" s="84"/>
      <c r="Z8" s="84"/>
      <c r="AA8" s="84"/>
      <c r="AB8" s="4"/>
      <c r="AC8" s="4"/>
      <c r="AD8" s="4"/>
      <c r="AE8" s="4"/>
      <c r="AF8" s="4"/>
      <c r="AG8" s="4"/>
      <c r="AH8" s="4"/>
      <c r="AI8" s="86"/>
    </row>
    <row r="9" spans="2:35" ht="35.700000000000003" customHeight="1" x14ac:dyDescent="0.15">
      <c r="B9" s="834"/>
      <c r="C9" s="4"/>
      <c r="D9" s="4"/>
      <c r="E9" s="4"/>
      <c r="F9" s="4"/>
      <c r="G9" s="4"/>
      <c r="H9" s="4"/>
      <c r="I9" s="84"/>
      <c r="J9" s="4"/>
      <c r="K9" s="4"/>
      <c r="L9" s="4"/>
      <c r="M9" s="4"/>
      <c r="N9" s="4"/>
      <c r="O9" s="4"/>
      <c r="P9" s="4"/>
      <c r="Q9" s="85"/>
      <c r="R9" s="84"/>
      <c r="S9" s="4"/>
      <c r="T9" s="4"/>
      <c r="U9" s="4"/>
      <c r="V9" s="4"/>
      <c r="W9" s="84"/>
      <c r="X9" s="84"/>
      <c r="Y9" s="84"/>
      <c r="Z9" s="84"/>
      <c r="AA9" s="84"/>
      <c r="AB9" s="4"/>
      <c r="AC9" s="4"/>
      <c r="AD9" s="4"/>
      <c r="AE9" s="4"/>
      <c r="AF9" s="4"/>
      <c r="AG9" s="4"/>
      <c r="AH9" s="4"/>
      <c r="AI9" s="86"/>
    </row>
    <row r="10" spans="2:35" ht="35.700000000000003" customHeight="1" x14ac:dyDescent="0.15">
      <c r="B10" s="834"/>
      <c r="C10" s="4"/>
      <c r="D10" s="4"/>
      <c r="E10" s="4"/>
      <c r="F10" s="4"/>
      <c r="G10" s="4"/>
      <c r="H10" s="4"/>
      <c r="I10" s="84"/>
      <c r="J10" s="4"/>
      <c r="K10" s="4"/>
      <c r="L10" s="4"/>
      <c r="M10" s="4"/>
      <c r="N10" s="4"/>
      <c r="O10" s="4"/>
      <c r="P10" s="4"/>
      <c r="Q10" s="85"/>
      <c r="R10" s="84"/>
      <c r="S10" s="4"/>
      <c r="T10" s="4"/>
      <c r="U10" s="4"/>
      <c r="V10" s="4"/>
      <c r="W10" s="84"/>
      <c r="X10" s="84"/>
      <c r="Y10" s="84"/>
      <c r="Z10" s="84"/>
      <c r="AA10" s="84"/>
      <c r="AB10" s="4"/>
      <c r="AC10" s="4"/>
      <c r="AD10" s="4"/>
      <c r="AE10" s="4"/>
      <c r="AF10" s="4"/>
      <c r="AG10" s="4"/>
      <c r="AH10" s="4"/>
      <c r="AI10" s="86"/>
    </row>
    <row r="11" spans="2:35" ht="35.700000000000003" customHeight="1" x14ac:dyDescent="0.15">
      <c r="B11" s="834"/>
      <c r="C11" s="4"/>
      <c r="D11" s="4"/>
      <c r="E11" s="4"/>
      <c r="F11" s="4"/>
      <c r="G11" s="4"/>
      <c r="H11" s="4"/>
      <c r="I11" s="84"/>
      <c r="J11" s="4"/>
      <c r="K11" s="4"/>
      <c r="L11" s="4"/>
      <c r="M11" s="4"/>
      <c r="N11" s="4"/>
      <c r="O11" s="4"/>
      <c r="P11" s="4"/>
      <c r="Q11" s="84"/>
      <c r="R11" s="84"/>
      <c r="S11" s="4"/>
      <c r="T11" s="4"/>
      <c r="U11" s="4"/>
      <c r="V11" s="4"/>
      <c r="W11" s="84"/>
      <c r="X11" s="84"/>
      <c r="Y11" s="84"/>
      <c r="Z11" s="84"/>
      <c r="AA11" s="84"/>
      <c r="AB11" s="4"/>
      <c r="AC11" s="4"/>
      <c r="AD11" s="4"/>
      <c r="AE11" s="4"/>
      <c r="AF11" s="4"/>
      <c r="AG11" s="4"/>
      <c r="AH11" s="4"/>
      <c r="AI11" s="86"/>
    </row>
    <row r="12" spans="2:35" ht="35.700000000000003" customHeight="1" x14ac:dyDescent="0.15">
      <c r="B12" s="834"/>
      <c r="C12" s="4"/>
      <c r="D12" s="4"/>
      <c r="E12" s="4"/>
      <c r="F12" s="84"/>
      <c r="G12" s="84"/>
      <c r="H12" s="4"/>
      <c r="I12" s="4"/>
      <c r="J12" s="4"/>
      <c r="K12" s="4"/>
      <c r="L12" s="4"/>
      <c r="M12" s="4"/>
      <c r="N12" s="4"/>
      <c r="O12" s="4"/>
      <c r="P12" s="4"/>
      <c r="Q12" s="84"/>
      <c r="R12" s="4"/>
      <c r="S12" s="4"/>
      <c r="T12" s="4"/>
      <c r="U12" s="4"/>
      <c r="V12" s="4"/>
      <c r="W12" s="84"/>
      <c r="X12" s="84"/>
      <c r="Y12" s="84"/>
      <c r="Z12" s="84"/>
      <c r="AA12" s="84"/>
      <c r="AB12" s="4"/>
      <c r="AC12" s="4"/>
      <c r="AD12" s="4"/>
      <c r="AE12" s="4"/>
      <c r="AF12" s="4"/>
      <c r="AG12" s="4"/>
      <c r="AH12" s="4"/>
      <c r="AI12" s="86"/>
    </row>
    <row r="13" spans="2:35" ht="35.700000000000003" customHeight="1" x14ac:dyDescent="0.15">
      <c r="B13" s="834"/>
      <c r="C13" s="4"/>
      <c r="D13" s="4"/>
      <c r="E13" s="4"/>
      <c r="F13" s="84"/>
      <c r="G13" s="84"/>
      <c r="H13" s="84"/>
      <c r="I13" s="4"/>
      <c r="J13" s="4"/>
      <c r="K13" s="4"/>
      <c r="L13" s="4"/>
      <c r="M13" s="4"/>
      <c r="N13" s="4"/>
      <c r="O13" s="4"/>
      <c r="P13" s="4"/>
      <c r="Q13" s="84"/>
      <c r="R13" s="4"/>
      <c r="S13" s="4"/>
      <c r="T13" s="4"/>
      <c r="U13" s="4"/>
      <c r="V13" s="4"/>
      <c r="W13" s="84"/>
      <c r="X13" s="84"/>
      <c r="Y13" s="84"/>
      <c r="Z13" s="84"/>
      <c r="AA13" s="84"/>
      <c r="AB13" s="4"/>
      <c r="AC13" s="4"/>
      <c r="AD13" s="4"/>
      <c r="AE13" s="4"/>
      <c r="AF13" s="4"/>
      <c r="AG13" s="4"/>
      <c r="AH13" s="4"/>
      <c r="AI13" s="86"/>
    </row>
    <row r="14" spans="2:35" ht="35.700000000000003" customHeight="1" x14ac:dyDescent="0.15">
      <c r="B14" s="834"/>
      <c r="C14" s="84"/>
      <c r="D14" s="4"/>
      <c r="E14" s="4"/>
      <c r="F14" s="84"/>
      <c r="G14" s="84"/>
      <c r="H14" s="84"/>
      <c r="I14" s="4"/>
      <c r="J14" s="4"/>
      <c r="K14" s="4"/>
      <c r="L14" s="4"/>
      <c r="M14" s="4"/>
      <c r="N14" s="4"/>
      <c r="O14" s="4"/>
      <c r="P14" s="4"/>
      <c r="Q14" s="84"/>
      <c r="R14" s="84"/>
      <c r="S14" s="4"/>
      <c r="T14" s="4"/>
      <c r="U14" s="4"/>
      <c r="V14" s="4"/>
      <c r="W14" s="84"/>
      <c r="X14" s="84"/>
      <c r="Y14" s="84"/>
      <c r="Z14" s="84"/>
      <c r="AA14" s="84"/>
      <c r="AB14" s="4"/>
      <c r="AC14" s="4"/>
      <c r="AD14" s="4"/>
      <c r="AE14" s="4"/>
      <c r="AF14" s="4"/>
      <c r="AG14" s="4"/>
      <c r="AH14" s="4"/>
      <c r="AI14" s="86"/>
    </row>
    <row r="15" spans="2:35" ht="35.700000000000003" customHeight="1" x14ac:dyDescent="0.15">
      <c r="B15" s="834"/>
      <c r="C15" s="84"/>
      <c r="D15" s="4"/>
      <c r="E15" s="4"/>
      <c r="F15" s="84"/>
      <c r="G15" s="84"/>
      <c r="H15" s="84"/>
      <c r="I15" s="4"/>
      <c r="J15" s="4"/>
      <c r="K15" s="4"/>
      <c r="L15" s="4"/>
      <c r="M15" s="4"/>
      <c r="N15" s="4"/>
      <c r="O15" s="4"/>
      <c r="P15" s="4"/>
      <c r="Q15" s="84"/>
      <c r="R15" s="84"/>
      <c r="S15" s="4"/>
      <c r="T15" s="4"/>
      <c r="U15" s="4"/>
      <c r="V15" s="4"/>
      <c r="W15" s="84"/>
      <c r="X15" s="84"/>
      <c r="Y15" s="84"/>
      <c r="Z15" s="84"/>
      <c r="AA15" s="84"/>
      <c r="AB15" s="4"/>
      <c r="AC15" s="4"/>
      <c r="AD15" s="4"/>
      <c r="AE15" s="4"/>
      <c r="AF15" s="4"/>
      <c r="AG15" s="4"/>
      <c r="AH15" s="4"/>
      <c r="AI15" s="86"/>
    </row>
    <row r="16" spans="2:35" ht="35.700000000000003" customHeight="1" x14ac:dyDescent="0.15">
      <c r="B16" s="834"/>
      <c r="C16" s="84"/>
      <c r="D16" s="4"/>
      <c r="E16" s="4"/>
      <c r="F16" s="84"/>
      <c r="G16" s="84"/>
      <c r="H16" s="84"/>
      <c r="I16" s="4"/>
      <c r="J16" s="4"/>
      <c r="K16" s="4"/>
      <c r="L16" s="4"/>
      <c r="M16" s="4"/>
      <c r="N16" s="4"/>
      <c r="O16" s="4"/>
      <c r="P16" s="4"/>
      <c r="Q16" s="84"/>
      <c r="R16" s="84"/>
      <c r="S16" s="4"/>
      <c r="T16" s="4"/>
      <c r="U16" s="4"/>
      <c r="V16" s="4"/>
      <c r="W16" s="84"/>
      <c r="X16" s="84"/>
      <c r="Y16" s="84"/>
      <c r="Z16" s="84"/>
      <c r="AA16" s="84"/>
      <c r="AB16" s="4"/>
      <c r="AC16" s="4"/>
      <c r="AD16" s="4"/>
      <c r="AE16" s="4"/>
      <c r="AF16" s="4"/>
      <c r="AG16" s="4"/>
      <c r="AH16" s="4"/>
      <c r="AI16" s="86"/>
    </row>
    <row r="17" spans="2:35" ht="22.5" customHeight="1" x14ac:dyDescent="0.15">
      <c r="B17" s="834"/>
      <c r="C17" s="84"/>
      <c r="D17" s="4"/>
      <c r="E17" s="87"/>
      <c r="H17" s="88"/>
      <c r="I17" s="88"/>
      <c r="J17" s="88"/>
      <c r="K17" s="88"/>
      <c r="L17" s="88"/>
      <c r="M17" s="4"/>
      <c r="N17" s="4"/>
      <c r="O17" s="4"/>
      <c r="P17" s="4"/>
      <c r="Q17" s="84"/>
      <c r="R17" s="84"/>
      <c r="S17" s="4"/>
      <c r="T17" s="4"/>
      <c r="U17" s="4"/>
      <c r="V17" s="4"/>
      <c r="W17" s="84"/>
      <c r="X17" s="84"/>
      <c r="Y17" s="84"/>
      <c r="Z17" s="84"/>
      <c r="AA17" s="84"/>
      <c r="AI17" s="89"/>
    </row>
    <row r="18" spans="2:35" ht="78.75" customHeight="1" x14ac:dyDescent="0.15">
      <c r="B18" s="835"/>
      <c r="C18" s="90"/>
      <c r="D18" s="91"/>
      <c r="E18" s="92"/>
      <c r="F18" s="93"/>
      <c r="G18" s="93"/>
      <c r="H18" s="91"/>
      <c r="I18" s="91"/>
      <c r="J18" s="91"/>
      <c r="K18" s="91"/>
      <c r="L18" s="91"/>
      <c r="M18" s="91"/>
      <c r="N18" s="91"/>
      <c r="O18" s="91"/>
      <c r="P18" s="91"/>
      <c r="Q18" s="91"/>
      <c r="R18" s="91"/>
      <c r="S18" s="94"/>
      <c r="T18" s="94"/>
      <c r="U18" s="94"/>
      <c r="V18" s="839" t="s">
        <v>405</v>
      </c>
      <c r="W18" s="839"/>
      <c r="X18" s="839"/>
      <c r="Y18" s="839"/>
      <c r="Z18" s="839"/>
      <c r="AA18" s="839"/>
      <c r="AB18" s="839"/>
      <c r="AC18" s="839"/>
      <c r="AD18" s="839"/>
      <c r="AE18" s="839"/>
      <c r="AF18" s="839"/>
      <c r="AG18" s="839"/>
      <c r="AH18" s="839"/>
      <c r="AI18" s="840"/>
    </row>
    <row r="19" spans="2:35" ht="15" customHeight="1" x14ac:dyDescent="0.15"/>
  </sheetData>
  <mergeCells count="17">
    <mergeCell ref="B3:AI3"/>
    <mergeCell ref="B4:D4"/>
    <mergeCell ref="E4:I4"/>
    <mergeCell ref="J4:L4"/>
    <mergeCell ref="M4:R4"/>
    <mergeCell ref="W4:AB4"/>
    <mergeCell ref="AC4:AE5"/>
    <mergeCell ref="AF4:AI5"/>
    <mergeCell ref="B6:B18"/>
    <mergeCell ref="C6:AI6"/>
    <mergeCell ref="B5:D5"/>
    <mergeCell ref="E5:I5"/>
    <mergeCell ref="J5:L5"/>
    <mergeCell ref="M5:R5"/>
    <mergeCell ref="W5:AB5"/>
    <mergeCell ref="V18:AI18"/>
    <mergeCell ref="S4:V5"/>
  </mergeCells>
  <phoneticPr fontId="9"/>
  <printOptions horizontalCentered="1" verticalCentered="1"/>
  <pageMargins left="0.23622047244094491" right="0.23622047244094491" top="0.74803149606299213" bottom="0.74803149606299213" header="0.31496062992125984" footer="0.31496062992125984"/>
  <pageSetup paperSize="9" scale="87" fitToWidth="0" fitToHeight="0" orientation="landscape" copies="2"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E3DAC-D9E6-4C8C-ACBE-567C096EC47E}">
  <sheetPr codeName="Sheet16">
    <pageSetUpPr fitToPage="1"/>
  </sheetPr>
  <dimension ref="B1:CH53"/>
  <sheetViews>
    <sheetView showGridLines="0" view="pageBreakPreview" topLeftCell="G4" zoomScale="160" zoomScaleNormal="85" zoomScaleSheetLayoutView="160" workbookViewId="0">
      <selection activeCell="R23" sqref="R23:T23"/>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3" customWidth="1"/>
    <col min="43" max="86" width="4.109375" style="42" customWidth="1"/>
    <col min="87" max="99" width="8" style="2" customWidth="1"/>
    <col min="100" max="110" width="9" style="2"/>
    <col min="111" max="111" width="14" style="2" bestFit="1" customWidth="1"/>
    <col min="112" max="16384" width="9" style="2"/>
  </cols>
  <sheetData>
    <row r="1" spans="2:86" ht="12" customHeight="1" x14ac:dyDescent="0.15">
      <c r="AU1" s="951" t="s">
        <v>495</v>
      </c>
      <c r="AV1" s="958" t="s">
        <v>402</v>
      </c>
      <c r="AW1" s="958"/>
      <c r="AX1" s="958"/>
      <c r="AY1" s="878" t="s">
        <v>46</v>
      </c>
      <c r="AZ1" s="878"/>
      <c r="BA1" s="878"/>
      <c r="BB1" s="878"/>
      <c r="BC1" s="878"/>
      <c r="BD1" s="878"/>
      <c r="BE1" s="878"/>
      <c r="BF1" s="878"/>
      <c r="BG1" s="878"/>
      <c r="BH1" s="878"/>
      <c r="BI1" s="878"/>
      <c r="BJ1" s="878"/>
      <c r="BK1" s="878" t="s">
        <v>45</v>
      </c>
      <c r="BL1" s="878"/>
      <c r="BM1" s="878"/>
      <c r="BN1" s="878"/>
      <c r="BO1" s="878"/>
      <c r="BP1" s="878"/>
      <c r="BQ1" s="878"/>
      <c r="BR1" s="878"/>
      <c r="BS1" s="878"/>
      <c r="BT1" s="878"/>
      <c r="BU1" s="878"/>
      <c r="BV1" s="878"/>
      <c r="BW1" s="950"/>
      <c r="BX1" s="950"/>
      <c r="BY1" s="950"/>
      <c r="BZ1" s="950"/>
      <c r="CA1" s="950"/>
      <c r="CB1" s="950"/>
      <c r="CC1" s="950"/>
      <c r="CD1" s="950"/>
      <c r="CE1" s="950"/>
      <c r="CF1" s="950"/>
      <c r="CG1" s="950"/>
      <c r="CH1" s="950"/>
    </row>
    <row r="2" spans="2:86" ht="8.25" customHeight="1" x14ac:dyDescent="0.15">
      <c r="AU2" s="951"/>
      <c r="AV2" s="958" t="s">
        <v>401</v>
      </c>
      <c r="AW2" s="944" t="s">
        <v>400</v>
      </c>
      <c r="AX2" s="944" t="s">
        <v>449</v>
      </c>
      <c r="AY2" s="878" t="s">
        <v>496</v>
      </c>
      <c r="AZ2" s="878"/>
      <c r="BA2" s="878"/>
      <c r="BB2" s="878"/>
      <c r="BC2" s="878"/>
      <c r="BD2" s="878"/>
      <c r="BE2" s="878"/>
      <c r="BF2" s="878"/>
      <c r="BG2" s="878"/>
      <c r="BH2" s="878"/>
      <c r="BI2" s="878"/>
      <c r="BJ2" s="878"/>
      <c r="BK2" s="878" t="s">
        <v>44</v>
      </c>
      <c r="BL2" s="878"/>
      <c r="BM2" s="878"/>
      <c r="BN2" s="878"/>
      <c r="BO2" s="878" t="s">
        <v>43</v>
      </c>
      <c r="BP2" s="878"/>
      <c r="BQ2" s="878"/>
      <c r="BR2" s="878"/>
      <c r="BS2" s="878"/>
      <c r="BT2" s="878"/>
      <c r="BU2" s="878"/>
      <c r="BV2" s="878"/>
      <c r="BW2" s="959"/>
      <c r="BX2" s="959"/>
      <c r="BY2" s="959"/>
      <c r="BZ2" s="959"/>
      <c r="CA2" s="950"/>
      <c r="CB2" s="950"/>
      <c r="CC2" s="950"/>
      <c r="CD2" s="950"/>
      <c r="CE2" s="950"/>
      <c r="CF2" s="950"/>
      <c r="CG2" s="950"/>
      <c r="CH2" s="950"/>
    </row>
    <row r="3" spans="2:86" ht="25.2" customHeight="1" x14ac:dyDescent="0.15">
      <c r="B3" s="659" t="s">
        <v>316</v>
      </c>
      <c r="C3" s="945"/>
      <c r="D3" s="945"/>
      <c r="E3" s="946"/>
      <c r="F3" s="946"/>
      <c r="G3" s="946"/>
      <c r="H3" s="946"/>
      <c r="I3" s="946"/>
      <c r="J3" s="946"/>
      <c r="K3" s="945"/>
      <c r="L3" s="945"/>
      <c r="M3" s="945"/>
      <c r="N3" s="945"/>
      <c r="O3" s="945"/>
      <c r="P3" s="945"/>
      <c r="Q3" s="945"/>
      <c r="R3" s="945"/>
      <c r="S3" s="945"/>
      <c r="T3" s="945"/>
      <c r="U3" s="945"/>
      <c r="V3" s="945"/>
      <c r="W3" s="945"/>
      <c r="X3" s="945"/>
      <c r="Y3" s="945"/>
      <c r="Z3" s="945"/>
      <c r="AA3" s="945"/>
      <c r="AB3" s="945"/>
      <c r="AC3" s="945"/>
      <c r="AD3" s="945"/>
      <c r="AE3" s="945"/>
      <c r="AF3" s="945"/>
      <c r="AG3" s="945"/>
      <c r="AH3" s="945"/>
      <c r="AI3" s="945"/>
      <c r="AJ3" s="945"/>
      <c r="AK3" s="945"/>
      <c r="AL3" s="945"/>
      <c r="AM3" s="945"/>
      <c r="AN3" s="945"/>
      <c r="AO3" s="945"/>
      <c r="AU3" s="951"/>
      <c r="AV3" s="958"/>
      <c r="AW3" s="944"/>
      <c r="AX3" s="944"/>
      <c r="AY3" s="878" t="s">
        <v>42</v>
      </c>
      <c r="AZ3" s="878"/>
      <c r="BA3" s="878"/>
      <c r="BB3" s="878"/>
      <c r="BC3" s="878" t="s">
        <v>41</v>
      </c>
      <c r="BD3" s="878"/>
      <c r="BE3" s="878"/>
      <c r="BF3" s="878"/>
      <c r="BG3" s="878" t="s">
        <v>40</v>
      </c>
      <c r="BH3" s="878"/>
      <c r="BI3" s="878"/>
      <c r="BJ3" s="878"/>
      <c r="BK3" s="878" t="s">
        <v>235</v>
      </c>
      <c r="BL3" s="878"/>
      <c r="BM3" s="878"/>
      <c r="BN3" s="878"/>
      <c r="BO3" s="878" t="s">
        <v>41</v>
      </c>
      <c r="BP3" s="878"/>
      <c r="BQ3" s="878"/>
      <c r="BR3" s="878"/>
      <c r="BS3" s="878" t="s">
        <v>40</v>
      </c>
      <c r="BT3" s="878"/>
      <c r="BU3" s="878"/>
      <c r="BV3" s="878"/>
      <c r="BW3" s="950"/>
      <c r="BX3" s="950"/>
      <c r="BY3" s="950"/>
      <c r="BZ3" s="950"/>
      <c r="CA3" s="950"/>
      <c r="CB3" s="950"/>
      <c r="CC3" s="950"/>
      <c r="CD3" s="950"/>
      <c r="CE3" s="950"/>
      <c r="CF3" s="950"/>
      <c r="CG3" s="950"/>
      <c r="CH3" s="950"/>
    </row>
    <row r="4" spans="2:86" ht="18" customHeight="1" x14ac:dyDescent="0.15">
      <c r="B4" s="403" t="s">
        <v>17</v>
      </c>
      <c r="C4" s="403"/>
      <c r="D4" s="403"/>
      <c r="E4" s="921" t="s">
        <v>561</v>
      </c>
      <c r="F4" s="922"/>
      <c r="G4" s="922"/>
      <c r="H4" s="922"/>
      <c r="I4" s="922"/>
      <c r="J4" s="923"/>
      <c r="K4" s="495" t="s">
        <v>18</v>
      </c>
      <c r="L4" s="495"/>
      <c r="M4" s="495"/>
      <c r="N4" s="919" t="s">
        <v>573</v>
      </c>
      <c r="O4" s="919"/>
      <c r="P4" s="919"/>
      <c r="Q4" s="919"/>
      <c r="R4" s="919"/>
      <c r="S4" s="919"/>
      <c r="T4" s="514" t="s">
        <v>445</v>
      </c>
      <c r="U4" s="515"/>
      <c r="V4" s="515"/>
      <c r="W4" s="515"/>
      <c r="X4" s="516"/>
      <c r="Y4" s="924" t="s">
        <v>531</v>
      </c>
      <c r="Z4" s="924"/>
      <c r="AA4" s="924"/>
      <c r="AB4" s="924"/>
      <c r="AC4" s="924"/>
      <c r="AD4" s="924"/>
      <c r="AE4" s="924"/>
      <c r="AF4" s="924"/>
      <c r="AG4" s="514" t="s">
        <v>185</v>
      </c>
      <c r="AH4" s="515"/>
      <c r="AI4" s="515"/>
      <c r="AJ4" s="516"/>
      <c r="AK4" s="952">
        <v>45586</v>
      </c>
      <c r="AL4" s="953"/>
      <c r="AM4" s="953"/>
      <c r="AN4" s="953"/>
      <c r="AO4" s="954"/>
      <c r="AU4" s="951"/>
      <c r="AV4" s="958"/>
      <c r="AW4" s="944"/>
      <c r="AX4" s="944"/>
      <c r="AY4" s="147" t="s">
        <v>37</v>
      </c>
      <c r="AZ4" s="147" t="s">
        <v>36</v>
      </c>
      <c r="BA4" s="147" t="s">
        <v>39</v>
      </c>
      <c r="BB4" s="147" t="s">
        <v>38</v>
      </c>
      <c r="BC4" s="147" t="s">
        <v>37</v>
      </c>
      <c r="BD4" s="147" t="s">
        <v>36</v>
      </c>
      <c r="BE4" s="147" t="s">
        <v>39</v>
      </c>
      <c r="BF4" s="147" t="s">
        <v>38</v>
      </c>
      <c r="BG4" s="147" t="s">
        <v>37</v>
      </c>
      <c r="BH4" s="147" t="s">
        <v>36</v>
      </c>
      <c r="BI4" s="147" t="s">
        <v>39</v>
      </c>
      <c r="BJ4" s="147" t="s">
        <v>38</v>
      </c>
      <c r="BK4" s="147" t="s">
        <v>37</v>
      </c>
      <c r="BL4" s="147" t="s">
        <v>36</v>
      </c>
      <c r="BM4" s="147" t="s">
        <v>39</v>
      </c>
      <c r="BN4" s="147" t="s">
        <v>38</v>
      </c>
      <c r="BO4" s="147" t="s">
        <v>37</v>
      </c>
      <c r="BP4" s="147" t="s">
        <v>36</v>
      </c>
      <c r="BQ4" s="147" t="s">
        <v>39</v>
      </c>
      <c r="BR4" s="147" t="s">
        <v>38</v>
      </c>
      <c r="BS4" s="147" t="s">
        <v>37</v>
      </c>
      <c r="BT4" s="147" t="s">
        <v>36</v>
      </c>
      <c r="BU4" s="147" t="s">
        <v>39</v>
      </c>
      <c r="BV4" s="147" t="s">
        <v>38</v>
      </c>
      <c r="BW4" s="5"/>
      <c r="BX4" s="5"/>
      <c r="BY4" s="5"/>
      <c r="BZ4" s="5"/>
      <c r="CA4" s="5"/>
      <c r="CB4" s="5"/>
      <c r="CC4" s="5"/>
      <c r="CD4" s="5"/>
      <c r="CE4" s="5"/>
      <c r="CF4" s="5"/>
      <c r="CG4" s="5"/>
      <c r="CH4" s="5"/>
    </row>
    <row r="5" spans="2:86" ht="18" customHeight="1" x14ac:dyDescent="0.15">
      <c r="B5" s="411" t="s">
        <v>0</v>
      </c>
      <c r="C5" s="411"/>
      <c r="D5" s="411"/>
      <c r="E5" s="947" t="s">
        <v>562</v>
      </c>
      <c r="F5" s="948"/>
      <c r="G5" s="948"/>
      <c r="H5" s="948"/>
      <c r="I5" s="948"/>
      <c r="J5" s="949"/>
      <c r="K5" s="509" t="s">
        <v>1</v>
      </c>
      <c r="L5" s="509"/>
      <c r="M5" s="509"/>
      <c r="N5" s="919" t="s">
        <v>936</v>
      </c>
      <c r="O5" s="919"/>
      <c r="P5" s="919"/>
      <c r="Q5" s="919"/>
      <c r="R5" s="919"/>
      <c r="S5" s="919"/>
      <c r="T5" s="517"/>
      <c r="U5" s="518"/>
      <c r="V5" s="518"/>
      <c r="W5" s="518"/>
      <c r="X5" s="519"/>
      <c r="Y5" s="920" t="s">
        <v>532</v>
      </c>
      <c r="Z5" s="920"/>
      <c r="AA5" s="920"/>
      <c r="AB5" s="920"/>
      <c r="AC5" s="920"/>
      <c r="AD5" s="920"/>
      <c r="AE5" s="920"/>
      <c r="AF5" s="920"/>
      <c r="AG5" s="657"/>
      <c r="AH5" s="690"/>
      <c r="AI5" s="690"/>
      <c r="AJ5" s="658"/>
      <c r="AK5" s="955"/>
      <c r="AL5" s="956"/>
      <c r="AM5" s="956"/>
      <c r="AN5" s="956"/>
      <c r="AO5" s="957"/>
      <c r="AU5" s="951"/>
      <c r="AV5" s="51" t="str">
        <f>N7</f>
        <v>PS</v>
      </c>
      <c r="AW5" s="43">
        <f>R7</f>
        <v>3.4</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1</v>
      </c>
      <c r="BF5" s="56">
        <f t="shared" si="0"/>
        <v>1</v>
      </c>
      <c r="BG5" s="56">
        <f t="shared" si="0"/>
        <v>0</v>
      </c>
      <c r="BH5" s="56">
        <f t="shared" si="0"/>
        <v>0</v>
      </c>
      <c r="BI5" s="56">
        <f>AI37</f>
        <v>0</v>
      </c>
      <c r="BJ5" s="56">
        <f t="shared" si="0"/>
        <v>2</v>
      </c>
      <c r="BK5" s="56">
        <f>IF(Y37&gt;0,R7,"")</f>
        <v>3.4</v>
      </c>
      <c r="BL5" s="44" t="str">
        <f>IF(Y37&gt;0,"",IF(Z37&gt;0,R7,""))</f>
        <v/>
      </c>
      <c r="BM5" s="44" t="e">
        <f>IF(Y37+Z37&gt;0,"",IF(AA37&gt;0,R7,""))</f>
        <v>#VALUE!</v>
      </c>
      <c r="BN5" s="44" t="e">
        <f>IF(Y37+Z37+AA37&gt;0,"",IF(AB37&gt;0,R7,""))</f>
        <v>#VALUE!</v>
      </c>
      <c r="BO5" s="56">
        <f>AC35</f>
        <v>0</v>
      </c>
      <c r="BP5" s="56">
        <f t="shared" ref="BP5:BQ5" si="1">AD35</f>
        <v>0</v>
      </c>
      <c r="BQ5" s="56">
        <f t="shared" si="1"/>
        <v>0.24</v>
      </c>
      <c r="BR5" s="56">
        <f>AF35</f>
        <v>8.4000000000000003E-4</v>
      </c>
      <c r="BS5" s="56">
        <f>AG35</f>
        <v>0</v>
      </c>
      <c r="BT5" s="56">
        <f>AH35</f>
        <v>0</v>
      </c>
      <c r="BU5" s="56">
        <f>AI35</f>
        <v>0</v>
      </c>
      <c r="BV5" s="56">
        <f>AJ35</f>
        <v>2.76</v>
      </c>
      <c r="BW5" s="144"/>
      <c r="BX5" s="145"/>
      <c r="BY5" s="145"/>
      <c r="BZ5" s="145"/>
      <c r="CA5" s="146"/>
      <c r="CB5" s="146"/>
      <c r="CC5" s="146"/>
      <c r="CD5" s="146"/>
      <c r="CE5" s="146"/>
      <c r="CF5" s="146"/>
      <c r="CG5" s="146"/>
      <c r="CH5" s="146"/>
    </row>
    <row r="6" spans="2:86" ht="12" customHeight="1" x14ac:dyDescent="0.15">
      <c r="B6" s="925" t="s">
        <v>184</v>
      </c>
      <c r="C6" s="927"/>
      <c r="D6" s="928"/>
      <c r="E6" s="929"/>
      <c r="F6" s="929"/>
      <c r="G6" s="929"/>
      <c r="H6" s="929"/>
      <c r="I6" s="929"/>
      <c r="J6" s="930"/>
      <c r="K6" s="935" t="s">
        <v>317</v>
      </c>
      <c r="L6" s="936"/>
      <c r="M6" s="936"/>
      <c r="N6" s="936"/>
      <c r="O6" s="936"/>
      <c r="P6" s="936"/>
      <c r="Q6" s="936"/>
      <c r="R6" s="936"/>
      <c r="S6" s="936"/>
      <c r="T6" s="936"/>
      <c r="U6" s="936"/>
      <c r="V6" s="936"/>
      <c r="W6" s="936"/>
      <c r="X6" s="936"/>
      <c r="Y6" s="936"/>
      <c r="Z6" s="936"/>
      <c r="AA6" s="936"/>
      <c r="AB6" s="936"/>
      <c r="AC6" s="936"/>
      <c r="AD6" s="936"/>
      <c r="AE6" s="936"/>
      <c r="AF6" s="936"/>
      <c r="AG6" s="936"/>
      <c r="AH6" s="936"/>
      <c r="AI6" s="936"/>
      <c r="AJ6" s="936"/>
      <c r="AK6" s="936"/>
      <c r="AL6" s="936"/>
      <c r="AM6" s="936"/>
      <c r="AN6" s="936"/>
      <c r="AO6" s="937"/>
      <c r="AP6" s="2"/>
    </row>
    <row r="7" spans="2:86" ht="12" customHeight="1" x14ac:dyDescent="0.15">
      <c r="B7" s="926"/>
      <c r="C7" s="931"/>
      <c r="D7" s="929"/>
      <c r="E7" s="929"/>
      <c r="F7" s="929"/>
      <c r="G7" s="929"/>
      <c r="H7" s="929"/>
      <c r="I7" s="929"/>
      <c r="J7" s="930"/>
      <c r="K7" s="884" t="s">
        <v>183</v>
      </c>
      <c r="L7" s="885"/>
      <c r="M7" s="886"/>
      <c r="N7" s="887" t="s">
        <v>540</v>
      </c>
      <c r="O7" s="888"/>
      <c r="P7" s="884" t="s">
        <v>318</v>
      </c>
      <c r="Q7" s="886"/>
      <c r="R7" s="938">
        <v>3.4</v>
      </c>
      <c r="S7" s="939"/>
      <c r="T7" s="940"/>
      <c r="U7" s="907" t="s">
        <v>436</v>
      </c>
      <c r="V7" s="941"/>
      <c r="W7" s="907" t="s">
        <v>319</v>
      </c>
      <c r="X7" s="941"/>
      <c r="Y7" s="886" t="s">
        <v>182</v>
      </c>
      <c r="Z7" s="883"/>
      <c r="AA7" s="883"/>
      <c r="AB7" s="883"/>
      <c r="AC7" s="907" t="s">
        <v>320</v>
      </c>
      <c r="AD7" s="908"/>
      <c r="AE7" s="908"/>
      <c r="AF7" s="908"/>
      <c r="AG7" s="908"/>
      <c r="AH7" s="908"/>
      <c r="AI7" s="908"/>
      <c r="AJ7" s="941"/>
      <c r="AK7" s="907" t="s">
        <v>321</v>
      </c>
      <c r="AL7" s="908"/>
      <c r="AM7" s="908"/>
      <c r="AN7" s="909"/>
      <c r="AO7" s="910"/>
      <c r="AP7" s="2"/>
      <c r="AW7" s="59"/>
    </row>
    <row r="8" spans="2:86" ht="12" customHeight="1" x14ac:dyDescent="0.15">
      <c r="B8" s="926"/>
      <c r="C8" s="931"/>
      <c r="D8" s="929"/>
      <c r="E8" s="929"/>
      <c r="F8" s="929"/>
      <c r="G8" s="929"/>
      <c r="H8" s="929"/>
      <c r="I8" s="929"/>
      <c r="J8" s="930"/>
      <c r="K8" s="883" t="s">
        <v>322</v>
      </c>
      <c r="L8" s="883" t="s">
        <v>167</v>
      </c>
      <c r="M8" s="883"/>
      <c r="N8" s="883" t="s">
        <v>166</v>
      </c>
      <c r="O8" s="883"/>
      <c r="P8" s="883" t="s">
        <v>323</v>
      </c>
      <c r="Q8" s="883"/>
      <c r="R8" s="883" t="s">
        <v>2</v>
      </c>
      <c r="S8" s="883"/>
      <c r="T8" s="883"/>
      <c r="U8" s="911"/>
      <c r="V8" s="942"/>
      <c r="W8" s="911"/>
      <c r="X8" s="942"/>
      <c r="Y8" s="886"/>
      <c r="Z8" s="883"/>
      <c r="AA8" s="883"/>
      <c r="AB8" s="883"/>
      <c r="AC8" s="915"/>
      <c r="AD8" s="916"/>
      <c r="AE8" s="916"/>
      <c r="AF8" s="916"/>
      <c r="AG8" s="916"/>
      <c r="AH8" s="916"/>
      <c r="AI8" s="916"/>
      <c r="AJ8" s="943"/>
      <c r="AK8" s="911"/>
      <c r="AL8" s="912"/>
      <c r="AM8" s="912"/>
      <c r="AN8" s="913"/>
      <c r="AO8" s="914"/>
      <c r="AP8" s="2"/>
    </row>
    <row r="9" spans="2:86" ht="12" customHeight="1" x14ac:dyDescent="0.15">
      <c r="B9" s="926"/>
      <c r="C9" s="931"/>
      <c r="D9" s="929"/>
      <c r="E9" s="929"/>
      <c r="F9" s="929"/>
      <c r="G9" s="929"/>
      <c r="H9" s="929"/>
      <c r="I9" s="929"/>
      <c r="J9" s="930"/>
      <c r="K9" s="883"/>
      <c r="L9" s="883"/>
      <c r="M9" s="883"/>
      <c r="N9" s="883"/>
      <c r="O9" s="883"/>
      <c r="P9" s="883"/>
      <c r="Q9" s="883"/>
      <c r="R9" s="883"/>
      <c r="S9" s="883"/>
      <c r="T9" s="883"/>
      <c r="U9" s="911"/>
      <c r="V9" s="942"/>
      <c r="W9" s="911"/>
      <c r="X9" s="942"/>
      <c r="Y9" s="886" t="s">
        <v>324</v>
      </c>
      <c r="Z9" s="883"/>
      <c r="AA9" s="883"/>
      <c r="AB9" s="883"/>
      <c r="AC9" s="883" t="s">
        <v>325</v>
      </c>
      <c r="AD9" s="883"/>
      <c r="AE9" s="883"/>
      <c r="AF9" s="883"/>
      <c r="AG9" s="883" t="s">
        <v>326</v>
      </c>
      <c r="AH9" s="883"/>
      <c r="AI9" s="883"/>
      <c r="AJ9" s="883"/>
      <c r="AK9" s="911"/>
      <c r="AL9" s="912"/>
      <c r="AM9" s="912"/>
      <c r="AN9" s="913"/>
      <c r="AO9" s="914"/>
      <c r="AP9" s="2"/>
    </row>
    <row r="10" spans="2:86" ht="12" customHeight="1" x14ac:dyDescent="0.15">
      <c r="B10" s="926"/>
      <c r="C10" s="931"/>
      <c r="D10" s="929"/>
      <c r="E10" s="929"/>
      <c r="F10" s="929"/>
      <c r="G10" s="929"/>
      <c r="H10" s="929"/>
      <c r="I10" s="929"/>
      <c r="J10" s="930"/>
      <c r="K10" s="883"/>
      <c r="L10" s="883"/>
      <c r="M10" s="883"/>
      <c r="N10" s="883"/>
      <c r="O10" s="883"/>
      <c r="P10" s="883"/>
      <c r="Q10" s="883"/>
      <c r="R10" s="883"/>
      <c r="S10" s="883"/>
      <c r="T10" s="883"/>
      <c r="U10" s="915"/>
      <c r="V10" s="943"/>
      <c r="W10" s="915"/>
      <c r="X10" s="943"/>
      <c r="Y10" s="54" t="s">
        <v>21</v>
      </c>
      <c r="Z10" s="50" t="s">
        <v>22</v>
      </c>
      <c r="AA10" s="50" t="s">
        <v>327</v>
      </c>
      <c r="AB10" s="50" t="s">
        <v>328</v>
      </c>
      <c r="AC10" s="50" t="s">
        <v>21</v>
      </c>
      <c r="AD10" s="50" t="s">
        <v>22</v>
      </c>
      <c r="AE10" s="50" t="s">
        <v>327</v>
      </c>
      <c r="AF10" s="50" t="s">
        <v>328</v>
      </c>
      <c r="AG10" s="50" t="s">
        <v>21</v>
      </c>
      <c r="AH10" s="50" t="s">
        <v>22</v>
      </c>
      <c r="AI10" s="50" t="s">
        <v>327</v>
      </c>
      <c r="AJ10" s="50" t="s">
        <v>328</v>
      </c>
      <c r="AK10" s="915"/>
      <c r="AL10" s="916"/>
      <c r="AM10" s="916"/>
      <c r="AN10" s="917"/>
      <c r="AO10" s="918"/>
      <c r="AP10" s="2"/>
    </row>
    <row r="11" spans="2:86" ht="12" customHeight="1" x14ac:dyDescent="0.15">
      <c r="B11" s="926"/>
      <c r="C11" s="931"/>
      <c r="D11" s="929"/>
      <c r="E11" s="929"/>
      <c r="F11" s="929"/>
      <c r="G11" s="929"/>
      <c r="H11" s="929"/>
      <c r="I11" s="929"/>
      <c r="J11" s="930"/>
      <c r="K11" s="95">
        <v>1</v>
      </c>
      <c r="L11" s="890" t="s">
        <v>463</v>
      </c>
      <c r="M11" s="891"/>
      <c r="N11" s="890" t="s">
        <v>348</v>
      </c>
      <c r="O11" s="891"/>
      <c r="P11" s="890" t="s">
        <v>252</v>
      </c>
      <c r="Q11" s="891"/>
      <c r="R11" s="312" t="s">
        <v>473</v>
      </c>
      <c r="S11" s="312"/>
      <c r="T11" s="312"/>
      <c r="U11" s="890" t="s">
        <v>534</v>
      </c>
      <c r="V11" s="891"/>
      <c r="W11" s="890" t="s">
        <v>559</v>
      </c>
      <c r="X11" s="891"/>
      <c r="Y11" s="274"/>
      <c r="Z11" s="274"/>
      <c r="AA11" s="274"/>
      <c r="AB11" s="274"/>
      <c r="AC11" s="272"/>
      <c r="AD11" s="272"/>
      <c r="AE11" s="272"/>
      <c r="AF11" s="272"/>
      <c r="AG11" s="272"/>
      <c r="AH11" s="272"/>
      <c r="AI11" s="272"/>
      <c r="AJ11" s="272"/>
      <c r="AK11" s="887"/>
      <c r="AL11" s="888"/>
      <c r="AM11" s="888"/>
      <c r="AN11" s="888"/>
      <c r="AO11" s="889"/>
      <c r="AP11" s="2"/>
      <c r="AQ11" s="60">
        <f>IF(P11="材質劣化",2,IF(P11="漏水",3,1))</f>
        <v>3</v>
      </c>
      <c r="AS11" s="42" t="str">
        <f>IF(Y11&lt;&gt;"",1,"")</f>
        <v/>
      </c>
    </row>
    <row r="12" spans="2:86" ht="12" customHeight="1" x14ac:dyDescent="0.15">
      <c r="B12" s="926"/>
      <c r="C12" s="931"/>
      <c r="D12" s="929"/>
      <c r="E12" s="929"/>
      <c r="F12" s="929"/>
      <c r="G12" s="929"/>
      <c r="H12" s="929"/>
      <c r="I12" s="929"/>
      <c r="J12" s="930"/>
      <c r="K12" s="95">
        <v>2</v>
      </c>
      <c r="L12" s="890" t="s">
        <v>464</v>
      </c>
      <c r="M12" s="891"/>
      <c r="N12" s="890" t="s">
        <v>339</v>
      </c>
      <c r="O12" s="891"/>
      <c r="P12" s="890" t="s">
        <v>251</v>
      </c>
      <c r="Q12" s="891"/>
      <c r="R12" s="312" t="s">
        <v>465</v>
      </c>
      <c r="S12" s="312"/>
      <c r="T12" s="312"/>
      <c r="U12" s="890" t="s">
        <v>534</v>
      </c>
      <c r="V12" s="891"/>
      <c r="W12" s="890" t="s">
        <v>559</v>
      </c>
      <c r="X12" s="891"/>
      <c r="Y12" s="274"/>
      <c r="Z12" s="274"/>
      <c r="AA12" s="274"/>
      <c r="AB12" s="274"/>
      <c r="AC12" s="272"/>
      <c r="AD12" s="272"/>
      <c r="AE12" s="272"/>
      <c r="AF12" s="272">
        <v>8.4000000000000003E-4</v>
      </c>
      <c r="AG12" s="272"/>
      <c r="AH12" s="272"/>
      <c r="AI12" s="272"/>
      <c r="AJ12" s="272"/>
      <c r="AK12" s="887"/>
      <c r="AL12" s="888"/>
      <c r="AM12" s="888"/>
      <c r="AN12" s="888"/>
      <c r="AO12" s="889"/>
      <c r="AP12" s="2"/>
      <c r="AQ12" s="60">
        <f>IF(P12="材質劣化",2,IF(P12="漏水",3,1))</f>
        <v>2</v>
      </c>
    </row>
    <row r="13" spans="2:86" ht="12" customHeight="1" x14ac:dyDescent="0.15">
      <c r="B13" s="926"/>
      <c r="C13" s="931"/>
      <c r="D13" s="929"/>
      <c r="E13" s="929"/>
      <c r="F13" s="929"/>
      <c r="G13" s="929"/>
      <c r="H13" s="929"/>
      <c r="I13" s="929"/>
      <c r="J13" s="930"/>
      <c r="K13" s="95">
        <v>3</v>
      </c>
      <c r="L13" s="890" t="s">
        <v>464</v>
      </c>
      <c r="M13" s="891"/>
      <c r="N13" s="890" t="s">
        <v>339</v>
      </c>
      <c r="O13" s="891"/>
      <c r="P13" s="890" t="s">
        <v>251</v>
      </c>
      <c r="Q13" s="891"/>
      <c r="R13" s="312" t="s">
        <v>466</v>
      </c>
      <c r="S13" s="312"/>
      <c r="T13" s="312"/>
      <c r="U13" s="890" t="s">
        <v>549</v>
      </c>
      <c r="V13" s="891"/>
      <c r="W13" s="890" t="s">
        <v>559</v>
      </c>
      <c r="X13" s="891"/>
      <c r="Y13" s="274"/>
      <c r="Z13" s="274"/>
      <c r="AA13" s="274"/>
      <c r="AB13" s="274"/>
      <c r="AC13" s="272"/>
      <c r="AD13" s="272"/>
      <c r="AE13" s="272">
        <v>0.24</v>
      </c>
      <c r="AF13" s="272"/>
      <c r="AG13" s="272"/>
      <c r="AH13" s="272"/>
      <c r="AI13" s="272"/>
      <c r="AJ13" s="272"/>
      <c r="AK13" s="887"/>
      <c r="AL13" s="888"/>
      <c r="AM13" s="888"/>
      <c r="AN13" s="888"/>
      <c r="AO13" s="889"/>
      <c r="AP13" s="2"/>
      <c r="AQ13" s="60">
        <f t="shared" ref="AQ13:AQ27" si="2">IF(P13="材質劣化",2,IF(P13="漏水",3,1))</f>
        <v>2</v>
      </c>
    </row>
    <row r="14" spans="2:86" ht="12" customHeight="1" x14ac:dyDescent="0.15">
      <c r="B14" s="926"/>
      <c r="C14" s="931"/>
      <c r="D14" s="929"/>
      <c r="E14" s="929"/>
      <c r="F14" s="929"/>
      <c r="G14" s="929"/>
      <c r="H14" s="929"/>
      <c r="I14" s="929"/>
      <c r="J14" s="930"/>
      <c r="K14" s="95">
        <v>4</v>
      </c>
      <c r="L14" s="890" t="s">
        <v>464</v>
      </c>
      <c r="M14" s="891"/>
      <c r="N14" s="890" t="s">
        <v>336</v>
      </c>
      <c r="O14" s="891"/>
      <c r="P14" s="890" t="s">
        <v>252</v>
      </c>
      <c r="Q14" s="891"/>
      <c r="R14" s="328" t="s">
        <v>473</v>
      </c>
      <c r="S14" s="892"/>
      <c r="T14" s="329"/>
      <c r="U14" s="890" t="s">
        <v>534</v>
      </c>
      <c r="V14" s="891"/>
      <c r="W14" s="890" t="s">
        <v>559</v>
      </c>
      <c r="X14" s="891"/>
      <c r="Y14" s="274"/>
      <c r="Z14" s="274"/>
      <c r="AA14" s="274"/>
      <c r="AB14" s="274"/>
      <c r="AC14" s="272"/>
      <c r="AD14" s="272"/>
      <c r="AE14" s="272"/>
      <c r="AF14" s="272"/>
      <c r="AG14" s="272"/>
      <c r="AH14" s="272"/>
      <c r="AI14" s="272"/>
      <c r="AJ14" s="272">
        <v>1.32</v>
      </c>
      <c r="AK14" s="887"/>
      <c r="AL14" s="888"/>
      <c r="AM14" s="888"/>
      <c r="AN14" s="888"/>
      <c r="AO14" s="889"/>
      <c r="AP14" s="2"/>
      <c r="AQ14" s="60">
        <f t="shared" si="2"/>
        <v>3</v>
      </c>
    </row>
    <row r="15" spans="2:86" ht="12" customHeight="1" x14ac:dyDescent="0.15">
      <c r="B15" s="926"/>
      <c r="C15" s="931"/>
      <c r="D15" s="929"/>
      <c r="E15" s="929"/>
      <c r="F15" s="929"/>
      <c r="G15" s="929"/>
      <c r="H15" s="929"/>
      <c r="I15" s="929"/>
      <c r="J15" s="930"/>
      <c r="K15" s="95">
        <v>5</v>
      </c>
      <c r="L15" s="890" t="s">
        <v>250</v>
      </c>
      <c r="M15" s="891"/>
      <c r="N15" s="890" t="s">
        <v>265</v>
      </c>
      <c r="O15" s="891"/>
      <c r="P15" s="890" t="s">
        <v>252</v>
      </c>
      <c r="Q15" s="891"/>
      <c r="R15" s="328" t="s">
        <v>476</v>
      </c>
      <c r="S15" s="892"/>
      <c r="T15" s="329"/>
      <c r="U15" s="890" t="s">
        <v>533</v>
      </c>
      <c r="V15" s="891"/>
      <c r="W15" s="890" t="s">
        <v>559</v>
      </c>
      <c r="X15" s="891"/>
      <c r="Y15" s="274"/>
      <c r="Z15" s="274"/>
      <c r="AA15" s="274"/>
      <c r="AB15" s="274"/>
      <c r="AC15" s="272"/>
      <c r="AD15" s="272"/>
      <c r="AE15" s="272"/>
      <c r="AF15" s="272"/>
      <c r="AG15" s="272"/>
      <c r="AH15" s="272"/>
      <c r="AI15" s="272"/>
      <c r="AJ15" s="272">
        <v>1.44</v>
      </c>
      <c r="AK15" s="887"/>
      <c r="AL15" s="888"/>
      <c r="AM15" s="888"/>
      <c r="AN15" s="888"/>
      <c r="AO15" s="889"/>
      <c r="AP15" s="2"/>
      <c r="AQ15" s="60">
        <f t="shared" si="2"/>
        <v>3</v>
      </c>
    </row>
    <row r="16" spans="2:86" ht="12" customHeight="1" x14ac:dyDescent="0.15">
      <c r="B16" s="926"/>
      <c r="C16" s="931"/>
      <c r="D16" s="929"/>
      <c r="E16" s="929"/>
      <c r="F16" s="929"/>
      <c r="G16" s="929"/>
      <c r="H16" s="929"/>
      <c r="I16" s="929"/>
      <c r="J16" s="930"/>
      <c r="K16" s="95">
        <v>6</v>
      </c>
      <c r="L16" s="890" t="s">
        <v>250</v>
      </c>
      <c r="M16" s="891"/>
      <c r="N16" s="890" t="s">
        <v>265</v>
      </c>
      <c r="O16" s="891"/>
      <c r="P16" s="890"/>
      <c r="Q16" s="891"/>
      <c r="R16" s="312" t="s">
        <v>476</v>
      </c>
      <c r="S16" s="312"/>
      <c r="T16" s="312"/>
      <c r="U16" s="890" t="s">
        <v>534</v>
      </c>
      <c r="V16" s="891"/>
      <c r="W16" s="890" t="s">
        <v>559</v>
      </c>
      <c r="X16" s="891"/>
      <c r="Y16" s="274"/>
      <c r="Z16" s="274"/>
      <c r="AA16" s="274"/>
      <c r="AB16" s="274"/>
      <c r="AC16" s="272"/>
      <c r="AD16" s="272"/>
      <c r="AE16" s="272"/>
      <c r="AF16" s="272"/>
      <c r="AG16" s="272"/>
      <c r="AH16" s="272"/>
      <c r="AI16" s="272"/>
      <c r="AJ16" s="272"/>
      <c r="AK16" s="887"/>
      <c r="AL16" s="888"/>
      <c r="AM16" s="888"/>
      <c r="AN16" s="888"/>
      <c r="AO16" s="889"/>
      <c r="AP16" s="2"/>
      <c r="AQ16" s="60">
        <f t="shared" si="2"/>
        <v>1</v>
      </c>
    </row>
    <row r="17" spans="2:46" ht="12" customHeight="1" x14ac:dyDescent="0.15">
      <c r="B17" s="926"/>
      <c r="C17" s="931"/>
      <c r="D17" s="929"/>
      <c r="E17" s="929"/>
      <c r="F17" s="929"/>
      <c r="G17" s="929"/>
      <c r="H17" s="929"/>
      <c r="I17" s="929"/>
      <c r="J17" s="930"/>
      <c r="K17" s="95">
        <v>7</v>
      </c>
      <c r="L17" s="890" t="s">
        <v>250</v>
      </c>
      <c r="M17" s="891"/>
      <c r="N17" s="890" t="s">
        <v>265</v>
      </c>
      <c r="O17" s="891"/>
      <c r="P17" s="890"/>
      <c r="Q17" s="891"/>
      <c r="R17" s="312" t="s">
        <v>476</v>
      </c>
      <c r="S17" s="312"/>
      <c r="T17" s="312"/>
      <c r="U17" s="890" t="s">
        <v>534</v>
      </c>
      <c r="V17" s="891"/>
      <c r="W17" s="890" t="s">
        <v>559</v>
      </c>
      <c r="X17" s="891"/>
      <c r="Y17" s="274"/>
      <c r="Z17" s="274"/>
      <c r="AA17" s="274"/>
      <c r="AB17" s="274"/>
      <c r="AC17" s="272"/>
      <c r="AD17" s="272"/>
      <c r="AE17" s="272"/>
      <c r="AF17" s="272"/>
      <c r="AG17" s="272"/>
      <c r="AH17" s="272"/>
      <c r="AI17" s="272"/>
      <c r="AJ17" s="272"/>
      <c r="AK17" s="887"/>
      <c r="AL17" s="888"/>
      <c r="AM17" s="888"/>
      <c r="AN17" s="888"/>
      <c r="AO17" s="889"/>
      <c r="AP17" s="2"/>
      <c r="AQ17" s="60">
        <f t="shared" si="2"/>
        <v>1</v>
      </c>
    </row>
    <row r="18" spans="2:46" ht="12" customHeight="1" x14ac:dyDescent="0.15">
      <c r="B18" s="926"/>
      <c r="C18" s="931"/>
      <c r="D18" s="929"/>
      <c r="E18" s="929"/>
      <c r="F18" s="929"/>
      <c r="G18" s="929"/>
      <c r="H18" s="929"/>
      <c r="I18" s="929"/>
      <c r="J18" s="930"/>
      <c r="K18" s="95"/>
      <c r="L18" s="890"/>
      <c r="M18" s="891"/>
      <c r="N18" s="890"/>
      <c r="O18" s="891"/>
      <c r="P18" s="890"/>
      <c r="Q18" s="891"/>
      <c r="R18" s="328"/>
      <c r="S18" s="892"/>
      <c r="T18" s="329"/>
      <c r="U18" s="890"/>
      <c r="V18" s="891"/>
      <c r="W18" s="890"/>
      <c r="X18" s="891"/>
      <c r="Y18" s="55"/>
      <c r="Z18" s="55"/>
      <c r="AA18" s="55"/>
      <c r="AB18" s="55"/>
      <c r="AC18" s="61"/>
      <c r="AD18" s="61"/>
      <c r="AE18" s="61"/>
      <c r="AF18" s="61"/>
      <c r="AG18" s="61"/>
      <c r="AH18" s="61"/>
      <c r="AI18" s="61"/>
      <c r="AJ18" s="61"/>
      <c r="AK18" s="887"/>
      <c r="AL18" s="888"/>
      <c r="AM18" s="888"/>
      <c r="AN18" s="888"/>
      <c r="AO18" s="889"/>
      <c r="AP18" s="2"/>
      <c r="AQ18" s="60">
        <f t="shared" si="2"/>
        <v>1</v>
      </c>
    </row>
    <row r="19" spans="2:46" ht="12" customHeight="1" x14ac:dyDescent="0.15">
      <c r="B19" s="926"/>
      <c r="C19" s="931"/>
      <c r="D19" s="929"/>
      <c r="E19" s="929"/>
      <c r="F19" s="929"/>
      <c r="G19" s="929"/>
      <c r="H19" s="929"/>
      <c r="I19" s="929"/>
      <c r="J19" s="930"/>
      <c r="K19" s="95"/>
      <c r="L19" s="890"/>
      <c r="M19" s="891"/>
      <c r="N19" s="890"/>
      <c r="O19" s="891"/>
      <c r="P19" s="890"/>
      <c r="Q19" s="891"/>
      <c r="R19" s="328"/>
      <c r="S19" s="892"/>
      <c r="T19" s="329"/>
      <c r="U19" s="890"/>
      <c r="V19" s="891"/>
      <c r="W19" s="890"/>
      <c r="X19" s="891"/>
      <c r="Y19" s="55"/>
      <c r="Z19" s="55"/>
      <c r="AA19" s="55"/>
      <c r="AB19" s="55"/>
      <c r="AC19" s="61"/>
      <c r="AD19" s="61"/>
      <c r="AE19" s="61"/>
      <c r="AF19" s="61"/>
      <c r="AG19" s="61"/>
      <c r="AH19" s="61"/>
      <c r="AI19" s="61"/>
      <c r="AJ19" s="61"/>
      <c r="AK19" s="887"/>
      <c r="AL19" s="888"/>
      <c r="AM19" s="888"/>
      <c r="AN19" s="888"/>
      <c r="AO19" s="889"/>
      <c r="AP19" s="2"/>
      <c r="AQ19" s="60">
        <f t="shared" si="2"/>
        <v>1</v>
      </c>
    </row>
    <row r="20" spans="2:46" ht="12" customHeight="1" x14ac:dyDescent="0.15">
      <c r="B20" s="926"/>
      <c r="C20" s="931"/>
      <c r="D20" s="929"/>
      <c r="E20" s="929"/>
      <c r="F20" s="929"/>
      <c r="G20" s="929"/>
      <c r="H20" s="929"/>
      <c r="I20" s="929"/>
      <c r="J20" s="930"/>
      <c r="K20" s="95"/>
      <c r="L20" s="890"/>
      <c r="M20" s="891"/>
      <c r="N20" s="890"/>
      <c r="O20" s="891"/>
      <c r="P20" s="890"/>
      <c r="Q20" s="891"/>
      <c r="R20" s="328"/>
      <c r="S20" s="892"/>
      <c r="T20" s="329"/>
      <c r="U20" s="890"/>
      <c r="V20" s="891"/>
      <c r="W20" s="890"/>
      <c r="X20" s="891"/>
      <c r="Y20" s="55"/>
      <c r="Z20" s="55"/>
      <c r="AA20" s="55"/>
      <c r="AB20" s="55"/>
      <c r="AC20" s="61"/>
      <c r="AD20" s="61"/>
      <c r="AE20" s="61"/>
      <c r="AF20" s="61"/>
      <c r="AG20" s="61"/>
      <c r="AH20" s="61"/>
      <c r="AI20" s="61"/>
      <c r="AJ20" s="61"/>
      <c r="AK20" s="887"/>
      <c r="AL20" s="888"/>
      <c r="AM20" s="888"/>
      <c r="AN20" s="888"/>
      <c r="AO20" s="889"/>
      <c r="AP20" s="2"/>
      <c r="AQ20" s="60">
        <f t="shared" si="2"/>
        <v>1</v>
      </c>
    </row>
    <row r="21" spans="2:46" ht="12" customHeight="1" x14ac:dyDescent="0.15">
      <c r="B21" s="926"/>
      <c r="C21" s="931"/>
      <c r="D21" s="929"/>
      <c r="E21" s="929"/>
      <c r="F21" s="929"/>
      <c r="G21" s="929"/>
      <c r="H21" s="929"/>
      <c r="I21" s="929"/>
      <c r="J21" s="930"/>
      <c r="K21" s="95"/>
      <c r="L21" s="890"/>
      <c r="M21" s="891"/>
      <c r="N21" s="890"/>
      <c r="O21" s="891"/>
      <c r="P21" s="890"/>
      <c r="Q21" s="891"/>
      <c r="R21" s="328"/>
      <c r="S21" s="892"/>
      <c r="T21" s="329"/>
      <c r="U21" s="890"/>
      <c r="V21" s="891"/>
      <c r="W21" s="890"/>
      <c r="X21" s="891"/>
      <c r="Y21" s="55"/>
      <c r="Z21" s="55"/>
      <c r="AA21" s="55"/>
      <c r="AB21" s="55"/>
      <c r="AC21" s="61"/>
      <c r="AD21" s="61"/>
      <c r="AE21" s="61"/>
      <c r="AF21" s="61"/>
      <c r="AG21" s="61"/>
      <c r="AH21" s="61"/>
      <c r="AI21" s="61"/>
      <c r="AJ21" s="61"/>
      <c r="AK21" s="887"/>
      <c r="AL21" s="888"/>
      <c r="AM21" s="888"/>
      <c r="AN21" s="888"/>
      <c r="AO21" s="889"/>
      <c r="AP21" s="2"/>
      <c r="AQ21" s="60">
        <f>IF(P21="材質劣化",2,IF(P21="漏水",3,1))</f>
        <v>1</v>
      </c>
    </row>
    <row r="22" spans="2:46" ht="12" customHeight="1" x14ac:dyDescent="0.15">
      <c r="B22" s="926"/>
      <c r="C22" s="931"/>
      <c r="D22" s="929"/>
      <c r="E22" s="929"/>
      <c r="F22" s="929"/>
      <c r="G22" s="929"/>
      <c r="H22" s="929"/>
      <c r="I22" s="929"/>
      <c r="J22" s="930"/>
      <c r="K22" s="95"/>
      <c r="L22" s="890"/>
      <c r="M22" s="891"/>
      <c r="N22" s="890"/>
      <c r="O22" s="891"/>
      <c r="P22" s="890"/>
      <c r="Q22" s="891"/>
      <c r="R22" s="328"/>
      <c r="S22" s="892"/>
      <c r="T22" s="329"/>
      <c r="U22" s="890"/>
      <c r="V22" s="891"/>
      <c r="W22" s="890"/>
      <c r="X22" s="891"/>
      <c r="Y22" s="55"/>
      <c r="Z22" s="55"/>
      <c r="AA22" s="55"/>
      <c r="AB22" s="55"/>
      <c r="AC22" s="61"/>
      <c r="AD22" s="61"/>
      <c r="AE22" s="61"/>
      <c r="AF22" s="61"/>
      <c r="AG22" s="61"/>
      <c r="AH22" s="61"/>
      <c r="AI22" s="61"/>
      <c r="AJ22" s="61"/>
      <c r="AK22" s="887"/>
      <c r="AL22" s="888"/>
      <c r="AM22" s="888"/>
      <c r="AN22" s="888"/>
      <c r="AO22" s="889"/>
      <c r="AP22" s="2"/>
      <c r="AQ22" s="60">
        <f t="shared" si="2"/>
        <v>1</v>
      </c>
    </row>
    <row r="23" spans="2:46" ht="12" customHeight="1" x14ac:dyDescent="0.15">
      <c r="B23" s="926"/>
      <c r="C23" s="931"/>
      <c r="D23" s="929"/>
      <c r="E23" s="929"/>
      <c r="F23" s="929"/>
      <c r="G23" s="929"/>
      <c r="H23" s="929"/>
      <c r="I23" s="929"/>
      <c r="J23" s="930"/>
      <c r="K23" s="95"/>
      <c r="L23" s="890"/>
      <c r="M23" s="891"/>
      <c r="N23" s="890"/>
      <c r="O23" s="891"/>
      <c r="P23" s="890"/>
      <c r="Q23" s="891"/>
      <c r="R23" s="328"/>
      <c r="S23" s="892"/>
      <c r="T23" s="329"/>
      <c r="U23" s="890"/>
      <c r="V23" s="891"/>
      <c r="W23" s="890"/>
      <c r="X23" s="891"/>
      <c r="Y23" s="55"/>
      <c r="Z23" s="55"/>
      <c r="AA23" s="55"/>
      <c r="AB23" s="55"/>
      <c r="AC23" s="61"/>
      <c r="AD23" s="61"/>
      <c r="AE23" s="61"/>
      <c r="AF23" s="61"/>
      <c r="AG23" s="61"/>
      <c r="AH23" s="61"/>
      <c r="AI23" s="61"/>
      <c r="AJ23" s="61"/>
      <c r="AK23" s="887"/>
      <c r="AL23" s="888"/>
      <c r="AM23" s="888"/>
      <c r="AN23" s="888"/>
      <c r="AO23" s="889"/>
      <c r="AP23" s="2"/>
      <c r="AQ23" s="60">
        <f t="shared" si="2"/>
        <v>1</v>
      </c>
    </row>
    <row r="24" spans="2:46" ht="12" customHeight="1" x14ac:dyDescent="0.15">
      <c r="B24" s="926"/>
      <c r="C24" s="931"/>
      <c r="D24" s="929"/>
      <c r="E24" s="929"/>
      <c r="F24" s="929"/>
      <c r="G24" s="929"/>
      <c r="H24" s="929"/>
      <c r="I24" s="929"/>
      <c r="J24" s="930"/>
      <c r="K24" s="95"/>
      <c r="L24" s="890"/>
      <c r="M24" s="891"/>
      <c r="N24" s="890"/>
      <c r="O24" s="891"/>
      <c r="P24" s="890"/>
      <c r="Q24" s="891"/>
      <c r="R24" s="328"/>
      <c r="S24" s="892"/>
      <c r="T24" s="329"/>
      <c r="U24" s="890"/>
      <c r="V24" s="891"/>
      <c r="W24" s="890"/>
      <c r="X24" s="891"/>
      <c r="Y24" s="55"/>
      <c r="Z24" s="55"/>
      <c r="AA24" s="55"/>
      <c r="AB24" s="55"/>
      <c r="AC24" s="61"/>
      <c r="AD24" s="61"/>
      <c r="AE24" s="61"/>
      <c r="AF24" s="61"/>
      <c r="AG24" s="61"/>
      <c r="AH24" s="61"/>
      <c r="AI24" s="61"/>
      <c r="AJ24" s="61"/>
      <c r="AK24" s="887"/>
      <c r="AL24" s="888"/>
      <c r="AM24" s="888"/>
      <c r="AN24" s="888"/>
      <c r="AO24" s="889"/>
      <c r="AP24" s="2"/>
      <c r="AQ24" s="60">
        <f t="shared" si="2"/>
        <v>1</v>
      </c>
    </row>
    <row r="25" spans="2:46" ht="12" customHeight="1" x14ac:dyDescent="0.15">
      <c r="B25" s="926"/>
      <c r="C25" s="931"/>
      <c r="D25" s="929"/>
      <c r="E25" s="929"/>
      <c r="F25" s="929"/>
      <c r="G25" s="929"/>
      <c r="H25" s="929"/>
      <c r="I25" s="929"/>
      <c r="J25" s="930"/>
      <c r="K25" s="95"/>
      <c r="L25" s="890"/>
      <c r="M25" s="891"/>
      <c r="N25" s="890"/>
      <c r="O25" s="891"/>
      <c r="P25" s="890"/>
      <c r="Q25" s="891"/>
      <c r="R25" s="328"/>
      <c r="S25" s="892"/>
      <c r="T25" s="329"/>
      <c r="U25" s="890"/>
      <c r="V25" s="891"/>
      <c r="W25" s="890"/>
      <c r="X25" s="891"/>
      <c r="Y25" s="55"/>
      <c r="Z25" s="55"/>
      <c r="AA25" s="55"/>
      <c r="AB25" s="55"/>
      <c r="AC25" s="61"/>
      <c r="AD25" s="61"/>
      <c r="AE25" s="61"/>
      <c r="AF25" s="61"/>
      <c r="AG25" s="61"/>
      <c r="AH25" s="61"/>
      <c r="AI25" s="61"/>
      <c r="AJ25" s="61"/>
      <c r="AK25" s="887"/>
      <c r="AL25" s="888"/>
      <c r="AM25" s="888"/>
      <c r="AN25" s="888"/>
      <c r="AO25" s="889"/>
      <c r="AP25" s="2"/>
      <c r="AQ25" s="60">
        <f t="shared" si="2"/>
        <v>1</v>
      </c>
    </row>
    <row r="26" spans="2:46" ht="12" customHeight="1" x14ac:dyDescent="0.15">
      <c r="B26" s="926"/>
      <c r="C26" s="931"/>
      <c r="D26" s="929"/>
      <c r="E26" s="929"/>
      <c r="F26" s="929"/>
      <c r="G26" s="929"/>
      <c r="H26" s="929"/>
      <c r="I26" s="929"/>
      <c r="J26" s="930"/>
      <c r="K26" s="95"/>
      <c r="L26" s="890"/>
      <c r="M26" s="891"/>
      <c r="N26" s="890"/>
      <c r="O26" s="891"/>
      <c r="P26" s="890"/>
      <c r="Q26" s="891"/>
      <c r="R26" s="328"/>
      <c r="S26" s="892"/>
      <c r="T26" s="329"/>
      <c r="U26" s="890"/>
      <c r="V26" s="891"/>
      <c r="W26" s="890"/>
      <c r="X26" s="891"/>
      <c r="Y26" s="55"/>
      <c r="Z26" s="55"/>
      <c r="AA26" s="55"/>
      <c r="AB26" s="55"/>
      <c r="AC26" s="61"/>
      <c r="AD26" s="61"/>
      <c r="AE26" s="61"/>
      <c r="AF26" s="61"/>
      <c r="AG26" s="61"/>
      <c r="AH26" s="61"/>
      <c r="AI26" s="61"/>
      <c r="AJ26" s="61"/>
      <c r="AK26" s="887"/>
      <c r="AL26" s="888"/>
      <c r="AM26" s="888"/>
      <c r="AN26" s="888"/>
      <c r="AO26" s="889"/>
      <c r="AP26" s="2"/>
      <c r="AQ26" s="60">
        <f>IF(P26="材質劣化",2,IF(P26="漏水",3,1))</f>
        <v>1</v>
      </c>
    </row>
    <row r="27" spans="2:46" ht="12" customHeight="1" x14ac:dyDescent="0.15">
      <c r="B27" s="926"/>
      <c r="C27" s="931"/>
      <c r="D27" s="929"/>
      <c r="E27" s="929"/>
      <c r="F27" s="929"/>
      <c r="G27" s="929"/>
      <c r="H27" s="929"/>
      <c r="I27" s="929"/>
      <c r="J27" s="930"/>
      <c r="K27" s="95"/>
      <c r="L27" s="890"/>
      <c r="M27" s="891"/>
      <c r="N27" s="890"/>
      <c r="O27" s="891"/>
      <c r="P27" s="890"/>
      <c r="Q27" s="891"/>
      <c r="R27" s="328"/>
      <c r="S27" s="892"/>
      <c r="T27" s="329"/>
      <c r="U27" s="890"/>
      <c r="V27" s="891"/>
      <c r="W27" s="890"/>
      <c r="X27" s="891"/>
      <c r="Y27" s="55"/>
      <c r="Z27" s="55"/>
      <c r="AA27" s="55"/>
      <c r="AB27" s="55"/>
      <c r="AC27" s="61"/>
      <c r="AD27" s="61"/>
      <c r="AE27" s="61"/>
      <c r="AF27" s="61"/>
      <c r="AG27" s="61"/>
      <c r="AH27" s="61"/>
      <c r="AI27" s="61"/>
      <c r="AJ27" s="61"/>
      <c r="AK27" s="887"/>
      <c r="AL27" s="888"/>
      <c r="AM27" s="888"/>
      <c r="AN27" s="888"/>
      <c r="AO27" s="889"/>
      <c r="AP27" s="2"/>
      <c r="AQ27" s="60">
        <f t="shared" si="2"/>
        <v>1</v>
      </c>
    </row>
    <row r="28" spans="2:46" ht="12" customHeight="1" x14ac:dyDescent="0.15">
      <c r="B28" s="926"/>
      <c r="C28" s="931"/>
      <c r="D28" s="929"/>
      <c r="E28" s="929"/>
      <c r="F28" s="929"/>
      <c r="G28" s="929"/>
      <c r="H28" s="929"/>
      <c r="I28" s="929"/>
      <c r="J28" s="930"/>
      <c r="K28" s="95"/>
      <c r="L28" s="890"/>
      <c r="M28" s="891"/>
      <c r="N28" s="890"/>
      <c r="O28" s="891"/>
      <c r="P28" s="890"/>
      <c r="Q28" s="891"/>
      <c r="R28" s="328"/>
      <c r="S28" s="892"/>
      <c r="T28" s="329"/>
      <c r="U28" s="890"/>
      <c r="V28" s="891"/>
      <c r="W28" s="890"/>
      <c r="X28" s="891"/>
      <c r="Y28" s="55"/>
      <c r="Z28" s="55"/>
      <c r="AA28" s="55"/>
      <c r="AB28" s="55"/>
      <c r="AC28" s="61"/>
      <c r="AD28" s="61"/>
      <c r="AE28" s="61"/>
      <c r="AF28" s="61"/>
      <c r="AG28" s="61"/>
      <c r="AH28" s="61"/>
      <c r="AI28" s="61"/>
      <c r="AJ28" s="61"/>
      <c r="AK28" s="887"/>
      <c r="AL28" s="888"/>
      <c r="AM28" s="888"/>
      <c r="AN28" s="888"/>
      <c r="AO28" s="889"/>
      <c r="AP28" s="2"/>
      <c r="AQ28" s="60">
        <f>IF(P30="材質劣化",2,IF(P30="漏水",3,1))</f>
        <v>1</v>
      </c>
    </row>
    <row r="29" spans="2:46" ht="12" customHeight="1" x14ac:dyDescent="0.15">
      <c r="B29" s="926"/>
      <c r="C29" s="931"/>
      <c r="D29" s="929"/>
      <c r="E29" s="929"/>
      <c r="F29" s="929"/>
      <c r="G29" s="929"/>
      <c r="H29" s="929"/>
      <c r="I29" s="929"/>
      <c r="J29" s="930"/>
      <c r="K29" s="95"/>
      <c r="L29" s="890"/>
      <c r="M29" s="891"/>
      <c r="N29" s="890"/>
      <c r="O29" s="891"/>
      <c r="P29" s="890"/>
      <c r="Q29" s="891"/>
      <c r="R29" s="328"/>
      <c r="S29" s="892"/>
      <c r="T29" s="329"/>
      <c r="U29" s="890"/>
      <c r="V29" s="891"/>
      <c r="W29" s="890"/>
      <c r="X29" s="891"/>
      <c r="Y29" s="55"/>
      <c r="Z29" s="55"/>
      <c r="AA29" s="55"/>
      <c r="AB29" s="55"/>
      <c r="AC29" s="61"/>
      <c r="AD29" s="61"/>
      <c r="AE29" s="61"/>
      <c r="AF29" s="61"/>
      <c r="AG29" s="61"/>
      <c r="AH29" s="61"/>
      <c r="AI29" s="61"/>
      <c r="AJ29" s="61"/>
      <c r="AK29" s="887"/>
      <c r="AL29" s="888"/>
      <c r="AM29" s="888"/>
      <c r="AN29" s="888"/>
      <c r="AO29" s="889"/>
      <c r="AP29" s="2"/>
      <c r="AQ29" s="60">
        <f>IF(P34="材質劣化",2,IF(P34="漏水",3,1))</f>
        <v>1</v>
      </c>
    </row>
    <row r="30" spans="2:46" ht="12" customHeight="1" x14ac:dyDescent="0.15">
      <c r="B30" s="926"/>
      <c r="C30" s="931"/>
      <c r="D30" s="929"/>
      <c r="E30" s="929"/>
      <c r="F30" s="929"/>
      <c r="G30" s="929"/>
      <c r="H30" s="929"/>
      <c r="I30" s="929"/>
      <c r="J30" s="930"/>
      <c r="K30" s="95"/>
      <c r="L30" s="890"/>
      <c r="M30" s="891"/>
      <c r="N30" s="890"/>
      <c r="O30" s="891"/>
      <c r="P30" s="890"/>
      <c r="Q30" s="891"/>
      <c r="R30" s="328"/>
      <c r="S30" s="892"/>
      <c r="T30" s="329"/>
      <c r="U30" s="890"/>
      <c r="V30" s="891"/>
      <c r="W30" s="890"/>
      <c r="X30" s="891"/>
      <c r="Y30" s="55"/>
      <c r="Z30" s="55"/>
      <c r="AA30" s="55"/>
      <c r="AB30" s="55"/>
      <c r="AC30" s="61"/>
      <c r="AD30" s="61"/>
      <c r="AE30" s="61"/>
      <c r="AF30" s="61"/>
      <c r="AG30" s="61"/>
      <c r="AH30" s="61"/>
      <c r="AI30" s="61"/>
      <c r="AJ30" s="61"/>
      <c r="AK30" s="887"/>
      <c r="AL30" s="888"/>
      <c r="AM30" s="888"/>
      <c r="AN30" s="888"/>
      <c r="AO30" s="889"/>
      <c r="AP30" s="2"/>
      <c r="AQ30" s="60">
        <f t="shared" ref="AQ30:AQ33" si="3">IF(P30="材質劣化",2,IF(P30="漏水",3,1))</f>
        <v>1</v>
      </c>
    </row>
    <row r="31" spans="2:46" ht="12" customHeight="1" x14ac:dyDescent="0.15">
      <c r="B31" s="926"/>
      <c r="C31" s="931"/>
      <c r="D31" s="929"/>
      <c r="E31" s="929"/>
      <c r="F31" s="929"/>
      <c r="G31" s="929"/>
      <c r="H31" s="929"/>
      <c r="I31" s="929"/>
      <c r="J31" s="930"/>
      <c r="K31" s="95"/>
      <c r="L31" s="890"/>
      <c r="M31" s="891"/>
      <c r="N31" s="890"/>
      <c r="O31" s="891"/>
      <c r="P31" s="890"/>
      <c r="Q31" s="891"/>
      <c r="R31" s="328"/>
      <c r="S31" s="892"/>
      <c r="T31" s="329"/>
      <c r="U31" s="890"/>
      <c r="V31" s="891"/>
      <c r="W31" s="890"/>
      <c r="X31" s="891"/>
      <c r="Y31" s="55"/>
      <c r="Z31" s="55"/>
      <c r="AA31" s="55"/>
      <c r="AB31" s="55"/>
      <c r="AC31" s="61"/>
      <c r="AD31" s="61"/>
      <c r="AE31" s="61"/>
      <c r="AF31" s="61"/>
      <c r="AG31" s="61"/>
      <c r="AH31" s="61"/>
      <c r="AI31" s="61"/>
      <c r="AJ31" s="61"/>
      <c r="AK31" s="887"/>
      <c r="AL31" s="888"/>
      <c r="AM31" s="888"/>
      <c r="AN31" s="888"/>
      <c r="AO31" s="889"/>
      <c r="AP31" s="2"/>
      <c r="AQ31" s="60">
        <f t="shared" ref="AQ31" si="4">IF(P33="材質劣化",2,IF(P33="漏水",3,1))</f>
        <v>1</v>
      </c>
    </row>
    <row r="32" spans="2:46" ht="12" customHeight="1" x14ac:dyDescent="0.15">
      <c r="B32" s="926"/>
      <c r="C32" s="931"/>
      <c r="D32" s="929"/>
      <c r="E32" s="929"/>
      <c r="F32" s="929"/>
      <c r="G32" s="929"/>
      <c r="H32" s="929"/>
      <c r="I32" s="929"/>
      <c r="J32" s="930"/>
      <c r="K32" s="95"/>
      <c r="L32" s="890"/>
      <c r="M32" s="891"/>
      <c r="N32" s="890"/>
      <c r="O32" s="891"/>
      <c r="P32" s="890"/>
      <c r="Q32" s="891"/>
      <c r="R32" s="328"/>
      <c r="S32" s="892"/>
      <c r="T32" s="329"/>
      <c r="U32" s="890"/>
      <c r="V32" s="891"/>
      <c r="W32" s="890"/>
      <c r="X32" s="891"/>
      <c r="Y32" s="55"/>
      <c r="Z32" s="55"/>
      <c r="AA32" s="55"/>
      <c r="AB32" s="55"/>
      <c r="AC32" s="61"/>
      <c r="AD32" s="61"/>
      <c r="AE32" s="61"/>
      <c r="AF32" s="61"/>
      <c r="AG32" s="61"/>
      <c r="AH32" s="61"/>
      <c r="AI32" s="61"/>
      <c r="AJ32" s="61"/>
      <c r="AK32" s="887"/>
      <c r="AL32" s="888"/>
      <c r="AM32" s="888"/>
      <c r="AN32" s="888"/>
      <c r="AO32" s="889"/>
      <c r="AP32" s="2"/>
      <c r="AQ32" s="60">
        <f t="shared" ref="AQ32" si="5">IF(P37="材質劣化",2,IF(P37="漏水",3,1))</f>
        <v>1</v>
      </c>
      <c r="AS32" s="3"/>
      <c r="AT32" s="3"/>
    </row>
    <row r="33" spans="2:86" ht="12" customHeight="1" x14ac:dyDescent="0.15">
      <c r="B33" s="926"/>
      <c r="C33" s="931"/>
      <c r="D33" s="929"/>
      <c r="E33" s="929"/>
      <c r="F33" s="929"/>
      <c r="G33" s="929"/>
      <c r="H33" s="929"/>
      <c r="I33" s="929"/>
      <c r="J33" s="930"/>
      <c r="K33" s="95"/>
      <c r="L33" s="890"/>
      <c r="M33" s="891"/>
      <c r="N33" s="890"/>
      <c r="O33" s="891"/>
      <c r="P33" s="890"/>
      <c r="Q33" s="891"/>
      <c r="R33" s="328"/>
      <c r="S33" s="892"/>
      <c r="T33" s="329"/>
      <c r="U33" s="890"/>
      <c r="V33" s="891"/>
      <c r="W33" s="890"/>
      <c r="X33" s="891"/>
      <c r="Y33" s="55"/>
      <c r="Z33" s="55"/>
      <c r="AA33" s="55"/>
      <c r="AB33" s="55"/>
      <c r="AC33" s="61"/>
      <c r="AD33" s="61"/>
      <c r="AE33" s="61"/>
      <c r="AF33" s="61"/>
      <c r="AG33" s="61"/>
      <c r="AH33" s="61"/>
      <c r="AI33" s="61"/>
      <c r="AJ33" s="61"/>
      <c r="AK33" s="887"/>
      <c r="AL33" s="888"/>
      <c r="AM33" s="888"/>
      <c r="AN33" s="888"/>
      <c r="AO33" s="889"/>
      <c r="AP33" s="2"/>
      <c r="AQ33" s="60">
        <f t="shared" si="3"/>
        <v>1</v>
      </c>
      <c r="AS33" s="162"/>
      <c r="AT33" s="162"/>
    </row>
    <row r="34" spans="2:86" ht="12" customHeight="1" x14ac:dyDescent="0.15">
      <c r="B34" s="926"/>
      <c r="C34" s="931"/>
      <c r="D34" s="929"/>
      <c r="E34" s="929"/>
      <c r="F34" s="929"/>
      <c r="G34" s="929"/>
      <c r="H34" s="929"/>
      <c r="I34" s="929"/>
      <c r="J34" s="930"/>
      <c r="K34" s="95"/>
      <c r="L34" s="890"/>
      <c r="M34" s="891"/>
      <c r="N34" s="890"/>
      <c r="O34" s="891"/>
      <c r="P34" s="890"/>
      <c r="Q34" s="891"/>
      <c r="R34" s="328"/>
      <c r="S34" s="892"/>
      <c r="T34" s="329"/>
      <c r="U34" s="890"/>
      <c r="V34" s="891"/>
      <c r="W34" s="890"/>
      <c r="X34" s="891"/>
      <c r="Y34" s="55"/>
      <c r="Z34" s="55"/>
      <c r="AA34" s="55"/>
      <c r="AB34" s="55"/>
      <c r="AC34" s="61"/>
      <c r="AD34" s="61"/>
      <c r="AE34" s="61"/>
      <c r="AF34" s="61"/>
      <c r="AG34" s="61"/>
      <c r="AH34" s="61"/>
      <c r="AI34" s="61"/>
      <c r="AJ34" s="61"/>
      <c r="AK34" s="887"/>
      <c r="AL34" s="888"/>
      <c r="AM34" s="888"/>
      <c r="AN34" s="888"/>
      <c r="AO34" s="889"/>
      <c r="AP34" s="2"/>
      <c r="AQ34" s="60">
        <f t="shared" ref="AQ34" si="6">IF(P36="材質劣化",2,IF(P36="漏水",3,1))</f>
        <v>1</v>
      </c>
      <c r="AS34" s="163"/>
      <c r="AT34" s="163"/>
    </row>
    <row r="35" spans="2:86" ht="12" customHeight="1" x14ac:dyDescent="0.15">
      <c r="B35" s="926"/>
      <c r="C35" s="931"/>
      <c r="D35" s="929"/>
      <c r="E35" s="929"/>
      <c r="F35" s="929"/>
      <c r="G35" s="929"/>
      <c r="H35" s="929"/>
      <c r="I35" s="929"/>
      <c r="J35" s="930"/>
      <c r="K35" s="898" t="s">
        <v>376</v>
      </c>
      <c r="L35" s="883" t="s">
        <v>181</v>
      </c>
      <c r="M35" s="883"/>
      <c r="N35" s="883"/>
      <c r="O35" s="883"/>
      <c r="P35" s="883"/>
      <c r="Q35" s="883"/>
      <c r="R35" s="883"/>
      <c r="S35" s="883"/>
      <c r="T35" s="883"/>
      <c r="U35" s="883"/>
      <c r="V35" s="883"/>
      <c r="W35" s="883"/>
      <c r="X35" s="883"/>
      <c r="Y35" s="884" t="s">
        <v>329</v>
      </c>
      <c r="Z35" s="885"/>
      <c r="AA35" s="885"/>
      <c r="AB35" s="886"/>
      <c r="AC35" s="252">
        <f t="shared" ref="AC35:AJ35" si="7">SUM(AC11:AC34)</f>
        <v>0</v>
      </c>
      <c r="AD35" s="252">
        <f t="shared" si="7"/>
        <v>0</v>
      </c>
      <c r="AE35" s="252">
        <f>SUM(AE11:AE34)</f>
        <v>0.24</v>
      </c>
      <c r="AF35" s="252">
        <f t="shared" si="7"/>
        <v>8.4000000000000003E-4</v>
      </c>
      <c r="AG35" s="252">
        <f t="shared" si="7"/>
        <v>0</v>
      </c>
      <c r="AH35" s="252">
        <f t="shared" si="7"/>
        <v>0</v>
      </c>
      <c r="AI35" s="252">
        <f t="shared" si="7"/>
        <v>0</v>
      </c>
      <c r="AJ35" s="253">
        <f t="shared" si="7"/>
        <v>2.76</v>
      </c>
      <c r="AK35" s="883" t="s">
        <v>501</v>
      </c>
      <c r="AL35" s="883"/>
      <c r="AM35" s="906" t="s">
        <v>545</v>
      </c>
      <c r="AN35" s="906"/>
      <c r="AO35" s="906"/>
      <c r="AP35" s="2"/>
    </row>
    <row r="36" spans="2:86" ht="12" customHeight="1" x14ac:dyDescent="0.15">
      <c r="B36" s="926"/>
      <c r="C36" s="931"/>
      <c r="D36" s="929"/>
      <c r="E36" s="929"/>
      <c r="F36" s="929"/>
      <c r="G36" s="929"/>
      <c r="H36" s="929"/>
      <c r="I36" s="929"/>
      <c r="J36" s="930"/>
      <c r="K36" s="899"/>
      <c r="L36" s="907" t="s">
        <v>330</v>
      </c>
      <c r="M36" s="908"/>
      <c r="N36" s="941"/>
      <c r="O36" s="907" t="s">
        <v>502</v>
      </c>
      <c r="P36" s="908"/>
      <c r="Q36" s="908"/>
      <c r="R36" s="908"/>
      <c r="S36" s="908"/>
      <c r="T36" s="908"/>
      <c r="U36" s="908"/>
      <c r="V36" s="908"/>
      <c r="W36" s="908"/>
      <c r="X36" s="941"/>
      <c r="Y36" s="54" t="s">
        <v>21</v>
      </c>
      <c r="Z36" s="50" t="s">
        <v>22</v>
      </c>
      <c r="AA36" s="50" t="s">
        <v>327</v>
      </c>
      <c r="AB36" s="50" t="s">
        <v>328</v>
      </c>
      <c r="AC36" s="50" t="s">
        <v>21</v>
      </c>
      <c r="AD36" s="50" t="s">
        <v>22</v>
      </c>
      <c r="AE36" s="50" t="s">
        <v>327</v>
      </c>
      <c r="AF36" s="50" t="s">
        <v>328</v>
      </c>
      <c r="AG36" s="50" t="s">
        <v>21</v>
      </c>
      <c r="AH36" s="50" t="s">
        <v>22</v>
      </c>
      <c r="AI36" s="50" t="s">
        <v>327</v>
      </c>
      <c r="AJ36" s="80" t="s">
        <v>328</v>
      </c>
      <c r="AK36" s="883"/>
      <c r="AL36" s="883"/>
      <c r="AM36" s="906"/>
      <c r="AN36" s="906"/>
      <c r="AO36" s="906"/>
      <c r="AP36" s="2"/>
    </row>
    <row r="37" spans="2:86" ht="14.25" customHeight="1" x14ac:dyDescent="0.15">
      <c r="B37" s="926"/>
      <c r="C37" s="931"/>
      <c r="D37" s="929"/>
      <c r="E37" s="929"/>
      <c r="F37" s="929"/>
      <c r="G37" s="929"/>
      <c r="H37" s="929"/>
      <c r="I37" s="929"/>
      <c r="J37" s="930"/>
      <c r="K37" s="899"/>
      <c r="L37" s="911"/>
      <c r="M37" s="912"/>
      <c r="N37" s="942"/>
      <c r="O37" s="911"/>
      <c r="P37" s="912"/>
      <c r="Q37" s="912"/>
      <c r="R37" s="912"/>
      <c r="S37" s="912"/>
      <c r="T37" s="912"/>
      <c r="U37" s="912"/>
      <c r="V37" s="912"/>
      <c r="W37" s="912"/>
      <c r="X37" s="942"/>
      <c r="Y37" s="905" t="str">
        <f>IF(COUNTIF(Y11:Y34,"〇")&gt;0,"1","  ")</f>
        <v xml:space="preserve">  </v>
      </c>
      <c r="Z37" s="905" t="str">
        <f>IF(COUNTIF(Z11:Z34,"〇")&gt;0,"1","  ")</f>
        <v xml:space="preserve">  </v>
      </c>
      <c r="AA37" s="905" t="str">
        <f>IF(COUNTIF(AA11:AA34,"〇")&gt;0,"1","  ")</f>
        <v xml:space="preserve">  </v>
      </c>
      <c r="AB37" s="905" t="str">
        <f>IF(COUNTIF(AB11:AB34,"〇")&gt;0,"1","  ")</f>
        <v xml:space="preserve">  </v>
      </c>
      <c r="AC37" s="905">
        <f>COUNTA(AC11:AC34)</f>
        <v>0</v>
      </c>
      <c r="AD37" s="905">
        <f t="shared" ref="AD37:AI37" si="8">COUNTA(AD11:AD34)</f>
        <v>0</v>
      </c>
      <c r="AE37" s="905">
        <f t="shared" si="8"/>
        <v>1</v>
      </c>
      <c r="AF37" s="905">
        <f t="shared" si="8"/>
        <v>1</v>
      </c>
      <c r="AG37" s="905">
        <f t="shared" si="8"/>
        <v>0</v>
      </c>
      <c r="AH37" s="905">
        <f t="shared" si="8"/>
        <v>0</v>
      </c>
      <c r="AI37" s="905">
        <f t="shared" si="8"/>
        <v>0</v>
      </c>
      <c r="AJ37" s="905">
        <f>COUNTA(AJ11:AJ34)</f>
        <v>2</v>
      </c>
      <c r="AK37" s="883"/>
      <c r="AL37" s="883"/>
      <c r="AM37" s="906"/>
      <c r="AN37" s="906"/>
      <c r="AO37" s="906"/>
      <c r="AP37" s="2"/>
    </row>
    <row r="38" spans="2:86" ht="14.25" customHeight="1" x14ac:dyDescent="0.15">
      <c r="B38" s="926"/>
      <c r="C38" s="931"/>
      <c r="D38" s="929"/>
      <c r="E38" s="929"/>
      <c r="F38" s="929"/>
      <c r="G38" s="929"/>
      <c r="H38" s="929"/>
      <c r="I38" s="929"/>
      <c r="J38" s="930"/>
      <c r="K38" s="899"/>
      <c r="L38" s="915"/>
      <c r="M38" s="916"/>
      <c r="N38" s="943"/>
      <c r="O38" s="915"/>
      <c r="P38" s="916"/>
      <c r="Q38" s="916"/>
      <c r="R38" s="916"/>
      <c r="S38" s="916"/>
      <c r="T38" s="916"/>
      <c r="U38" s="916"/>
      <c r="V38" s="916"/>
      <c r="W38" s="916"/>
      <c r="X38" s="943"/>
      <c r="Y38" s="905"/>
      <c r="Z38" s="905"/>
      <c r="AA38" s="905"/>
      <c r="AB38" s="905"/>
      <c r="AC38" s="905"/>
      <c r="AD38" s="905"/>
      <c r="AE38" s="905"/>
      <c r="AF38" s="905"/>
      <c r="AG38" s="905"/>
      <c r="AH38" s="905"/>
      <c r="AI38" s="905"/>
      <c r="AJ38" s="905"/>
      <c r="AK38" s="883"/>
      <c r="AL38" s="883"/>
      <c r="AM38" s="906"/>
      <c r="AN38" s="906"/>
      <c r="AO38" s="906"/>
      <c r="AP38" s="2"/>
    </row>
    <row r="39" spans="2:86" ht="12" customHeight="1" x14ac:dyDescent="0.15">
      <c r="B39" s="926"/>
      <c r="C39" s="931"/>
      <c r="D39" s="929"/>
      <c r="E39" s="929"/>
      <c r="F39" s="929"/>
      <c r="G39" s="929"/>
      <c r="H39" s="929"/>
      <c r="I39" s="929"/>
      <c r="J39" s="930"/>
      <c r="K39" s="893" t="s">
        <v>503</v>
      </c>
      <c r="L39" s="900"/>
      <c r="M39" s="900"/>
      <c r="N39" s="900"/>
      <c r="O39" s="900"/>
      <c r="P39" s="900"/>
      <c r="Q39" s="900"/>
      <c r="R39" s="900"/>
      <c r="S39" s="900"/>
      <c r="T39" s="900"/>
      <c r="U39" s="900"/>
      <c r="V39" s="900"/>
      <c r="W39" s="900"/>
      <c r="X39" s="900"/>
      <c r="Y39" s="900"/>
      <c r="Z39" s="900"/>
      <c r="AA39" s="900"/>
      <c r="AB39" s="900"/>
      <c r="AC39" s="900"/>
      <c r="AD39" s="900"/>
      <c r="AE39" s="900"/>
      <c r="AF39" s="900"/>
      <c r="AG39" s="900"/>
      <c r="AH39" s="900"/>
      <c r="AI39" s="900"/>
      <c r="AJ39" s="900"/>
      <c r="AK39" s="901"/>
      <c r="AL39" s="901"/>
      <c r="AM39" s="901"/>
      <c r="AN39" s="901"/>
      <c r="AO39" s="902"/>
      <c r="AP39" s="2"/>
    </row>
    <row r="40" spans="2:86" ht="12" customHeight="1" x14ac:dyDescent="0.15">
      <c r="B40" s="926"/>
      <c r="C40" s="931"/>
      <c r="D40" s="929"/>
      <c r="E40" s="929"/>
      <c r="F40" s="929"/>
      <c r="G40" s="929"/>
      <c r="H40" s="929"/>
      <c r="I40" s="929"/>
      <c r="J40" s="930"/>
      <c r="K40" s="894"/>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row>
    <row r="41" spans="2:86" ht="12" customHeight="1" x14ac:dyDescent="0.15">
      <c r="B41" s="926"/>
      <c r="C41" s="931"/>
      <c r="D41" s="929"/>
      <c r="E41" s="929"/>
      <c r="F41" s="929"/>
      <c r="G41" s="929"/>
      <c r="H41" s="929"/>
      <c r="I41" s="929"/>
      <c r="J41" s="930"/>
      <c r="K41" s="894"/>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row>
    <row r="42" spans="2:86" ht="12" customHeight="1" x14ac:dyDescent="0.15">
      <c r="B42" s="926"/>
      <c r="C42" s="931"/>
      <c r="D42" s="929"/>
      <c r="E42" s="929"/>
      <c r="F42" s="929"/>
      <c r="G42" s="929"/>
      <c r="H42" s="929"/>
      <c r="I42" s="929"/>
      <c r="J42" s="930"/>
      <c r="K42" s="894"/>
      <c r="L42" s="903"/>
      <c r="M42" s="903"/>
      <c r="N42" s="903"/>
      <c r="O42" s="903"/>
      <c r="P42" s="903"/>
      <c r="Q42" s="903"/>
      <c r="R42" s="903"/>
      <c r="S42" s="903"/>
      <c r="T42" s="903"/>
      <c r="U42" s="903"/>
      <c r="V42" s="903"/>
      <c r="W42" s="903"/>
      <c r="X42" s="903"/>
      <c r="Y42" s="903"/>
      <c r="Z42" s="903"/>
      <c r="AA42" s="903"/>
      <c r="AB42" s="903"/>
      <c r="AC42" s="903"/>
      <c r="AD42" s="903"/>
      <c r="AE42" s="903"/>
      <c r="AF42" s="903"/>
      <c r="AG42" s="903"/>
      <c r="AH42" s="903"/>
      <c r="AI42" s="903"/>
      <c r="AJ42" s="903"/>
      <c r="AK42" s="903"/>
      <c r="AL42" s="903"/>
      <c r="AM42" s="903"/>
      <c r="AN42" s="903"/>
      <c r="AO42" s="904"/>
      <c r="AP42" s="42"/>
      <c r="CD42" s="2"/>
      <c r="CE42" s="2"/>
      <c r="CF42" s="2"/>
      <c r="CG42" s="2"/>
      <c r="CH42" s="2"/>
    </row>
    <row r="43" spans="2:86" ht="12" customHeight="1" x14ac:dyDescent="0.15">
      <c r="B43" s="926"/>
      <c r="C43" s="931"/>
      <c r="D43" s="929"/>
      <c r="E43" s="929"/>
      <c r="F43" s="929"/>
      <c r="G43" s="929"/>
      <c r="H43" s="929"/>
      <c r="I43" s="929"/>
      <c r="J43" s="930"/>
      <c r="K43" s="879" t="s">
        <v>331</v>
      </c>
      <c r="L43" s="879"/>
      <c r="M43" s="879"/>
      <c r="N43" s="879"/>
      <c r="O43" s="879"/>
      <c r="P43" s="879"/>
      <c r="Q43" s="879"/>
      <c r="R43" s="879"/>
      <c r="S43" s="879"/>
      <c r="T43" s="879"/>
      <c r="U43" s="879"/>
      <c r="V43" s="879"/>
      <c r="W43" s="879"/>
      <c r="X43" s="879"/>
      <c r="Y43" s="879"/>
      <c r="Z43" s="879"/>
      <c r="AA43" s="879"/>
      <c r="AB43" s="879"/>
      <c r="AC43" s="879"/>
      <c r="AD43" s="879"/>
      <c r="AE43" s="879"/>
      <c r="AF43" s="879"/>
      <c r="AG43" s="879"/>
      <c r="AH43" s="879"/>
      <c r="AI43" s="879"/>
      <c r="AJ43" s="879"/>
      <c r="AK43" s="879"/>
      <c r="AL43" s="879"/>
      <c r="AM43" s="879"/>
      <c r="AN43" s="879"/>
      <c r="AO43" s="879"/>
      <c r="AP43" s="42"/>
      <c r="CD43" s="2"/>
      <c r="CE43" s="2"/>
      <c r="CF43" s="2"/>
      <c r="CG43" s="2"/>
      <c r="CH43" s="2"/>
    </row>
    <row r="44" spans="2:86" ht="12" customHeight="1" x14ac:dyDescent="0.15">
      <c r="B44" s="926"/>
      <c r="C44" s="931"/>
      <c r="D44" s="929"/>
      <c r="E44" s="929"/>
      <c r="F44" s="929"/>
      <c r="G44" s="929"/>
      <c r="H44" s="929"/>
      <c r="I44" s="929"/>
      <c r="J44" s="930"/>
      <c r="K44" s="895" t="s">
        <v>497</v>
      </c>
      <c r="L44" s="896"/>
      <c r="M44" s="896"/>
      <c r="N44" s="896"/>
      <c r="O44" s="896"/>
      <c r="P44" s="896"/>
      <c r="Q44" s="896"/>
      <c r="R44" s="896"/>
      <c r="S44" s="896"/>
      <c r="T44" s="896"/>
      <c r="U44" s="896"/>
      <c r="V44" s="896"/>
      <c r="W44" s="896"/>
      <c r="X44" s="896"/>
      <c r="Y44" s="896"/>
      <c r="Z44" s="896"/>
      <c r="AA44" s="896"/>
      <c r="AB44" s="896"/>
      <c r="AC44" s="896"/>
      <c r="AD44" s="896"/>
      <c r="AE44" s="896"/>
      <c r="AF44" s="896"/>
      <c r="AG44" s="896"/>
      <c r="AH44" s="896"/>
      <c r="AI44" s="896"/>
      <c r="AJ44" s="896"/>
      <c r="AK44" s="896"/>
      <c r="AL44" s="896"/>
      <c r="AM44" s="896"/>
      <c r="AN44" s="896"/>
      <c r="AO44" s="897"/>
      <c r="AP44" s="42"/>
      <c r="CD44" s="2"/>
      <c r="CE44" s="2"/>
      <c r="CF44" s="2"/>
      <c r="CG44" s="2"/>
      <c r="CH44" s="2"/>
    </row>
    <row r="45" spans="2:86" ht="12" customHeight="1" x14ac:dyDescent="0.15">
      <c r="B45" s="510"/>
      <c r="C45" s="932"/>
      <c r="D45" s="933"/>
      <c r="E45" s="933"/>
      <c r="F45" s="933"/>
      <c r="G45" s="933"/>
      <c r="H45" s="933"/>
      <c r="I45" s="933"/>
      <c r="J45" s="934"/>
      <c r="K45" s="880" t="s">
        <v>498</v>
      </c>
      <c r="L45" s="881"/>
      <c r="M45" s="881"/>
      <c r="N45" s="881"/>
      <c r="O45" s="881"/>
      <c r="P45" s="881"/>
      <c r="Q45" s="881"/>
      <c r="R45" s="881"/>
      <c r="S45" s="881"/>
      <c r="T45" s="881"/>
      <c r="U45" s="881"/>
      <c r="V45" s="881"/>
      <c r="W45" s="881"/>
      <c r="X45" s="881"/>
      <c r="Y45" s="881"/>
      <c r="Z45" s="881"/>
      <c r="AA45" s="881"/>
      <c r="AB45" s="881"/>
      <c r="AC45" s="881"/>
      <c r="AD45" s="881"/>
      <c r="AE45" s="881"/>
      <c r="AF45" s="881"/>
      <c r="AG45" s="881"/>
      <c r="AH45" s="881"/>
      <c r="AI45" s="881"/>
      <c r="AJ45" s="881"/>
      <c r="AK45" s="881"/>
      <c r="AL45" s="881"/>
      <c r="AM45" s="881"/>
      <c r="AN45" s="881"/>
      <c r="AO45" s="882"/>
      <c r="AP45" s="42"/>
      <c r="CD45" s="2"/>
      <c r="CE45" s="2"/>
      <c r="CF45" s="2"/>
      <c r="CG45" s="2"/>
      <c r="CH45" s="2"/>
    </row>
    <row r="46" spans="2:86" ht="12" customHeight="1" x14ac:dyDescent="0.2">
      <c r="B46" s="6" t="s">
        <v>404</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439</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440</v>
      </c>
      <c r="AP48" s="42"/>
      <c r="CD48" s="2"/>
      <c r="CE48" s="2"/>
      <c r="CF48" s="2"/>
      <c r="CG48" s="2"/>
      <c r="CH48" s="2"/>
    </row>
    <row r="49" spans="2:86" ht="12" customHeight="1" x14ac:dyDescent="0.15">
      <c r="B49" s="2" t="s">
        <v>441</v>
      </c>
      <c r="AP49" s="42"/>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CE3:CH3"/>
    <mergeCell ref="CA3:CD3"/>
    <mergeCell ref="BW3:BZ3"/>
    <mergeCell ref="W31:X31"/>
    <mergeCell ref="W29:X29"/>
    <mergeCell ref="W28:X28"/>
    <mergeCell ref="W33:X33"/>
    <mergeCell ref="W32:X32"/>
    <mergeCell ref="AU1:AU5"/>
    <mergeCell ref="AG4:AJ5"/>
    <mergeCell ref="AK4:AO5"/>
    <mergeCell ref="AV1:AX1"/>
    <mergeCell ref="AY1:BJ1"/>
    <mergeCell ref="BK1:BV1"/>
    <mergeCell ref="AV2:AV4"/>
    <mergeCell ref="AW2:AW4"/>
    <mergeCell ref="BW1:CH1"/>
    <mergeCell ref="BW2:BZ2"/>
    <mergeCell ref="CA2:CH2"/>
    <mergeCell ref="AK13:AO13"/>
    <mergeCell ref="AK21:AO21"/>
    <mergeCell ref="AK23:AO23"/>
    <mergeCell ref="AK25:AO25"/>
    <mergeCell ref="AK27:AO27"/>
    <mergeCell ref="U31:V31"/>
    <mergeCell ref="U32:V32"/>
    <mergeCell ref="U33:V33"/>
    <mergeCell ref="AK28:AO28"/>
    <mergeCell ref="AK29:AO29"/>
    <mergeCell ref="AK31:AO31"/>
    <mergeCell ref="AK32:AO32"/>
    <mergeCell ref="AK33:AO33"/>
    <mergeCell ref="R30:T30"/>
    <mergeCell ref="U30:V30"/>
    <mergeCell ref="W30:X30"/>
    <mergeCell ref="AK30:AO30"/>
    <mergeCell ref="AX2:AX4"/>
    <mergeCell ref="B3:AO3"/>
    <mergeCell ref="B5:D5"/>
    <mergeCell ref="E5:J5"/>
    <mergeCell ref="K5:M5"/>
    <mergeCell ref="R31:T31"/>
    <mergeCell ref="R32:T32"/>
    <mergeCell ref="R33:T33"/>
    <mergeCell ref="O36:X38"/>
    <mergeCell ref="L36:N38"/>
    <mergeCell ref="AC7:AJ8"/>
    <mergeCell ref="AG9:AJ9"/>
    <mergeCell ref="AK11:AO11"/>
    <mergeCell ref="L12:M12"/>
    <mergeCell ref="N12:O12"/>
    <mergeCell ref="P12:Q12"/>
    <mergeCell ref="R12:T12"/>
    <mergeCell ref="Y37:Y38"/>
    <mergeCell ref="Z37:Z38"/>
    <mergeCell ref="AA37:AA38"/>
    <mergeCell ref="AB37:AB38"/>
    <mergeCell ref="AC37:AC38"/>
    <mergeCell ref="AD37:AD38"/>
    <mergeCell ref="AE37:AE38"/>
    <mergeCell ref="L31:M31"/>
    <mergeCell ref="L32:M32"/>
    <mergeCell ref="L33:M33"/>
    <mergeCell ref="N28:O28"/>
    <mergeCell ref="N29:O29"/>
    <mergeCell ref="N31:O31"/>
    <mergeCell ref="N32:O32"/>
    <mergeCell ref="N33:O33"/>
    <mergeCell ref="P28:Q28"/>
    <mergeCell ref="P29:Q29"/>
    <mergeCell ref="P31:Q31"/>
    <mergeCell ref="P32:Q32"/>
    <mergeCell ref="L30:M30"/>
    <mergeCell ref="N30:O30"/>
    <mergeCell ref="P30:Q30"/>
    <mergeCell ref="P33:Q33"/>
    <mergeCell ref="N5:S5"/>
    <mergeCell ref="Y5:AF5"/>
    <mergeCell ref="B4:D4"/>
    <mergeCell ref="E4:J4"/>
    <mergeCell ref="K4:M4"/>
    <mergeCell ref="N4:S4"/>
    <mergeCell ref="Y4:AF4"/>
    <mergeCell ref="T4:X5"/>
    <mergeCell ref="Y9:AB9"/>
    <mergeCell ref="AC9:AF9"/>
    <mergeCell ref="K8:K10"/>
    <mergeCell ref="L8:M10"/>
    <mergeCell ref="N8:O10"/>
    <mergeCell ref="P8:Q10"/>
    <mergeCell ref="R8:T10"/>
    <mergeCell ref="B6:B45"/>
    <mergeCell ref="C6:J45"/>
    <mergeCell ref="K6:AO6"/>
    <mergeCell ref="K7:M7"/>
    <mergeCell ref="N7:O7"/>
    <mergeCell ref="P7:Q7"/>
    <mergeCell ref="R7:T7"/>
    <mergeCell ref="U7:V10"/>
    <mergeCell ref="W7:X10"/>
    <mergeCell ref="U12:V12"/>
    <mergeCell ref="W12:X12"/>
    <mergeCell ref="L11:M11"/>
    <mergeCell ref="N11:O11"/>
    <mergeCell ref="P11:Q11"/>
    <mergeCell ref="R11:T11"/>
    <mergeCell ref="U11:V11"/>
    <mergeCell ref="W11:X11"/>
    <mergeCell ref="AK7:AO10"/>
    <mergeCell ref="Y7:AB8"/>
    <mergeCell ref="AK12:AO12"/>
    <mergeCell ref="L14:M14"/>
    <mergeCell ref="N14:O14"/>
    <mergeCell ref="P14:Q14"/>
    <mergeCell ref="R14:T14"/>
    <mergeCell ref="U14:V14"/>
    <mergeCell ref="W14:X14"/>
    <mergeCell ref="AK14:AO14"/>
    <mergeCell ref="L13:M13"/>
    <mergeCell ref="N13:O13"/>
    <mergeCell ref="P13:Q13"/>
    <mergeCell ref="R13:T13"/>
    <mergeCell ref="U13:V13"/>
    <mergeCell ref="W13:X13"/>
    <mergeCell ref="R16:T16"/>
    <mergeCell ref="U16:V16"/>
    <mergeCell ref="W16:X16"/>
    <mergeCell ref="AK16:AO16"/>
    <mergeCell ref="L15:M15"/>
    <mergeCell ref="N15:O15"/>
    <mergeCell ref="P15:Q15"/>
    <mergeCell ref="R15:T15"/>
    <mergeCell ref="U15:V15"/>
    <mergeCell ref="W15:X15"/>
    <mergeCell ref="L16:M16"/>
    <mergeCell ref="N16:O16"/>
    <mergeCell ref="P16:Q16"/>
    <mergeCell ref="AK15:AO15"/>
    <mergeCell ref="L18:M18"/>
    <mergeCell ref="N18:O18"/>
    <mergeCell ref="P18:Q18"/>
    <mergeCell ref="R18:T18"/>
    <mergeCell ref="U18:V18"/>
    <mergeCell ref="W18:X18"/>
    <mergeCell ref="AK18:AO18"/>
    <mergeCell ref="L17:M17"/>
    <mergeCell ref="N17:O17"/>
    <mergeCell ref="P17:Q17"/>
    <mergeCell ref="R17:T17"/>
    <mergeCell ref="U17:V17"/>
    <mergeCell ref="W17:X17"/>
    <mergeCell ref="AK17:AO17"/>
    <mergeCell ref="L20:M20"/>
    <mergeCell ref="N20:O20"/>
    <mergeCell ref="P20:Q20"/>
    <mergeCell ref="R20:T20"/>
    <mergeCell ref="U20:V20"/>
    <mergeCell ref="W20:X20"/>
    <mergeCell ref="AK20:AO20"/>
    <mergeCell ref="L19:M19"/>
    <mergeCell ref="N19:O19"/>
    <mergeCell ref="P19:Q19"/>
    <mergeCell ref="R19:T19"/>
    <mergeCell ref="U19:V19"/>
    <mergeCell ref="W19:X19"/>
    <mergeCell ref="AK19:AO19"/>
    <mergeCell ref="L22:M22"/>
    <mergeCell ref="N22:O22"/>
    <mergeCell ref="P22:Q22"/>
    <mergeCell ref="R22:T22"/>
    <mergeCell ref="U22:V22"/>
    <mergeCell ref="W22:X22"/>
    <mergeCell ref="AK22:AO22"/>
    <mergeCell ref="L21:M21"/>
    <mergeCell ref="N21:O21"/>
    <mergeCell ref="P21:Q21"/>
    <mergeCell ref="R21:T21"/>
    <mergeCell ref="U21:V21"/>
    <mergeCell ref="W21:X21"/>
    <mergeCell ref="L24:M24"/>
    <mergeCell ref="N24:O24"/>
    <mergeCell ref="P24:Q24"/>
    <mergeCell ref="R24:T24"/>
    <mergeCell ref="U24:V24"/>
    <mergeCell ref="W24:X24"/>
    <mergeCell ref="AK24:AO24"/>
    <mergeCell ref="L23:M23"/>
    <mergeCell ref="N23:O23"/>
    <mergeCell ref="P23:Q23"/>
    <mergeCell ref="R23:T23"/>
    <mergeCell ref="U23:V23"/>
    <mergeCell ref="W23:X23"/>
    <mergeCell ref="L26:M26"/>
    <mergeCell ref="N26:O26"/>
    <mergeCell ref="P26:Q26"/>
    <mergeCell ref="R26:T26"/>
    <mergeCell ref="U26:V26"/>
    <mergeCell ref="W26:X26"/>
    <mergeCell ref="AK26:AO26"/>
    <mergeCell ref="L25:M25"/>
    <mergeCell ref="N25:O25"/>
    <mergeCell ref="P25:Q25"/>
    <mergeCell ref="R25:T25"/>
    <mergeCell ref="U25:V25"/>
    <mergeCell ref="W25:X25"/>
    <mergeCell ref="L27:M27"/>
    <mergeCell ref="N27:O27"/>
    <mergeCell ref="P27:Q27"/>
    <mergeCell ref="R27:T27"/>
    <mergeCell ref="U27:V27"/>
    <mergeCell ref="W27:X27"/>
    <mergeCell ref="R29:T29"/>
    <mergeCell ref="R28:T28"/>
    <mergeCell ref="L28:M28"/>
    <mergeCell ref="L29:M29"/>
    <mergeCell ref="U28:V28"/>
    <mergeCell ref="U29:V29"/>
    <mergeCell ref="K43:AO43"/>
    <mergeCell ref="K45:AO45"/>
    <mergeCell ref="L35:X35"/>
    <mergeCell ref="Y35:AB35"/>
    <mergeCell ref="AK34:AO34"/>
    <mergeCell ref="L34:M34"/>
    <mergeCell ref="N34:O34"/>
    <mergeCell ref="P34:Q34"/>
    <mergeCell ref="R34:T34"/>
    <mergeCell ref="U34:V34"/>
    <mergeCell ref="W34:X34"/>
    <mergeCell ref="K39:K42"/>
    <mergeCell ref="K44:AO44"/>
    <mergeCell ref="K35:K38"/>
    <mergeCell ref="L39:AO42"/>
    <mergeCell ref="AH37:AH38"/>
    <mergeCell ref="AI37:AI38"/>
    <mergeCell ref="AJ37:AJ38"/>
    <mergeCell ref="AK35:AL38"/>
    <mergeCell ref="AM35:AO38"/>
    <mergeCell ref="AF37:AF38"/>
    <mergeCell ref="AG37:AG38"/>
    <mergeCell ref="AY2:BJ2"/>
    <mergeCell ref="BK2:BN2"/>
    <mergeCell ref="BO2:BV2"/>
    <mergeCell ref="AY3:BB3"/>
    <mergeCell ref="BC3:BF3"/>
    <mergeCell ref="BG3:BJ3"/>
    <mergeCell ref="BK3:BN3"/>
    <mergeCell ref="BO3:BR3"/>
    <mergeCell ref="BS3:BV3"/>
  </mergeCells>
  <phoneticPr fontId="9"/>
  <conditionalFormatting sqref="Y11:AB28 AG11:AJ28">
    <cfRule type="expression" dxfId="370" priority="3">
      <formula>$AQ11=2</formula>
    </cfRule>
  </conditionalFormatting>
  <conditionalFormatting sqref="Y29:AB29">
    <cfRule type="expression" dxfId="369" priority="40">
      <formula>$AQ28=2</formula>
    </cfRule>
  </conditionalFormatting>
  <conditionalFormatting sqref="Y30:AB31">
    <cfRule type="expression" dxfId="368" priority="36">
      <formula>$AQ28=2</formula>
    </cfRule>
  </conditionalFormatting>
  <conditionalFormatting sqref="Y32:AB32">
    <cfRule type="expression" dxfId="367" priority="34">
      <formula>$AQ29=2</formula>
    </cfRule>
  </conditionalFormatting>
  <conditionalFormatting sqref="Y33:AB33">
    <cfRule type="expression" dxfId="366" priority="32">
      <formula>$AQ29=2</formula>
    </cfRule>
  </conditionalFormatting>
  <conditionalFormatting sqref="Y34:AB34">
    <cfRule type="expression" dxfId="365" priority="30">
      <formula>$AQ29=2</formula>
    </cfRule>
  </conditionalFormatting>
  <conditionalFormatting sqref="Y11:AF28">
    <cfRule type="expression" dxfId="364" priority="2">
      <formula>$AQ11=3</formula>
    </cfRule>
  </conditionalFormatting>
  <conditionalFormatting sqref="Y29:AF29">
    <cfRule type="expression" dxfId="363" priority="41">
      <formula>$AQ28=3</formula>
    </cfRule>
  </conditionalFormatting>
  <conditionalFormatting sqref="Y30:AF31">
    <cfRule type="expression" dxfId="362" priority="37">
      <formula>$AQ28=3</formula>
    </cfRule>
  </conditionalFormatting>
  <conditionalFormatting sqref="Y32:AF32">
    <cfRule type="expression" dxfId="361" priority="35">
      <formula>$AQ29=3</formula>
    </cfRule>
  </conditionalFormatting>
  <conditionalFormatting sqref="Y33:AF33">
    <cfRule type="expression" dxfId="360" priority="33">
      <formula>$AQ29=3</formula>
    </cfRule>
  </conditionalFormatting>
  <conditionalFormatting sqref="Y34:AF34">
    <cfRule type="expression" dxfId="359" priority="31">
      <formula>$AQ29=3</formula>
    </cfRule>
  </conditionalFormatting>
  <conditionalFormatting sqref="AC11:AJ28">
    <cfRule type="expression" dxfId="358" priority="1">
      <formula>$AQ11=1</formula>
    </cfRule>
  </conditionalFormatting>
  <conditionalFormatting sqref="AC29:AJ29">
    <cfRule type="expression" dxfId="357" priority="135">
      <formula>$AQ28=1</formula>
    </cfRule>
  </conditionalFormatting>
  <conditionalFormatting sqref="AC30:AJ31">
    <cfRule type="expression" dxfId="356" priority="119">
      <formula>$AQ28=1</formula>
    </cfRule>
  </conditionalFormatting>
  <conditionalFormatting sqref="AC32:AJ32">
    <cfRule type="expression" dxfId="355" priority="111">
      <formula>$AQ29=1</formula>
    </cfRule>
  </conditionalFormatting>
  <conditionalFormatting sqref="AC33:AJ33">
    <cfRule type="expression" dxfId="354" priority="103">
      <formula>$AQ29=1</formula>
    </cfRule>
  </conditionalFormatting>
  <conditionalFormatting sqref="AC34:AJ34">
    <cfRule type="expression" dxfId="353" priority="95">
      <formula>$AQ29=1</formula>
    </cfRule>
  </conditionalFormatting>
  <conditionalFormatting sqref="AG29:AJ29">
    <cfRule type="expression" dxfId="352" priority="129">
      <formula>$AQ28=2</formula>
    </cfRule>
  </conditionalFormatting>
  <conditionalFormatting sqref="AG30:AJ31">
    <cfRule type="expression" dxfId="351" priority="113">
      <formula>$AQ28=2</formula>
    </cfRule>
  </conditionalFormatting>
  <conditionalFormatting sqref="AG32:AJ32">
    <cfRule type="expression" dxfId="350" priority="105">
      <formula>$AQ29=2</formula>
    </cfRule>
  </conditionalFormatting>
  <conditionalFormatting sqref="AG33:AJ33">
    <cfRule type="expression" dxfId="349" priority="97">
      <formula>$AQ29=2</formula>
    </cfRule>
  </conditionalFormatting>
  <conditionalFormatting sqref="AG34:AJ34">
    <cfRule type="expression" dxfId="348" priority="89">
      <formula>$AQ29=2</formula>
    </cfRule>
  </conditionalFormatting>
  <dataValidations count="3">
    <dataValidation type="list" allowBlank="1" showInputMessage="1" showErrorMessage="1" sqref="N11:O34" xr:uid="{B1197008-07B7-4EF6-BDAD-6564CCCE0F91}">
      <formula1>INDIRECT(L11)</formula1>
    </dataValidation>
    <dataValidation type="list" allowBlank="1" showInputMessage="1" showErrorMessage="1" sqref="Y18:AB34" xr:uid="{F5D5C62E-AC0B-4233-BE93-888074F74598}">
      <formula1>"〇,"</formula1>
    </dataValidation>
    <dataValidation type="list" allowBlank="1" showInputMessage="1" showErrorMessage="1" sqref="Y11:AB17" xr:uid="{0F99F537-6F27-4C1C-B87D-6522EB19A237}">
      <formula1>"　,○"</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1DA2357-2913-41C1-93F4-E987E6CCE138}">
          <x14:formula1>
            <xm:f>'(参考)リスト'!$F$16:$F$21</xm:f>
          </x14:formula1>
          <xm:sqref>U11:X34</xm:sqref>
        </x14:dataValidation>
        <x14:dataValidation type="list" allowBlank="1" showInputMessage="1" showErrorMessage="1" xr:uid="{ED6E476D-1D35-45F5-89D2-9FF47AA79B13}">
          <x14:formula1>
            <xm:f>'(参考)リスト'!$D$16:$D$18</xm:f>
          </x14:formula1>
          <xm:sqref>P11:Q34</xm:sqref>
        </x14:dataValidation>
        <x14:dataValidation type="list" allowBlank="1" showInputMessage="1" showErrorMessage="1" xr:uid="{CDA4937E-4464-497D-A526-4285EEEC02C5}">
          <x14:formula1>
            <xm:f>'(参考)リスト'!$E$16:$E$27</xm:f>
          </x14:formula1>
          <xm:sqref>R11:T34</xm:sqref>
        </x14:dataValidation>
        <x14:dataValidation type="list" allowBlank="1" showInputMessage="1" showErrorMessage="1" xr:uid="{FE508FFD-E80B-4EED-A6FE-CB702D002955}">
          <x14:formula1>
            <xm:f>'(参考)リスト'!$B$16:$B$21</xm:f>
          </x14:formula1>
          <xm:sqref>L11:M34</xm:sqref>
        </x14:dataValidation>
        <x14:dataValidation type="list" allowBlank="1" showInputMessage="1" showErrorMessage="1" xr:uid="{84FA0650-FA11-4E32-B44F-2935C12E4553}">
          <x14:formula1>
            <xm:f>'(参考)リスト'!$G$16:$G$19</xm:f>
          </x14:formula1>
          <xm:sqref>AM35:AO38</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69FE4-B917-40E7-B4BC-84C8A35944CE}">
  <sheetPr>
    <pageSetUpPr fitToPage="1"/>
  </sheetPr>
  <dimension ref="B1:CH53"/>
  <sheetViews>
    <sheetView showGridLines="0" view="pageBreakPreview" zoomScaleNormal="85" zoomScaleSheetLayoutView="100" workbookViewId="0">
      <selection activeCell="AQ46" sqref="AQ46"/>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3" customWidth="1"/>
    <col min="43" max="86" width="4.109375" style="42" customWidth="1"/>
    <col min="87" max="99" width="8" style="2" customWidth="1"/>
    <col min="100" max="110" width="9" style="2"/>
    <col min="111" max="111" width="14" style="2" bestFit="1" customWidth="1"/>
    <col min="112" max="16384" width="9" style="2"/>
  </cols>
  <sheetData>
    <row r="1" spans="2:86" ht="12" customHeight="1" x14ac:dyDescent="0.15">
      <c r="AU1" s="951" t="s">
        <v>495</v>
      </c>
      <c r="AV1" s="958" t="s">
        <v>402</v>
      </c>
      <c r="AW1" s="958"/>
      <c r="AX1" s="958"/>
      <c r="AY1" s="878" t="s">
        <v>46</v>
      </c>
      <c r="AZ1" s="878"/>
      <c r="BA1" s="878"/>
      <c r="BB1" s="878"/>
      <c r="BC1" s="878"/>
      <c r="BD1" s="878"/>
      <c r="BE1" s="878"/>
      <c r="BF1" s="878"/>
      <c r="BG1" s="878"/>
      <c r="BH1" s="878"/>
      <c r="BI1" s="878"/>
      <c r="BJ1" s="878"/>
      <c r="BK1" s="878" t="s">
        <v>45</v>
      </c>
      <c r="BL1" s="878"/>
      <c r="BM1" s="878"/>
      <c r="BN1" s="878"/>
      <c r="BO1" s="878"/>
      <c r="BP1" s="878"/>
      <c r="BQ1" s="878"/>
      <c r="BR1" s="878"/>
      <c r="BS1" s="878"/>
      <c r="BT1" s="878"/>
      <c r="BU1" s="878"/>
      <c r="BV1" s="878"/>
      <c r="BW1" s="950"/>
      <c r="BX1" s="950"/>
      <c r="BY1" s="950"/>
      <c r="BZ1" s="950"/>
      <c r="CA1" s="950"/>
      <c r="CB1" s="950"/>
      <c r="CC1" s="950"/>
      <c r="CD1" s="950"/>
      <c r="CE1" s="950"/>
      <c r="CF1" s="950"/>
      <c r="CG1" s="950"/>
      <c r="CH1" s="950"/>
    </row>
    <row r="2" spans="2:86" ht="8.25" customHeight="1" x14ac:dyDescent="0.15">
      <c r="AU2" s="951"/>
      <c r="AV2" s="958" t="s">
        <v>401</v>
      </c>
      <c r="AW2" s="944" t="s">
        <v>400</v>
      </c>
      <c r="AX2" s="944" t="s">
        <v>449</v>
      </c>
      <c r="AY2" s="878" t="s">
        <v>496</v>
      </c>
      <c r="AZ2" s="878"/>
      <c r="BA2" s="878"/>
      <c r="BB2" s="878"/>
      <c r="BC2" s="878"/>
      <c r="BD2" s="878"/>
      <c r="BE2" s="878"/>
      <c r="BF2" s="878"/>
      <c r="BG2" s="878"/>
      <c r="BH2" s="878"/>
      <c r="BI2" s="878"/>
      <c r="BJ2" s="878"/>
      <c r="BK2" s="878" t="s">
        <v>44</v>
      </c>
      <c r="BL2" s="878"/>
      <c r="BM2" s="878"/>
      <c r="BN2" s="878"/>
      <c r="BO2" s="878" t="s">
        <v>43</v>
      </c>
      <c r="BP2" s="878"/>
      <c r="BQ2" s="878"/>
      <c r="BR2" s="878"/>
      <c r="BS2" s="878"/>
      <c r="BT2" s="878"/>
      <c r="BU2" s="878"/>
      <c r="BV2" s="878"/>
      <c r="BW2" s="959"/>
      <c r="BX2" s="959"/>
      <c r="BY2" s="959"/>
      <c r="BZ2" s="959"/>
      <c r="CA2" s="950"/>
      <c r="CB2" s="950"/>
      <c r="CC2" s="950"/>
      <c r="CD2" s="950"/>
      <c r="CE2" s="950"/>
      <c r="CF2" s="950"/>
      <c r="CG2" s="950"/>
      <c r="CH2" s="950"/>
    </row>
    <row r="3" spans="2:86" ht="25.2" customHeight="1" x14ac:dyDescent="0.15">
      <c r="B3" s="659" t="s">
        <v>316</v>
      </c>
      <c r="C3" s="945"/>
      <c r="D3" s="945"/>
      <c r="E3" s="946"/>
      <c r="F3" s="946"/>
      <c r="G3" s="946"/>
      <c r="H3" s="946"/>
      <c r="I3" s="946"/>
      <c r="J3" s="946"/>
      <c r="K3" s="945"/>
      <c r="L3" s="945"/>
      <c r="M3" s="945"/>
      <c r="N3" s="945"/>
      <c r="O3" s="945"/>
      <c r="P3" s="945"/>
      <c r="Q3" s="945"/>
      <c r="R3" s="945"/>
      <c r="S3" s="945"/>
      <c r="T3" s="945"/>
      <c r="U3" s="945"/>
      <c r="V3" s="945"/>
      <c r="W3" s="945"/>
      <c r="X3" s="945"/>
      <c r="Y3" s="945"/>
      <c r="Z3" s="945"/>
      <c r="AA3" s="945"/>
      <c r="AB3" s="945"/>
      <c r="AC3" s="945"/>
      <c r="AD3" s="945"/>
      <c r="AE3" s="945"/>
      <c r="AF3" s="945"/>
      <c r="AG3" s="945"/>
      <c r="AH3" s="945"/>
      <c r="AI3" s="945"/>
      <c r="AJ3" s="945"/>
      <c r="AK3" s="945"/>
      <c r="AL3" s="945"/>
      <c r="AM3" s="945"/>
      <c r="AN3" s="945"/>
      <c r="AO3" s="945"/>
      <c r="AU3" s="951"/>
      <c r="AV3" s="958"/>
      <c r="AW3" s="944"/>
      <c r="AX3" s="944"/>
      <c r="AY3" s="878" t="s">
        <v>42</v>
      </c>
      <c r="AZ3" s="878"/>
      <c r="BA3" s="878"/>
      <c r="BB3" s="878"/>
      <c r="BC3" s="878" t="s">
        <v>41</v>
      </c>
      <c r="BD3" s="878"/>
      <c r="BE3" s="878"/>
      <c r="BF3" s="878"/>
      <c r="BG3" s="878" t="s">
        <v>40</v>
      </c>
      <c r="BH3" s="878"/>
      <c r="BI3" s="878"/>
      <c r="BJ3" s="878"/>
      <c r="BK3" s="878" t="s">
        <v>235</v>
      </c>
      <c r="BL3" s="878"/>
      <c r="BM3" s="878"/>
      <c r="BN3" s="878"/>
      <c r="BO3" s="878" t="s">
        <v>41</v>
      </c>
      <c r="BP3" s="878"/>
      <c r="BQ3" s="878"/>
      <c r="BR3" s="878"/>
      <c r="BS3" s="878" t="s">
        <v>40</v>
      </c>
      <c r="BT3" s="878"/>
      <c r="BU3" s="878"/>
      <c r="BV3" s="878"/>
      <c r="BW3" s="950"/>
      <c r="BX3" s="950"/>
      <c r="BY3" s="950"/>
      <c r="BZ3" s="950"/>
      <c r="CA3" s="950"/>
      <c r="CB3" s="950"/>
      <c r="CC3" s="950"/>
      <c r="CD3" s="950"/>
      <c r="CE3" s="950"/>
      <c r="CF3" s="950"/>
      <c r="CG3" s="950"/>
      <c r="CH3" s="950"/>
    </row>
    <row r="4" spans="2:86" ht="18" customHeight="1" x14ac:dyDescent="0.15">
      <c r="B4" s="403" t="s">
        <v>17</v>
      </c>
      <c r="C4" s="403"/>
      <c r="D4" s="403"/>
      <c r="E4" s="921" t="s">
        <v>561</v>
      </c>
      <c r="F4" s="922"/>
      <c r="G4" s="922"/>
      <c r="H4" s="922"/>
      <c r="I4" s="922"/>
      <c r="J4" s="923"/>
      <c r="K4" s="495" t="s">
        <v>18</v>
      </c>
      <c r="L4" s="495"/>
      <c r="M4" s="495"/>
      <c r="N4" s="919" t="s">
        <v>573</v>
      </c>
      <c r="O4" s="919"/>
      <c r="P4" s="919"/>
      <c r="Q4" s="919"/>
      <c r="R4" s="919"/>
      <c r="S4" s="919"/>
      <c r="T4" s="514" t="s">
        <v>445</v>
      </c>
      <c r="U4" s="515"/>
      <c r="V4" s="515"/>
      <c r="W4" s="515"/>
      <c r="X4" s="516"/>
      <c r="Y4" s="924" t="s">
        <v>531</v>
      </c>
      <c r="Z4" s="924"/>
      <c r="AA4" s="924"/>
      <c r="AB4" s="924"/>
      <c r="AC4" s="924"/>
      <c r="AD4" s="924"/>
      <c r="AE4" s="924"/>
      <c r="AF4" s="924"/>
      <c r="AG4" s="514" t="s">
        <v>185</v>
      </c>
      <c r="AH4" s="515"/>
      <c r="AI4" s="515"/>
      <c r="AJ4" s="516"/>
      <c r="AK4" s="952">
        <v>45586</v>
      </c>
      <c r="AL4" s="953"/>
      <c r="AM4" s="953"/>
      <c r="AN4" s="953"/>
      <c r="AO4" s="954"/>
      <c r="AU4" s="951"/>
      <c r="AV4" s="958"/>
      <c r="AW4" s="944"/>
      <c r="AX4" s="944"/>
      <c r="AY4" s="147" t="s">
        <v>37</v>
      </c>
      <c r="AZ4" s="147" t="s">
        <v>36</v>
      </c>
      <c r="BA4" s="147" t="s">
        <v>39</v>
      </c>
      <c r="BB4" s="147" t="s">
        <v>38</v>
      </c>
      <c r="BC4" s="147" t="s">
        <v>37</v>
      </c>
      <c r="BD4" s="147" t="s">
        <v>36</v>
      </c>
      <c r="BE4" s="147" t="s">
        <v>39</v>
      </c>
      <c r="BF4" s="147" t="s">
        <v>38</v>
      </c>
      <c r="BG4" s="147" t="s">
        <v>37</v>
      </c>
      <c r="BH4" s="147" t="s">
        <v>36</v>
      </c>
      <c r="BI4" s="147" t="s">
        <v>39</v>
      </c>
      <c r="BJ4" s="147" t="s">
        <v>38</v>
      </c>
      <c r="BK4" s="147" t="s">
        <v>37</v>
      </c>
      <c r="BL4" s="147" t="s">
        <v>36</v>
      </c>
      <c r="BM4" s="147" t="s">
        <v>39</v>
      </c>
      <c r="BN4" s="147" t="s">
        <v>38</v>
      </c>
      <c r="BO4" s="147" t="s">
        <v>37</v>
      </c>
      <c r="BP4" s="147" t="s">
        <v>36</v>
      </c>
      <c r="BQ4" s="147" t="s">
        <v>39</v>
      </c>
      <c r="BR4" s="147" t="s">
        <v>38</v>
      </c>
      <c r="BS4" s="147" t="s">
        <v>37</v>
      </c>
      <c r="BT4" s="147" t="s">
        <v>36</v>
      </c>
      <c r="BU4" s="147" t="s">
        <v>39</v>
      </c>
      <c r="BV4" s="147" t="s">
        <v>38</v>
      </c>
      <c r="BW4" s="5"/>
      <c r="BX4" s="5"/>
      <c r="BY4" s="5"/>
      <c r="BZ4" s="5"/>
      <c r="CA4" s="5"/>
      <c r="CB4" s="5"/>
      <c r="CC4" s="5"/>
      <c r="CD4" s="5"/>
      <c r="CE4" s="5"/>
      <c r="CF4" s="5"/>
      <c r="CG4" s="5"/>
      <c r="CH4" s="5"/>
    </row>
    <row r="5" spans="2:86" ht="18" customHeight="1" x14ac:dyDescent="0.15">
      <c r="B5" s="411" t="s">
        <v>0</v>
      </c>
      <c r="C5" s="411"/>
      <c r="D5" s="411"/>
      <c r="E5" s="947" t="s">
        <v>562</v>
      </c>
      <c r="F5" s="948"/>
      <c r="G5" s="948"/>
      <c r="H5" s="948"/>
      <c r="I5" s="948"/>
      <c r="J5" s="949"/>
      <c r="K5" s="509" t="s">
        <v>1</v>
      </c>
      <c r="L5" s="509"/>
      <c r="M5" s="509"/>
      <c r="N5" s="919" t="s">
        <v>936</v>
      </c>
      <c r="O5" s="919"/>
      <c r="P5" s="919"/>
      <c r="Q5" s="919"/>
      <c r="R5" s="919"/>
      <c r="S5" s="919"/>
      <c r="T5" s="517"/>
      <c r="U5" s="518"/>
      <c r="V5" s="518"/>
      <c r="W5" s="518"/>
      <c r="X5" s="519"/>
      <c r="Y5" s="920" t="s">
        <v>532</v>
      </c>
      <c r="Z5" s="920"/>
      <c r="AA5" s="920"/>
      <c r="AB5" s="920"/>
      <c r="AC5" s="920"/>
      <c r="AD5" s="920"/>
      <c r="AE5" s="920"/>
      <c r="AF5" s="920"/>
      <c r="AG5" s="657"/>
      <c r="AH5" s="690"/>
      <c r="AI5" s="690"/>
      <c r="AJ5" s="658"/>
      <c r="AK5" s="955"/>
      <c r="AL5" s="956"/>
      <c r="AM5" s="956"/>
      <c r="AN5" s="956"/>
      <c r="AO5" s="957"/>
      <c r="AU5" s="951"/>
      <c r="AV5" s="51">
        <f>N7</f>
        <v>1</v>
      </c>
      <c r="AW5" s="43">
        <f>R7</f>
        <v>6</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0</v>
      </c>
      <c r="BF5" s="56">
        <f t="shared" si="0"/>
        <v>2</v>
      </c>
      <c r="BG5" s="56">
        <f t="shared" si="0"/>
        <v>0</v>
      </c>
      <c r="BH5" s="56">
        <f t="shared" si="0"/>
        <v>0</v>
      </c>
      <c r="BI5" s="56">
        <f>AI37</f>
        <v>0</v>
      </c>
      <c r="BJ5" s="56">
        <f t="shared" si="0"/>
        <v>1</v>
      </c>
      <c r="BK5" s="56">
        <f>IF(Y37&gt;0,R7,"")</f>
        <v>6</v>
      </c>
      <c r="BL5" s="44" t="str">
        <f>IF(Y37&gt;0,"",IF(Z37&gt;0,R7,""))</f>
        <v/>
      </c>
      <c r="BM5" s="44" t="e">
        <f>IF(Y37+Z37&gt;0,"",IF(AA37&gt;0,R7,""))</f>
        <v>#VALUE!</v>
      </c>
      <c r="BN5" s="44" t="e">
        <f>IF(Y37+Z37+AA37&gt;0,"",IF(AB37&gt;0,R7,""))</f>
        <v>#VALUE!</v>
      </c>
      <c r="BO5" s="56">
        <f>AC35</f>
        <v>0</v>
      </c>
      <c r="BP5" s="56">
        <f t="shared" ref="BP5:BQ5" si="1">AD35</f>
        <v>0</v>
      </c>
      <c r="BQ5" s="56">
        <f t="shared" si="1"/>
        <v>0</v>
      </c>
      <c r="BR5" s="56">
        <f>AF35</f>
        <v>0.72409999999999997</v>
      </c>
      <c r="BS5" s="56">
        <f>AG35</f>
        <v>0</v>
      </c>
      <c r="BT5" s="56">
        <f>AH35</f>
        <v>0</v>
      </c>
      <c r="BU5" s="56">
        <f>AI35</f>
        <v>0</v>
      </c>
      <c r="BV5" s="56">
        <f>AJ35</f>
        <v>2.16</v>
      </c>
      <c r="BW5" s="144"/>
      <c r="BX5" s="145"/>
      <c r="BY5" s="145"/>
      <c r="BZ5" s="145"/>
      <c r="CA5" s="146"/>
      <c r="CB5" s="146"/>
      <c r="CC5" s="146"/>
      <c r="CD5" s="146"/>
      <c r="CE5" s="146"/>
      <c r="CF5" s="146"/>
      <c r="CG5" s="146"/>
      <c r="CH5" s="146"/>
    </row>
    <row r="6" spans="2:86" ht="12" customHeight="1" x14ac:dyDescent="0.15">
      <c r="B6" s="925" t="s">
        <v>184</v>
      </c>
      <c r="C6" s="927"/>
      <c r="D6" s="928"/>
      <c r="E6" s="928"/>
      <c r="F6" s="928"/>
      <c r="G6" s="928"/>
      <c r="H6" s="928"/>
      <c r="I6" s="928"/>
      <c r="J6" s="960"/>
      <c r="K6" s="935" t="s">
        <v>317</v>
      </c>
      <c r="L6" s="936"/>
      <c r="M6" s="936"/>
      <c r="N6" s="936"/>
      <c r="O6" s="936"/>
      <c r="P6" s="936"/>
      <c r="Q6" s="936"/>
      <c r="R6" s="936"/>
      <c r="S6" s="936"/>
      <c r="T6" s="936"/>
      <c r="U6" s="936"/>
      <c r="V6" s="936"/>
      <c r="W6" s="936"/>
      <c r="X6" s="936"/>
      <c r="Y6" s="936"/>
      <c r="Z6" s="936"/>
      <c r="AA6" s="936"/>
      <c r="AB6" s="936"/>
      <c r="AC6" s="936"/>
      <c r="AD6" s="936"/>
      <c r="AE6" s="936"/>
      <c r="AF6" s="936"/>
      <c r="AG6" s="936"/>
      <c r="AH6" s="936"/>
      <c r="AI6" s="936"/>
      <c r="AJ6" s="936"/>
      <c r="AK6" s="936"/>
      <c r="AL6" s="936"/>
      <c r="AM6" s="936"/>
      <c r="AN6" s="936"/>
      <c r="AO6" s="937"/>
      <c r="AP6" s="2"/>
    </row>
    <row r="7" spans="2:86" ht="12" customHeight="1" x14ac:dyDescent="0.15">
      <c r="B7" s="926"/>
      <c r="C7" s="931"/>
      <c r="D7" s="929"/>
      <c r="E7" s="929"/>
      <c r="F7" s="929"/>
      <c r="G7" s="929"/>
      <c r="H7" s="929"/>
      <c r="I7" s="929"/>
      <c r="J7" s="930"/>
      <c r="K7" s="884" t="s">
        <v>183</v>
      </c>
      <c r="L7" s="885"/>
      <c r="M7" s="886"/>
      <c r="N7" s="961">
        <v>1</v>
      </c>
      <c r="O7" s="962"/>
      <c r="P7" s="884" t="s">
        <v>318</v>
      </c>
      <c r="Q7" s="886"/>
      <c r="R7" s="938">
        <v>6</v>
      </c>
      <c r="S7" s="939"/>
      <c r="T7" s="940"/>
      <c r="U7" s="907" t="s">
        <v>436</v>
      </c>
      <c r="V7" s="941"/>
      <c r="W7" s="907" t="s">
        <v>319</v>
      </c>
      <c r="X7" s="941"/>
      <c r="Y7" s="886" t="s">
        <v>182</v>
      </c>
      <c r="Z7" s="883"/>
      <c r="AA7" s="883"/>
      <c r="AB7" s="883"/>
      <c r="AC7" s="907" t="s">
        <v>320</v>
      </c>
      <c r="AD7" s="908"/>
      <c r="AE7" s="908"/>
      <c r="AF7" s="908"/>
      <c r="AG7" s="908"/>
      <c r="AH7" s="908"/>
      <c r="AI7" s="908"/>
      <c r="AJ7" s="941"/>
      <c r="AK7" s="907" t="s">
        <v>321</v>
      </c>
      <c r="AL7" s="908"/>
      <c r="AM7" s="908"/>
      <c r="AN7" s="909"/>
      <c r="AO7" s="910"/>
      <c r="AP7" s="2"/>
      <c r="AW7" s="59"/>
    </row>
    <row r="8" spans="2:86" ht="12" customHeight="1" x14ac:dyDescent="0.15">
      <c r="B8" s="926"/>
      <c r="C8" s="931"/>
      <c r="D8" s="929"/>
      <c r="E8" s="929"/>
      <c r="F8" s="929"/>
      <c r="G8" s="929"/>
      <c r="H8" s="929"/>
      <c r="I8" s="929"/>
      <c r="J8" s="930"/>
      <c r="K8" s="883" t="s">
        <v>322</v>
      </c>
      <c r="L8" s="883" t="s">
        <v>167</v>
      </c>
      <c r="M8" s="883"/>
      <c r="N8" s="883" t="s">
        <v>166</v>
      </c>
      <c r="O8" s="883"/>
      <c r="P8" s="883" t="s">
        <v>323</v>
      </c>
      <c r="Q8" s="883"/>
      <c r="R8" s="883" t="s">
        <v>2</v>
      </c>
      <c r="S8" s="883"/>
      <c r="T8" s="883"/>
      <c r="U8" s="911"/>
      <c r="V8" s="942"/>
      <c r="W8" s="911"/>
      <c r="X8" s="942"/>
      <c r="Y8" s="886"/>
      <c r="Z8" s="883"/>
      <c r="AA8" s="883"/>
      <c r="AB8" s="883"/>
      <c r="AC8" s="915"/>
      <c r="AD8" s="916"/>
      <c r="AE8" s="916"/>
      <c r="AF8" s="916"/>
      <c r="AG8" s="916"/>
      <c r="AH8" s="916"/>
      <c r="AI8" s="916"/>
      <c r="AJ8" s="943"/>
      <c r="AK8" s="911"/>
      <c r="AL8" s="912"/>
      <c r="AM8" s="912"/>
      <c r="AN8" s="913"/>
      <c r="AO8" s="914"/>
      <c r="AP8" s="2"/>
    </row>
    <row r="9" spans="2:86" ht="12" customHeight="1" x14ac:dyDescent="0.15">
      <c r="B9" s="926"/>
      <c r="C9" s="931"/>
      <c r="D9" s="929"/>
      <c r="E9" s="929"/>
      <c r="F9" s="929"/>
      <c r="G9" s="929"/>
      <c r="H9" s="929"/>
      <c r="I9" s="929"/>
      <c r="J9" s="930"/>
      <c r="K9" s="883"/>
      <c r="L9" s="883"/>
      <c r="M9" s="883"/>
      <c r="N9" s="883"/>
      <c r="O9" s="883"/>
      <c r="P9" s="883"/>
      <c r="Q9" s="883"/>
      <c r="R9" s="883"/>
      <c r="S9" s="883"/>
      <c r="T9" s="883"/>
      <c r="U9" s="911"/>
      <c r="V9" s="942"/>
      <c r="W9" s="911"/>
      <c r="X9" s="942"/>
      <c r="Y9" s="886" t="s">
        <v>324</v>
      </c>
      <c r="Z9" s="883"/>
      <c r="AA9" s="883"/>
      <c r="AB9" s="883"/>
      <c r="AC9" s="883" t="s">
        <v>325</v>
      </c>
      <c r="AD9" s="883"/>
      <c r="AE9" s="883"/>
      <c r="AF9" s="883"/>
      <c r="AG9" s="883" t="s">
        <v>326</v>
      </c>
      <c r="AH9" s="883"/>
      <c r="AI9" s="883"/>
      <c r="AJ9" s="883"/>
      <c r="AK9" s="911"/>
      <c r="AL9" s="912"/>
      <c r="AM9" s="912"/>
      <c r="AN9" s="913"/>
      <c r="AO9" s="914"/>
      <c r="AP9" s="2"/>
    </row>
    <row r="10" spans="2:86" ht="12" customHeight="1" x14ac:dyDescent="0.15">
      <c r="B10" s="926"/>
      <c r="C10" s="931"/>
      <c r="D10" s="929"/>
      <c r="E10" s="929"/>
      <c r="F10" s="929"/>
      <c r="G10" s="929"/>
      <c r="H10" s="929"/>
      <c r="I10" s="929"/>
      <c r="J10" s="930"/>
      <c r="K10" s="883"/>
      <c r="L10" s="883"/>
      <c r="M10" s="883"/>
      <c r="N10" s="883"/>
      <c r="O10" s="883"/>
      <c r="P10" s="883"/>
      <c r="Q10" s="883"/>
      <c r="R10" s="883"/>
      <c r="S10" s="883"/>
      <c r="T10" s="883"/>
      <c r="U10" s="915"/>
      <c r="V10" s="943"/>
      <c r="W10" s="915"/>
      <c r="X10" s="943"/>
      <c r="Y10" s="54" t="s">
        <v>21</v>
      </c>
      <c r="Z10" s="50" t="s">
        <v>22</v>
      </c>
      <c r="AA10" s="50" t="s">
        <v>327</v>
      </c>
      <c r="AB10" s="50" t="s">
        <v>328</v>
      </c>
      <c r="AC10" s="50" t="s">
        <v>21</v>
      </c>
      <c r="AD10" s="50" t="s">
        <v>22</v>
      </c>
      <c r="AE10" s="50" t="s">
        <v>327</v>
      </c>
      <c r="AF10" s="50" t="s">
        <v>328</v>
      </c>
      <c r="AG10" s="50" t="s">
        <v>21</v>
      </c>
      <c r="AH10" s="50" t="s">
        <v>22</v>
      </c>
      <c r="AI10" s="50" t="s">
        <v>327</v>
      </c>
      <c r="AJ10" s="50" t="s">
        <v>328</v>
      </c>
      <c r="AK10" s="915"/>
      <c r="AL10" s="916"/>
      <c r="AM10" s="916"/>
      <c r="AN10" s="917"/>
      <c r="AO10" s="918"/>
      <c r="AP10" s="2"/>
    </row>
    <row r="11" spans="2:86" ht="12" customHeight="1" x14ac:dyDescent="0.15">
      <c r="B11" s="926"/>
      <c r="C11" s="931"/>
      <c r="D11" s="929"/>
      <c r="E11" s="929"/>
      <c r="F11" s="929"/>
      <c r="G11" s="929"/>
      <c r="H11" s="929"/>
      <c r="I11" s="929"/>
      <c r="J11" s="930"/>
      <c r="K11" s="95">
        <v>1</v>
      </c>
      <c r="L11" s="890" t="s">
        <v>464</v>
      </c>
      <c r="M11" s="891"/>
      <c r="N11" s="890" t="s">
        <v>339</v>
      </c>
      <c r="O11" s="891"/>
      <c r="P11" s="890" t="s">
        <v>251</v>
      </c>
      <c r="Q11" s="891"/>
      <c r="R11" s="312" t="s">
        <v>465</v>
      </c>
      <c r="S11" s="312"/>
      <c r="T11" s="312"/>
      <c r="U11" s="890" t="s">
        <v>534</v>
      </c>
      <c r="V11" s="891"/>
      <c r="W11" s="890" t="s">
        <v>559</v>
      </c>
      <c r="X11" s="891"/>
      <c r="Y11" s="274"/>
      <c r="Z11" s="274"/>
      <c r="AA11" s="274"/>
      <c r="AB11" s="274"/>
      <c r="AC11" s="272"/>
      <c r="AD11" s="272"/>
      <c r="AE11" s="272"/>
      <c r="AF11" s="272">
        <v>4.1000000000000003E-3</v>
      </c>
      <c r="AG11" s="272"/>
      <c r="AH11" s="272"/>
      <c r="AI11" s="272"/>
      <c r="AJ11" s="272"/>
      <c r="AK11" s="887"/>
      <c r="AL11" s="888"/>
      <c r="AM11" s="888"/>
      <c r="AN11" s="888"/>
      <c r="AO11" s="889"/>
      <c r="AP11" s="2"/>
      <c r="AQ11" s="60">
        <f>IF(P11="材質劣化",2,IF(P11="漏水",3,1))</f>
        <v>2</v>
      </c>
      <c r="AS11" s="42" t="str">
        <f>IF(Y11&lt;&gt;"",1,"")</f>
        <v/>
      </c>
    </row>
    <row r="12" spans="2:86" ht="12" customHeight="1" x14ac:dyDescent="0.15">
      <c r="B12" s="926"/>
      <c r="C12" s="931"/>
      <c r="D12" s="929"/>
      <c r="E12" s="929"/>
      <c r="F12" s="929"/>
      <c r="G12" s="929"/>
      <c r="H12" s="929"/>
      <c r="I12" s="929"/>
      <c r="J12" s="930"/>
      <c r="K12" s="95">
        <v>2</v>
      </c>
      <c r="L12" s="890" t="s">
        <v>464</v>
      </c>
      <c r="M12" s="891"/>
      <c r="N12" s="890" t="s">
        <v>345</v>
      </c>
      <c r="O12" s="891"/>
      <c r="P12" s="890" t="s">
        <v>251</v>
      </c>
      <c r="Q12" s="891"/>
      <c r="R12" s="312" t="s">
        <v>472</v>
      </c>
      <c r="S12" s="312"/>
      <c r="T12" s="312"/>
      <c r="U12" s="890" t="s">
        <v>549</v>
      </c>
      <c r="V12" s="891"/>
      <c r="W12" s="890" t="s">
        <v>559</v>
      </c>
      <c r="X12" s="891"/>
      <c r="Y12" s="274"/>
      <c r="Z12" s="274"/>
      <c r="AA12" s="274"/>
      <c r="AB12" s="274"/>
      <c r="AC12" s="272"/>
      <c r="AD12" s="272"/>
      <c r="AE12" s="272"/>
      <c r="AF12" s="272">
        <v>0.72</v>
      </c>
      <c r="AG12" s="272"/>
      <c r="AH12" s="272"/>
      <c r="AI12" s="272"/>
      <c r="AJ12" s="272"/>
      <c r="AK12" s="887"/>
      <c r="AL12" s="888"/>
      <c r="AM12" s="888"/>
      <c r="AN12" s="888"/>
      <c r="AO12" s="889"/>
      <c r="AP12" s="2"/>
      <c r="AQ12" s="60">
        <f>IF(P12="材質劣化",2,IF(P12="漏水",3,1))</f>
        <v>2</v>
      </c>
    </row>
    <row r="13" spans="2:86" ht="12" customHeight="1" x14ac:dyDescent="0.15">
      <c r="B13" s="926"/>
      <c r="C13" s="931"/>
      <c r="D13" s="929"/>
      <c r="E13" s="929"/>
      <c r="F13" s="929"/>
      <c r="G13" s="929"/>
      <c r="H13" s="929"/>
      <c r="I13" s="929"/>
      <c r="J13" s="930"/>
      <c r="K13" s="95">
        <v>3</v>
      </c>
      <c r="L13" s="890" t="s">
        <v>464</v>
      </c>
      <c r="M13" s="891"/>
      <c r="N13" s="890" t="s">
        <v>336</v>
      </c>
      <c r="O13" s="891"/>
      <c r="P13" s="890" t="s">
        <v>251</v>
      </c>
      <c r="Q13" s="891"/>
      <c r="R13" s="328" t="s">
        <v>466</v>
      </c>
      <c r="S13" s="892"/>
      <c r="T13" s="329"/>
      <c r="U13" s="890" t="s">
        <v>534</v>
      </c>
      <c r="V13" s="891"/>
      <c r="W13" s="890" t="s">
        <v>559</v>
      </c>
      <c r="X13" s="891"/>
      <c r="Y13" s="274"/>
      <c r="Z13" s="274"/>
      <c r="AA13" s="274"/>
      <c r="AB13" s="274"/>
      <c r="AC13" s="272"/>
      <c r="AD13" s="272"/>
      <c r="AE13" s="272"/>
      <c r="AF13" s="272"/>
      <c r="AG13" s="272"/>
      <c r="AH13" s="272"/>
      <c r="AI13" s="272"/>
      <c r="AJ13" s="272"/>
      <c r="AK13" s="887"/>
      <c r="AL13" s="888"/>
      <c r="AM13" s="888"/>
      <c r="AN13" s="888"/>
      <c r="AO13" s="889"/>
      <c r="AP13" s="2"/>
      <c r="AQ13" s="60">
        <f t="shared" ref="AQ13:AQ27" si="2">IF(P13="材質劣化",2,IF(P13="漏水",3,1))</f>
        <v>2</v>
      </c>
    </row>
    <row r="14" spans="2:86" ht="12" customHeight="1" x14ac:dyDescent="0.15">
      <c r="B14" s="926"/>
      <c r="C14" s="931"/>
      <c r="D14" s="929"/>
      <c r="E14" s="929"/>
      <c r="F14" s="929"/>
      <c r="G14" s="929"/>
      <c r="H14" s="929"/>
      <c r="I14" s="929"/>
      <c r="J14" s="930"/>
      <c r="K14" s="95">
        <v>4</v>
      </c>
      <c r="L14" s="890" t="s">
        <v>250</v>
      </c>
      <c r="M14" s="891"/>
      <c r="N14" s="890" t="s">
        <v>265</v>
      </c>
      <c r="O14" s="891"/>
      <c r="P14" s="890" t="s">
        <v>252</v>
      </c>
      <c r="Q14" s="891"/>
      <c r="R14" s="328" t="s">
        <v>476</v>
      </c>
      <c r="S14" s="892"/>
      <c r="T14" s="329"/>
      <c r="U14" s="890" t="s">
        <v>533</v>
      </c>
      <c r="V14" s="891"/>
      <c r="W14" s="890" t="s">
        <v>559</v>
      </c>
      <c r="X14" s="891"/>
      <c r="Y14" s="274"/>
      <c r="Z14" s="274"/>
      <c r="AA14" s="274"/>
      <c r="AB14" s="274"/>
      <c r="AC14" s="272"/>
      <c r="AD14" s="272"/>
      <c r="AE14" s="272"/>
      <c r="AF14" s="272"/>
      <c r="AG14" s="272"/>
      <c r="AH14" s="272"/>
      <c r="AI14" s="272"/>
      <c r="AJ14" s="272">
        <v>2.16</v>
      </c>
      <c r="AK14" s="887"/>
      <c r="AL14" s="888"/>
      <c r="AM14" s="888"/>
      <c r="AN14" s="888"/>
      <c r="AO14" s="889"/>
      <c r="AP14" s="2"/>
      <c r="AQ14" s="60">
        <f t="shared" si="2"/>
        <v>3</v>
      </c>
    </row>
    <row r="15" spans="2:86" ht="12" customHeight="1" x14ac:dyDescent="0.15">
      <c r="B15" s="926"/>
      <c r="C15" s="931"/>
      <c r="D15" s="929"/>
      <c r="E15" s="929"/>
      <c r="F15" s="929"/>
      <c r="G15" s="929"/>
      <c r="H15" s="929"/>
      <c r="I15" s="929"/>
      <c r="J15" s="930"/>
      <c r="K15" s="95"/>
      <c r="L15" s="890"/>
      <c r="M15" s="891"/>
      <c r="N15" s="890"/>
      <c r="O15" s="891"/>
      <c r="P15" s="890"/>
      <c r="Q15" s="891"/>
      <c r="R15" s="328"/>
      <c r="S15" s="892"/>
      <c r="T15" s="329"/>
      <c r="U15" s="890"/>
      <c r="V15" s="891"/>
      <c r="W15" s="890"/>
      <c r="X15" s="891"/>
      <c r="Y15" s="55"/>
      <c r="Z15" s="55"/>
      <c r="AA15" s="55"/>
      <c r="AB15" s="55"/>
      <c r="AC15" s="61"/>
      <c r="AD15" s="61"/>
      <c r="AE15" s="61"/>
      <c r="AF15" s="61"/>
      <c r="AG15" s="61"/>
      <c r="AH15" s="61"/>
      <c r="AI15" s="61"/>
      <c r="AJ15" s="61"/>
      <c r="AK15" s="887"/>
      <c r="AL15" s="888"/>
      <c r="AM15" s="888"/>
      <c r="AN15" s="888"/>
      <c r="AO15" s="889"/>
      <c r="AP15" s="2"/>
      <c r="AQ15" s="60">
        <f t="shared" si="2"/>
        <v>1</v>
      </c>
    </row>
    <row r="16" spans="2:86" ht="12" customHeight="1" x14ac:dyDescent="0.15">
      <c r="B16" s="926"/>
      <c r="C16" s="931"/>
      <c r="D16" s="929"/>
      <c r="E16" s="929"/>
      <c r="F16" s="929"/>
      <c r="G16" s="929"/>
      <c r="H16" s="929"/>
      <c r="I16" s="929"/>
      <c r="J16" s="930"/>
      <c r="K16" s="95"/>
      <c r="L16" s="890"/>
      <c r="M16" s="891"/>
      <c r="N16" s="890"/>
      <c r="O16" s="891"/>
      <c r="P16" s="890"/>
      <c r="Q16" s="891"/>
      <c r="R16" s="328"/>
      <c r="S16" s="892"/>
      <c r="T16" s="329"/>
      <c r="U16" s="890"/>
      <c r="V16" s="891"/>
      <c r="W16" s="890"/>
      <c r="X16" s="891"/>
      <c r="Y16" s="55"/>
      <c r="Z16" s="55"/>
      <c r="AA16" s="55"/>
      <c r="AB16" s="55"/>
      <c r="AC16" s="61"/>
      <c r="AD16" s="61"/>
      <c r="AE16" s="61"/>
      <c r="AF16" s="61"/>
      <c r="AG16" s="61"/>
      <c r="AH16" s="61"/>
      <c r="AI16" s="61"/>
      <c r="AJ16" s="61"/>
      <c r="AK16" s="887"/>
      <c r="AL16" s="888"/>
      <c r="AM16" s="888"/>
      <c r="AN16" s="888"/>
      <c r="AO16" s="889"/>
      <c r="AP16" s="2"/>
      <c r="AQ16" s="60">
        <f t="shared" si="2"/>
        <v>1</v>
      </c>
    </row>
    <row r="17" spans="2:46" ht="12" customHeight="1" x14ac:dyDescent="0.15">
      <c r="B17" s="926"/>
      <c r="C17" s="931"/>
      <c r="D17" s="929"/>
      <c r="E17" s="929"/>
      <c r="F17" s="929"/>
      <c r="G17" s="929"/>
      <c r="H17" s="929"/>
      <c r="I17" s="929"/>
      <c r="J17" s="930"/>
      <c r="K17" s="95"/>
      <c r="L17" s="890"/>
      <c r="M17" s="891"/>
      <c r="N17" s="890"/>
      <c r="O17" s="891"/>
      <c r="P17" s="890"/>
      <c r="Q17" s="891"/>
      <c r="R17" s="328"/>
      <c r="S17" s="892"/>
      <c r="T17" s="329"/>
      <c r="U17" s="890"/>
      <c r="V17" s="891"/>
      <c r="W17" s="890"/>
      <c r="X17" s="891"/>
      <c r="Y17" s="55"/>
      <c r="Z17" s="55"/>
      <c r="AA17" s="55"/>
      <c r="AB17" s="55"/>
      <c r="AC17" s="61"/>
      <c r="AD17" s="61"/>
      <c r="AE17" s="61"/>
      <c r="AF17" s="61"/>
      <c r="AG17" s="61"/>
      <c r="AH17" s="61"/>
      <c r="AI17" s="61"/>
      <c r="AJ17" s="61"/>
      <c r="AK17" s="887"/>
      <c r="AL17" s="888"/>
      <c r="AM17" s="888"/>
      <c r="AN17" s="888"/>
      <c r="AO17" s="889"/>
      <c r="AP17" s="2"/>
      <c r="AQ17" s="60">
        <f t="shared" si="2"/>
        <v>1</v>
      </c>
    </row>
    <row r="18" spans="2:46" ht="12" customHeight="1" x14ac:dyDescent="0.15">
      <c r="B18" s="926"/>
      <c r="C18" s="931"/>
      <c r="D18" s="929"/>
      <c r="E18" s="929"/>
      <c r="F18" s="929"/>
      <c r="G18" s="929"/>
      <c r="H18" s="929"/>
      <c r="I18" s="929"/>
      <c r="J18" s="930"/>
      <c r="K18" s="95"/>
      <c r="L18" s="890"/>
      <c r="M18" s="891"/>
      <c r="N18" s="890"/>
      <c r="O18" s="891"/>
      <c r="P18" s="890"/>
      <c r="Q18" s="891"/>
      <c r="R18" s="328"/>
      <c r="S18" s="892"/>
      <c r="T18" s="329"/>
      <c r="U18" s="890"/>
      <c r="V18" s="891"/>
      <c r="W18" s="890"/>
      <c r="X18" s="891"/>
      <c r="Y18" s="55"/>
      <c r="Z18" s="55"/>
      <c r="AA18" s="55"/>
      <c r="AB18" s="55"/>
      <c r="AC18" s="61"/>
      <c r="AD18" s="61"/>
      <c r="AE18" s="61"/>
      <c r="AF18" s="61"/>
      <c r="AG18" s="61"/>
      <c r="AH18" s="61"/>
      <c r="AI18" s="61"/>
      <c r="AJ18" s="61"/>
      <c r="AK18" s="887"/>
      <c r="AL18" s="888"/>
      <c r="AM18" s="888"/>
      <c r="AN18" s="888"/>
      <c r="AO18" s="889"/>
      <c r="AP18" s="2"/>
      <c r="AQ18" s="60">
        <f t="shared" si="2"/>
        <v>1</v>
      </c>
    </row>
    <row r="19" spans="2:46" ht="12" customHeight="1" x14ac:dyDescent="0.15">
      <c r="B19" s="926"/>
      <c r="C19" s="931"/>
      <c r="D19" s="929"/>
      <c r="E19" s="929"/>
      <c r="F19" s="929"/>
      <c r="G19" s="929"/>
      <c r="H19" s="929"/>
      <c r="I19" s="929"/>
      <c r="J19" s="930"/>
      <c r="K19" s="95"/>
      <c r="L19" s="890"/>
      <c r="M19" s="891"/>
      <c r="N19" s="890"/>
      <c r="O19" s="891"/>
      <c r="P19" s="890"/>
      <c r="Q19" s="891"/>
      <c r="R19" s="328"/>
      <c r="S19" s="892"/>
      <c r="T19" s="329"/>
      <c r="U19" s="890"/>
      <c r="V19" s="891"/>
      <c r="W19" s="890"/>
      <c r="X19" s="891"/>
      <c r="Y19" s="55"/>
      <c r="Z19" s="55"/>
      <c r="AA19" s="55"/>
      <c r="AB19" s="55"/>
      <c r="AC19" s="61"/>
      <c r="AD19" s="61"/>
      <c r="AE19" s="61"/>
      <c r="AF19" s="61"/>
      <c r="AG19" s="61"/>
      <c r="AH19" s="61"/>
      <c r="AI19" s="61"/>
      <c r="AJ19" s="61"/>
      <c r="AK19" s="887"/>
      <c r="AL19" s="888"/>
      <c r="AM19" s="888"/>
      <c r="AN19" s="888"/>
      <c r="AO19" s="889"/>
      <c r="AP19" s="2"/>
      <c r="AQ19" s="60">
        <f t="shared" si="2"/>
        <v>1</v>
      </c>
    </row>
    <row r="20" spans="2:46" ht="12" customHeight="1" x14ac:dyDescent="0.15">
      <c r="B20" s="926"/>
      <c r="C20" s="931"/>
      <c r="D20" s="929"/>
      <c r="E20" s="929"/>
      <c r="F20" s="929"/>
      <c r="G20" s="929"/>
      <c r="H20" s="929"/>
      <c r="I20" s="929"/>
      <c r="J20" s="930"/>
      <c r="K20" s="95"/>
      <c r="L20" s="890"/>
      <c r="M20" s="891"/>
      <c r="N20" s="890"/>
      <c r="O20" s="891"/>
      <c r="P20" s="890"/>
      <c r="Q20" s="891"/>
      <c r="R20" s="328"/>
      <c r="S20" s="892"/>
      <c r="T20" s="329"/>
      <c r="U20" s="890"/>
      <c r="V20" s="891"/>
      <c r="W20" s="890"/>
      <c r="X20" s="891"/>
      <c r="Y20" s="55"/>
      <c r="Z20" s="55"/>
      <c r="AA20" s="55"/>
      <c r="AB20" s="55"/>
      <c r="AC20" s="61"/>
      <c r="AD20" s="61"/>
      <c r="AE20" s="61"/>
      <c r="AF20" s="61"/>
      <c r="AG20" s="61"/>
      <c r="AH20" s="61"/>
      <c r="AI20" s="61"/>
      <c r="AJ20" s="61"/>
      <c r="AK20" s="887"/>
      <c r="AL20" s="888"/>
      <c r="AM20" s="888"/>
      <c r="AN20" s="888"/>
      <c r="AO20" s="889"/>
      <c r="AP20" s="2"/>
      <c r="AQ20" s="60">
        <f t="shared" si="2"/>
        <v>1</v>
      </c>
    </row>
    <row r="21" spans="2:46" ht="12" customHeight="1" x14ac:dyDescent="0.15">
      <c r="B21" s="926"/>
      <c r="C21" s="931"/>
      <c r="D21" s="929"/>
      <c r="E21" s="929"/>
      <c r="F21" s="929"/>
      <c r="G21" s="929"/>
      <c r="H21" s="929"/>
      <c r="I21" s="929"/>
      <c r="J21" s="930"/>
      <c r="K21" s="95"/>
      <c r="L21" s="890"/>
      <c r="M21" s="891"/>
      <c r="N21" s="890"/>
      <c r="O21" s="891"/>
      <c r="P21" s="890"/>
      <c r="Q21" s="891"/>
      <c r="R21" s="328"/>
      <c r="S21" s="892"/>
      <c r="T21" s="329"/>
      <c r="U21" s="890"/>
      <c r="V21" s="891"/>
      <c r="W21" s="890"/>
      <c r="X21" s="891"/>
      <c r="Y21" s="55"/>
      <c r="Z21" s="55"/>
      <c r="AA21" s="55"/>
      <c r="AB21" s="55"/>
      <c r="AC21" s="61"/>
      <c r="AD21" s="61"/>
      <c r="AE21" s="61"/>
      <c r="AF21" s="61"/>
      <c r="AG21" s="61"/>
      <c r="AH21" s="61"/>
      <c r="AI21" s="61"/>
      <c r="AJ21" s="61"/>
      <c r="AK21" s="887"/>
      <c r="AL21" s="888"/>
      <c r="AM21" s="888"/>
      <c r="AN21" s="888"/>
      <c r="AO21" s="889"/>
      <c r="AP21" s="2"/>
      <c r="AQ21" s="60">
        <f>IF(P21="材質劣化",2,IF(P21="漏水",3,1))</f>
        <v>1</v>
      </c>
    </row>
    <row r="22" spans="2:46" ht="12" customHeight="1" x14ac:dyDescent="0.15">
      <c r="B22" s="926"/>
      <c r="C22" s="931"/>
      <c r="D22" s="929"/>
      <c r="E22" s="929"/>
      <c r="F22" s="929"/>
      <c r="G22" s="929"/>
      <c r="H22" s="929"/>
      <c r="I22" s="929"/>
      <c r="J22" s="930"/>
      <c r="K22" s="95"/>
      <c r="L22" s="890"/>
      <c r="M22" s="891"/>
      <c r="N22" s="890"/>
      <c r="O22" s="891"/>
      <c r="P22" s="890"/>
      <c r="Q22" s="891"/>
      <c r="R22" s="328"/>
      <c r="S22" s="892"/>
      <c r="T22" s="329"/>
      <c r="U22" s="890"/>
      <c r="V22" s="891"/>
      <c r="W22" s="890"/>
      <c r="X22" s="891"/>
      <c r="Y22" s="55"/>
      <c r="Z22" s="55"/>
      <c r="AA22" s="55"/>
      <c r="AB22" s="55"/>
      <c r="AC22" s="61"/>
      <c r="AD22" s="61"/>
      <c r="AE22" s="61"/>
      <c r="AF22" s="61"/>
      <c r="AG22" s="61"/>
      <c r="AH22" s="61"/>
      <c r="AI22" s="61"/>
      <c r="AJ22" s="61"/>
      <c r="AK22" s="887"/>
      <c r="AL22" s="888"/>
      <c r="AM22" s="888"/>
      <c r="AN22" s="888"/>
      <c r="AO22" s="889"/>
      <c r="AP22" s="2"/>
      <c r="AQ22" s="60">
        <f t="shared" si="2"/>
        <v>1</v>
      </c>
    </row>
    <row r="23" spans="2:46" ht="12" customHeight="1" x14ac:dyDescent="0.15">
      <c r="B23" s="926"/>
      <c r="C23" s="931"/>
      <c r="D23" s="929"/>
      <c r="E23" s="929"/>
      <c r="F23" s="929"/>
      <c r="G23" s="929"/>
      <c r="H23" s="929"/>
      <c r="I23" s="929"/>
      <c r="J23" s="930"/>
      <c r="K23" s="95"/>
      <c r="L23" s="890"/>
      <c r="M23" s="891"/>
      <c r="N23" s="890"/>
      <c r="O23" s="891"/>
      <c r="P23" s="890"/>
      <c r="Q23" s="891"/>
      <c r="R23" s="328"/>
      <c r="S23" s="892"/>
      <c r="T23" s="329"/>
      <c r="U23" s="890"/>
      <c r="V23" s="891"/>
      <c r="W23" s="890"/>
      <c r="X23" s="891"/>
      <c r="Y23" s="55"/>
      <c r="Z23" s="55"/>
      <c r="AA23" s="55"/>
      <c r="AB23" s="55"/>
      <c r="AC23" s="61"/>
      <c r="AD23" s="61"/>
      <c r="AE23" s="61"/>
      <c r="AF23" s="61"/>
      <c r="AG23" s="61"/>
      <c r="AH23" s="61"/>
      <c r="AI23" s="61"/>
      <c r="AJ23" s="61"/>
      <c r="AK23" s="887"/>
      <c r="AL23" s="888"/>
      <c r="AM23" s="888"/>
      <c r="AN23" s="888"/>
      <c r="AO23" s="889"/>
      <c r="AP23" s="2"/>
      <c r="AQ23" s="60">
        <f t="shared" si="2"/>
        <v>1</v>
      </c>
    </row>
    <row r="24" spans="2:46" ht="12" customHeight="1" x14ac:dyDescent="0.15">
      <c r="B24" s="926"/>
      <c r="C24" s="931"/>
      <c r="D24" s="929"/>
      <c r="E24" s="929"/>
      <c r="F24" s="929"/>
      <c r="G24" s="929"/>
      <c r="H24" s="929"/>
      <c r="I24" s="929"/>
      <c r="J24" s="930"/>
      <c r="K24" s="95"/>
      <c r="L24" s="890"/>
      <c r="M24" s="891"/>
      <c r="N24" s="890"/>
      <c r="O24" s="891"/>
      <c r="P24" s="890"/>
      <c r="Q24" s="891"/>
      <c r="R24" s="328"/>
      <c r="S24" s="892"/>
      <c r="T24" s="329"/>
      <c r="U24" s="890"/>
      <c r="V24" s="891"/>
      <c r="W24" s="890"/>
      <c r="X24" s="891"/>
      <c r="Y24" s="55"/>
      <c r="Z24" s="55"/>
      <c r="AA24" s="55"/>
      <c r="AB24" s="55"/>
      <c r="AC24" s="61"/>
      <c r="AD24" s="61"/>
      <c r="AE24" s="61"/>
      <c r="AF24" s="61"/>
      <c r="AG24" s="61"/>
      <c r="AH24" s="61"/>
      <c r="AI24" s="61"/>
      <c r="AJ24" s="61"/>
      <c r="AK24" s="887"/>
      <c r="AL24" s="888"/>
      <c r="AM24" s="888"/>
      <c r="AN24" s="888"/>
      <c r="AO24" s="889"/>
      <c r="AP24" s="2"/>
      <c r="AQ24" s="60">
        <f t="shared" si="2"/>
        <v>1</v>
      </c>
    </row>
    <row r="25" spans="2:46" ht="12" customHeight="1" x14ac:dyDescent="0.15">
      <c r="B25" s="926"/>
      <c r="C25" s="931"/>
      <c r="D25" s="929"/>
      <c r="E25" s="929"/>
      <c r="F25" s="929"/>
      <c r="G25" s="929"/>
      <c r="H25" s="929"/>
      <c r="I25" s="929"/>
      <c r="J25" s="930"/>
      <c r="K25" s="95"/>
      <c r="L25" s="890"/>
      <c r="M25" s="891"/>
      <c r="N25" s="890"/>
      <c r="O25" s="891"/>
      <c r="P25" s="890"/>
      <c r="Q25" s="891"/>
      <c r="R25" s="328"/>
      <c r="S25" s="892"/>
      <c r="T25" s="329"/>
      <c r="U25" s="890"/>
      <c r="V25" s="891"/>
      <c r="W25" s="890"/>
      <c r="X25" s="891"/>
      <c r="Y25" s="55"/>
      <c r="Z25" s="55"/>
      <c r="AA25" s="55"/>
      <c r="AB25" s="55"/>
      <c r="AC25" s="61"/>
      <c r="AD25" s="61"/>
      <c r="AE25" s="61"/>
      <c r="AF25" s="61"/>
      <c r="AG25" s="61"/>
      <c r="AH25" s="61"/>
      <c r="AI25" s="61"/>
      <c r="AJ25" s="61"/>
      <c r="AK25" s="887"/>
      <c r="AL25" s="888"/>
      <c r="AM25" s="888"/>
      <c r="AN25" s="888"/>
      <c r="AO25" s="889"/>
      <c r="AP25" s="2"/>
      <c r="AQ25" s="60">
        <f t="shared" si="2"/>
        <v>1</v>
      </c>
    </row>
    <row r="26" spans="2:46" ht="12" customHeight="1" x14ac:dyDescent="0.15">
      <c r="B26" s="926"/>
      <c r="C26" s="931"/>
      <c r="D26" s="929"/>
      <c r="E26" s="929"/>
      <c r="F26" s="929"/>
      <c r="G26" s="929"/>
      <c r="H26" s="929"/>
      <c r="I26" s="929"/>
      <c r="J26" s="930"/>
      <c r="K26" s="95"/>
      <c r="L26" s="890"/>
      <c r="M26" s="891"/>
      <c r="N26" s="890"/>
      <c r="O26" s="891"/>
      <c r="P26" s="890"/>
      <c r="Q26" s="891"/>
      <c r="R26" s="328"/>
      <c r="S26" s="892"/>
      <c r="T26" s="329"/>
      <c r="U26" s="890"/>
      <c r="V26" s="891"/>
      <c r="W26" s="890"/>
      <c r="X26" s="891"/>
      <c r="Y26" s="55"/>
      <c r="Z26" s="55"/>
      <c r="AA26" s="55"/>
      <c r="AB26" s="55"/>
      <c r="AC26" s="61"/>
      <c r="AD26" s="61"/>
      <c r="AE26" s="61"/>
      <c r="AF26" s="61"/>
      <c r="AG26" s="61"/>
      <c r="AH26" s="61"/>
      <c r="AI26" s="61"/>
      <c r="AJ26" s="61"/>
      <c r="AK26" s="887"/>
      <c r="AL26" s="888"/>
      <c r="AM26" s="888"/>
      <c r="AN26" s="888"/>
      <c r="AO26" s="889"/>
      <c r="AP26" s="2"/>
      <c r="AQ26" s="60">
        <f>IF(P26="材質劣化",2,IF(P26="漏水",3,1))</f>
        <v>1</v>
      </c>
    </row>
    <row r="27" spans="2:46" ht="12" customHeight="1" x14ac:dyDescent="0.15">
      <c r="B27" s="926"/>
      <c r="C27" s="931"/>
      <c r="D27" s="929"/>
      <c r="E27" s="929"/>
      <c r="F27" s="929"/>
      <c r="G27" s="929"/>
      <c r="H27" s="929"/>
      <c r="I27" s="929"/>
      <c r="J27" s="930"/>
      <c r="K27" s="95"/>
      <c r="L27" s="890"/>
      <c r="M27" s="891"/>
      <c r="N27" s="890"/>
      <c r="O27" s="891"/>
      <c r="P27" s="890"/>
      <c r="Q27" s="891"/>
      <c r="R27" s="328"/>
      <c r="S27" s="892"/>
      <c r="T27" s="329"/>
      <c r="U27" s="890"/>
      <c r="V27" s="891"/>
      <c r="W27" s="890"/>
      <c r="X27" s="891"/>
      <c r="Y27" s="55"/>
      <c r="Z27" s="55"/>
      <c r="AA27" s="55"/>
      <c r="AB27" s="55"/>
      <c r="AC27" s="61"/>
      <c r="AD27" s="61"/>
      <c r="AE27" s="61"/>
      <c r="AF27" s="61"/>
      <c r="AG27" s="61"/>
      <c r="AH27" s="61"/>
      <c r="AI27" s="61"/>
      <c r="AJ27" s="61"/>
      <c r="AK27" s="887"/>
      <c r="AL27" s="888"/>
      <c r="AM27" s="888"/>
      <c r="AN27" s="888"/>
      <c r="AO27" s="889"/>
      <c r="AP27" s="2"/>
      <c r="AQ27" s="60">
        <f t="shared" si="2"/>
        <v>1</v>
      </c>
    </row>
    <row r="28" spans="2:46" ht="12" customHeight="1" x14ac:dyDescent="0.15">
      <c r="B28" s="926"/>
      <c r="C28" s="931"/>
      <c r="D28" s="929"/>
      <c r="E28" s="929"/>
      <c r="F28" s="929"/>
      <c r="G28" s="929"/>
      <c r="H28" s="929"/>
      <c r="I28" s="929"/>
      <c r="J28" s="930"/>
      <c r="K28" s="95"/>
      <c r="L28" s="890"/>
      <c r="M28" s="891"/>
      <c r="N28" s="890"/>
      <c r="O28" s="891"/>
      <c r="P28" s="890"/>
      <c r="Q28" s="891"/>
      <c r="R28" s="328"/>
      <c r="S28" s="892"/>
      <c r="T28" s="329"/>
      <c r="U28" s="890"/>
      <c r="V28" s="891"/>
      <c r="W28" s="890"/>
      <c r="X28" s="891"/>
      <c r="Y28" s="55"/>
      <c r="Z28" s="55"/>
      <c r="AA28" s="55"/>
      <c r="AB28" s="55"/>
      <c r="AC28" s="61"/>
      <c r="AD28" s="61"/>
      <c r="AE28" s="61"/>
      <c r="AF28" s="61"/>
      <c r="AG28" s="61"/>
      <c r="AH28" s="61"/>
      <c r="AI28" s="61"/>
      <c r="AJ28" s="61"/>
      <c r="AK28" s="887"/>
      <c r="AL28" s="888"/>
      <c r="AM28" s="888"/>
      <c r="AN28" s="888"/>
      <c r="AO28" s="889"/>
      <c r="AP28" s="2"/>
      <c r="AQ28" s="60">
        <f>IF(P30="材質劣化",2,IF(P30="漏水",3,1))</f>
        <v>1</v>
      </c>
    </row>
    <row r="29" spans="2:46" ht="12" customHeight="1" x14ac:dyDescent="0.15">
      <c r="B29" s="926"/>
      <c r="C29" s="931"/>
      <c r="D29" s="929"/>
      <c r="E29" s="929"/>
      <c r="F29" s="929"/>
      <c r="G29" s="929"/>
      <c r="H29" s="929"/>
      <c r="I29" s="929"/>
      <c r="J29" s="930"/>
      <c r="K29" s="95"/>
      <c r="L29" s="890"/>
      <c r="M29" s="891"/>
      <c r="N29" s="890"/>
      <c r="O29" s="891"/>
      <c r="P29" s="890"/>
      <c r="Q29" s="891"/>
      <c r="R29" s="328"/>
      <c r="S29" s="892"/>
      <c r="T29" s="329"/>
      <c r="U29" s="890"/>
      <c r="V29" s="891"/>
      <c r="W29" s="890"/>
      <c r="X29" s="891"/>
      <c r="Y29" s="55"/>
      <c r="Z29" s="55"/>
      <c r="AA29" s="55"/>
      <c r="AB29" s="55"/>
      <c r="AC29" s="61"/>
      <c r="AD29" s="61"/>
      <c r="AE29" s="61"/>
      <c r="AF29" s="61"/>
      <c r="AG29" s="61"/>
      <c r="AH29" s="61"/>
      <c r="AI29" s="61"/>
      <c r="AJ29" s="61"/>
      <c r="AK29" s="887"/>
      <c r="AL29" s="888"/>
      <c r="AM29" s="888"/>
      <c r="AN29" s="888"/>
      <c r="AO29" s="889"/>
      <c r="AP29" s="2"/>
      <c r="AQ29" s="60">
        <f>IF(P34="材質劣化",2,IF(P34="漏水",3,1))</f>
        <v>1</v>
      </c>
    </row>
    <row r="30" spans="2:46" ht="12" customHeight="1" x14ac:dyDescent="0.15">
      <c r="B30" s="926"/>
      <c r="C30" s="931"/>
      <c r="D30" s="929"/>
      <c r="E30" s="929"/>
      <c r="F30" s="929"/>
      <c r="G30" s="929"/>
      <c r="H30" s="929"/>
      <c r="I30" s="929"/>
      <c r="J30" s="930"/>
      <c r="K30" s="95"/>
      <c r="L30" s="890"/>
      <c r="M30" s="891"/>
      <c r="N30" s="890"/>
      <c r="O30" s="891"/>
      <c r="P30" s="890"/>
      <c r="Q30" s="891"/>
      <c r="R30" s="328"/>
      <c r="S30" s="892"/>
      <c r="T30" s="329"/>
      <c r="U30" s="890"/>
      <c r="V30" s="891"/>
      <c r="W30" s="890"/>
      <c r="X30" s="891"/>
      <c r="Y30" s="55"/>
      <c r="Z30" s="55"/>
      <c r="AA30" s="55"/>
      <c r="AB30" s="55"/>
      <c r="AC30" s="61"/>
      <c r="AD30" s="61"/>
      <c r="AE30" s="61"/>
      <c r="AF30" s="61"/>
      <c r="AG30" s="61"/>
      <c r="AH30" s="61"/>
      <c r="AI30" s="61"/>
      <c r="AJ30" s="61"/>
      <c r="AK30" s="887"/>
      <c r="AL30" s="888"/>
      <c r="AM30" s="888"/>
      <c r="AN30" s="888"/>
      <c r="AO30" s="889"/>
      <c r="AP30" s="2"/>
      <c r="AQ30" s="60">
        <f t="shared" ref="AQ30:AQ33" si="3">IF(P30="材質劣化",2,IF(P30="漏水",3,1))</f>
        <v>1</v>
      </c>
    </row>
    <row r="31" spans="2:46" ht="12" customHeight="1" x14ac:dyDescent="0.15">
      <c r="B31" s="926"/>
      <c r="C31" s="931"/>
      <c r="D31" s="929"/>
      <c r="E31" s="929"/>
      <c r="F31" s="929"/>
      <c r="G31" s="929"/>
      <c r="H31" s="929"/>
      <c r="I31" s="929"/>
      <c r="J31" s="930"/>
      <c r="K31" s="95"/>
      <c r="L31" s="890"/>
      <c r="M31" s="891"/>
      <c r="N31" s="890"/>
      <c r="O31" s="891"/>
      <c r="P31" s="890"/>
      <c r="Q31" s="891"/>
      <c r="R31" s="328"/>
      <c r="S31" s="892"/>
      <c r="T31" s="329"/>
      <c r="U31" s="890"/>
      <c r="V31" s="891"/>
      <c r="W31" s="890"/>
      <c r="X31" s="891"/>
      <c r="Y31" s="55"/>
      <c r="Z31" s="55"/>
      <c r="AA31" s="55"/>
      <c r="AB31" s="55"/>
      <c r="AC31" s="61"/>
      <c r="AD31" s="61"/>
      <c r="AE31" s="61"/>
      <c r="AF31" s="61"/>
      <c r="AG31" s="61"/>
      <c r="AH31" s="61"/>
      <c r="AI31" s="61"/>
      <c r="AJ31" s="61"/>
      <c r="AK31" s="887"/>
      <c r="AL31" s="888"/>
      <c r="AM31" s="888"/>
      <c r="AN31" s="888"/>
      <c r="AO31" s="889"/>
      <c r="AP31" s="2"/>
      <c r="AQ31" s="60">
        <f t="shared" ref="AQ31" si="4">IF(P33="材質劣化",2,IF(P33="漏水",3,1))</f>
        <v>1</v>
      </c>
    </row>
    <row r="32" spans="2:46" ht="12" customHeight="1" x14ac:dyDescent="0.15">
      <c r="B32" s="926"/>
      <c r="C32" s="931"/>
      <c r="D32" s="929"/>
      <c r="E32" s="929"/>
      <c r="F32" s="929"/>
      <c r="G32" s="929"/>
      <c r="H32" s="929"/>
      <c r="I32" s="929"/>
      <c r="J32" s="930"/>
      <c r="K32" s="95"/>
      <c r="L32" s="890"/>
      <c r="M32" s="891"/>
      <c r="N32" s="890"/>
      <c r="O32" s="891"/>
      <c r="P32" s="890"/>
      <c r="Q32" s="891"/>
      <c r="R32" s="328"/>
      <c r="S32" s="892"/>
      <c r="T32" s="329"/>
      <c r="U32" s="890"/>
      <c r="V32" s="891"/>
      <c r="W32" s="890"/>
      <c r="X32" s="891"/>
      <c r="Y32" s="55"/>
      <c r="Z32" s="55"/>
      <c r="AA32" s="55"/>
      <c r="AB32" s="55"/>
      <c r="AC32" s="61"/>
      <c r="AD32" s="61"/>
      <c r="AE32" s="61"/>
      <c r="AF32" s="61"/>
      <c r="AG32" s="61"/>
      <c r="AH32" s="61"/>
      <c r="AI32" s="61"/>
      <c r="AJ32" s="61"/>
      <c r="AK32" s="887"/>
      <c r="AL32" s="888"/>
      <c r="AM32" s="888"/>
      <c r="AN32" s="888"/>
      <c r="AO32" s="889"/>
      <c r="AP32" s="2"/>
      <c r="AQ32" s="60">
        <f t="shared" ref="AQ32" si="5">IF(P37="材質劣化",2,IF(P37="漏水",3,1))</f>
        <v>1</v>
      </c>
      <c r="AS32" s="3"/>
      <c r="AT32" s="3"/>
    </row>
    <row r="33" spans="2:86" ht="12" customHeight="1" x14ac:dyDescent="0.15">
      <c r="B33" s="926"/>
      <c r="C33" s="931"/>
      <c r="D33" s="929"/>
      <c r="E33" s="929"/>
      <c r="F33" s="929"/>
      <c r="G33" s="929"/>
      <c r="H33" s="929"/>
      <c r="I33" s="929"/>
      <c r="J33" s="930"/>
      <c r="K33" s="95"/>
      <c r="L33" s="890"/>
      <c r="M33" s="891"/>
      <c r="N33" s="890"/>
      <c r="O33" s="891"/>
      <c r="P33" s="890"/>
      <c r="Q33" s="891"/>
      <c r="R33" s="328"/>
      <c r="S33" s="892"/>
      <c r="T33" s="329"/>
      <c r="U33" s="890"/>
      <c r="V33" s="891"/>
      <c r="W33" s="890"/>
      <c r="X33" s="891"/>
      <c r="Y33" s="55"/>
      <c r="Z33" s="55"/>
      <c r="AA33" s="55"/>
      <c r="AB33" s="55"/>
      <c r="AC33" s="61"/>
      <c r="AD33" s="61"/>
      <c r="AE33" s="61"/>
      <c r="AF33" s="61"/>
      <c r="AG33" s="61"/>
      <c r="AH33" s="61"/>
      <c r="AI33" s="61"/>
      <c r="AJ33" s="61"/>
      <c r="AK33" s="887"/>
      <c r="AL33" s="888"/>
      <c r="AM33" s="888"/>
      <c r="AN33" s="888"/>
      <c r="AO33" s="889"/>
      <c r="AP33" s="2"/>
      <c r="AQ33" s="60">
        <f t="shared" si="3"/>
        <v>1</v>
      </c>
      <c r="AS33" s="162"/>
      <c r="AT33" s="162"/>
    </row>
    <row r="34" spans="2:86" ht="12" customHeight="1" x14ac:dyDescent="0.15">
      <c r="B34" s="926"/>
      <c r="C34" s="931"/>
      <c r="D34" s="929"/>
      <c r="E34" s="929"/>
      <c r="F34" s="929"/>
      <c r="G34" s="929"/>
      <c r="H34" s="929"/>
      <c r="I34" s="929"/>
      <c r="J34" s="930"/>
      <c r="K34" s="95"/>
      <c r="L34" s="890"/>
      <c r="M34" s="891"/>
      <c r="N34" s="890"/>
      <c r="O34" s="891"/>
      <c r="P34" s="890"/>
      <c r="Q34" s="891"/>
      <c r="R34" s="328"/>
      <c r="S34" s="892"/>
      <c r="T34" s="329"/>
      <c r="U34" s="890"/>
      <c r="V34" s="891"/>
      <c r="W34" s="890"/>
      <c r="X34" s="891"/>
      <c r="Y34" s="55"/>
      <c r="Z34" s="55"/>
      <c r="AA34" s="55"/>
      <c r="AB34" s="55"/>
      <c r="AC34" s="61"/>
      <c r="AD34" s="61"/>
      <c r="AE34" s="61"/>
      <c r="AF34" s="61"/>
      <c r="AG34" s="61"/>
      <c r="AH34" s="61"/>
      <c r="AI34" s="61"/>
      <c r="AJ34" s="61"/>
      <c r="AK34" s="887"/>
      <c r="AL34" s="888"/>
      <c r="AM34" s="888"/>
      <c r="AN34" s="888"/>
      <c r="AO34" s="889"/>
      <c r="AP34" s="2"/>
      <c r="AQ34" s="60">
        <f t="shared" ref="AQ34" si="6">IF(P36="材質劣化",2,IF(P36="漏水",3,1))</f>
        <v>1</v>
      </c>
      <c r="AS34" s="163"/>
      <c r="AT34" s="163"/>
    </row>
    <row r="35" spans="2:86" ht="12" customHeight="1" x14ac:dyDescent="0.15">
      <c r="B35" s="926"/>
      <c r="C35" s="931"/>
      <c r="D35" s="929"/>
      <c r="E35" s="929"/>
      <c r="F35" s="929"/>
      <c r="G35" s="929"/>
      <c r="H35" s="929"/>
      <c r="I35" s="929"/>
      <c r="J35" s="930"/>
      <c r="K35" s="898" t="s">
        <v>376</v>
      </c>
      <c r="L35" s="883" t="s">
        <v>181</v>
      </c>
      <c r="M35" s="883"/>
      <c r="N35" s="883"/>
      <c r="O35" s="883"/>
      <c r="P35" s="883"/>
      <c r="Q35" s="883"/>
      <c r="R35" s="883"/>
      <c r="S35" s="883"/>
      <c r="T35" s="883"/>
      <c r="U35" s="883"/>
      <c r="V35" s="883"/>
      <c r="W35" s="883"/>
      <c r="X35" s="883"/>
      <c r="Y35" s="884" t="s">
        <v>329</v>
      </c>
      <c r="Z35" s="885"/>
      <c r="AA35" s="885"/>
      <c r="AB35" s="886"/>
      <c r="AC35" s="252">
        <f t="shared" ref="AC35:AJ35" si="7">SUM(AC11:AC34)</f>
        <v>0</v>
      </c>
      <c r="AD35" s="252">
        <f t="shared" si="7"/>
        <v>0</v>
      </c>
      <c r="AE35" s="252">
        <f>SUM(AE11:AE34)</f>
        <v>0</v>
      </c>
      <c r="AF35" s="252">
        <f t="shared" si="7"/>
        <v>0.72409999999999997</v>
      </c>
      <c r="AG35" s="252">
        <f t="shared" si="7"/>
        <v>0</v>
      </c>
      <c r="AH35" s="252">
        <f t="shared" si="7"/>
        <v>0</v>
      </c>
      <c r="AI35" s="252">
        <f t="shared" si="7"/>
        <v>0</v>
      </c>
      <c r="AJ35" s="253">
        <f t="shared" si="7"/>
        <v>2.16</v>
      </c>
      <c r="AK35" s="883" t="s">
        <v>501</v>
      </c>
      <c r="AL35" s="883"/>
      <c r="AM35" s="906" t="s">
        <v>545</v>
      </c>
      <c r="AN35" s="906"/>
      <c r="AO35" s="906"/>
      <c r="AP35" s="2"/>
    </row>
    <row r="36" spans="2:86" ht="12" customHeight="1" x14ac:dyDescent="0.15">
      <c r="B36" s="926"/>
      <c r="C36" s="931"/>
      <c r="D36" s="929"/>
      <c r="E36" s="929"/>
      <c r="F36" s="929"/>
      <c r="G36" s="929"/>
      <c r="H36" s="929"/>
      <c r="I36" s="929"/>
      <c r="J36" s="930"/>
      <c r="K36" s="899"/>
      <c r="L36" s="907" t="s">
        <v>330</v>
      </c>
      <c r="M36" s="908"/>
      <c r="N36" s="941"/>
      <c r="O36" s="907" t="s">
        <v>502</v>
      </c>
      <c r="P36" s="908"/>
      <c r="Q36" s="908"/>
      <c r="R36" s="908"/>
      <c r="S36" s="908"/>
      <c r="T36" s="908"/>
      <c r="U36" s="908"/>
      <c r="V36" s="908"/>
      <c r="W36" s="908"/>
      <c r="X36" s="941"/>
      <c r="Y36" s="54" t="s">
        <v>21</v>
      </c>
      <c r="Z36" s="50" t="s">
        <v>22</v>
      </c>
      <c r="AA36" s="50" t="s">
        <v>327</v>
      </c>
      <c r="AB36" s="50" t="s">
        <v>328</v>
      </c>
      <c r="AC36" s="50" t="s">
        <v>21</v>
      </c>
      <c r="AD36" s="50" t="s">
        <v>22</v>
      </c>
      <c r="AE36" s="50" t="s">
        <v>327</v>
      </c>
      <c r="AF36" s="50" t="s">
        <v>328</v>
      </c>
      <c r="AG36" s="50" t="s">
        <v>21</v>
      </c>
      <c r="AH36" s="50" t="s">
        <v>22</v>
      </c>
      <c r="AI36" s="50" t="s">
        <v>327</v>
      </c>
      <c r="AJ36" s="80" t="s">
        <v>328</v>
      </c>
      <c r="AK36" s="883"/>
      <c r="AL36" s="883"/>
      <c r="AM36" s="906"/>
      <c r="AN36" s="906"/>
      <c r="AO36" s="906"/>
      <c r="AP36" s="2"/>
    </row>
    <row r="37" spans="2:86" ht="14.25" customHeight="1" x14ac:dyDescent="0.15">
      <c r="B37" s="926"/>
      <c r="C37" s="931"/>
      <c r="D37" s="929"/>
      <c r="E37" s="929"/>
      <c r="F37" s="929"/>
      <c r="G37" s="929"/>
      <c r="H37" s="929"/>
      <c r="I37" s="929"/>
      <c r="J37" s="930"/>
      <c r="K37" s="899"/>
      <c r="L37" s="911"/>
      <c r="M37" s="912"/>
      <c r="N37" s="942"/>
      <c r="O37" s="911"/>
      <c r="P37" s="912"/>
      <c r="Q37" s="912"/>
      <c r="R37" s="912"/>
      <c r="S37" s="912"/>
      <c r="T37" s="912"/>
      <c r="U37" s="912"/>
      <c r="V37" s="912"/>
      <c r="W37" s="912"/>
      <c r="X37" s="942"/>
      <c r="Y37" s="905" t="str">
        <f>IF(COUNTIF(Y11:Y34,"〇")&gt;0,"1","  ")</f>
        <v xml:space="preserve">  </v>
      </c>
      <c r="Z37" s="905" t="str">
        <f>IF(COUNTIF(Z11:Z34,"〇")&gt;0,"1","  ")</f>
        <v xml:space="preserve">  </v>
      </c>
      <c r="AA37" s="905" t="str">
        <f>IF(COUNTIF(AA11:AA34,"〇")&gt;0,"1","  ")</f>
        <v xml:space="preserve">  </v>
      </c>
      <c r="AB37" s="905" t="str">
        <f>IF(COUNTIF(AB11:AB34,"〇")&gt;0,"1","  ")</f>
        <v xml:space="preserve">  </v>
      </c>
      <c r="AC37" s="905">
        <f>COUNTA(AC11:AC34)</f>
        <v>0</v>
      </c>
      <c r="AD37" s="905">
        <f t="shared" ref="AD37:AI37" si="8">COUNTA(AD11:AD34)</f>
        <v>0</v>
      </c>
      <c r="AE37" s="905">
        <f t="shared" si="8"/>
        <v>0</v>
      </c>
      <c r="AF37" s="905">
        <f t="shared" si="8"/>
        <v>2</v>
      </c>
      <c r="AG37" s="905">
        <f t="shared" si="8"/>
        <v>0</v>
      </c>
      <c r="AH37" s="905">
        <f t="shared" si="8"/>
        <v>0</v>
      </c>
      <c r="AI37" s="905">
        <f t="shared" si="8"/>
        <v>0</v>
      </c>
      <c r="AJ37" s="905">
        <f>COUNTA(AJ11:AJ34)</f>
        <v>1</v>
      </c>
      <c r="AK37" s="883"/>
      <c r="AL37" s="883"/>
      <c r="AM37" s="906"/>
      <c r="AN37" s="906"/>
      <c r="AO37" s="906"/>
      <c r="AP37" s="2"/>
    </row>
    <row r="38" spans="2:86" ht="14.25" customHeight="1" x14ac:dyDescent="0.15">
      <c r="B38" s="926"/>
      <c r="C38" s="931"/>
      <c r="D38" s="929"/>
      <c r="E38" s="929"/>
      <c r="F38" s="929"/>
      <c r="G38" s="929"/>
      <c r="H38" s="929"/>
      <c r="I38" s="929"/>
      <c r="J38" s="930"/>
      <c r="K38" s="899"/>
      <c r="L38" s="915"/>
      <c r="M38" s="916"/>
      <c r="N38" s="943"/>
      <c r="O38" s="915"/>
      <c r="P38" s="916"/>
      <c r="Q38" s="916"/>
      <c r="R38" s="916"/>
      <c r="S38" s="916"/>
      <c r="T38" s="916"/>
      <c r="U38" s="916"/>
      <c r="V38" s="916"/>
      <c r="W38" s="916"/>
      <c r="X38" s="943"/>
      <c r="Y38" s="905"/>
      <c r="Z38" s="905"/>
      <c r="AA38" s="905"/>
      <c r="AB38" s="905"/>
      <c r="AC38" s="905"/>
      <c r="AD38" s="905"/>
      <c r="AE38" s="905"/>
      <c r="AF38" s="905"/>
      <c r="AG38" s="905"/>
      <c r="AH38" s="905"/>
      <c r="AI38" s="905"/>
      <c r="AJ38" s="905"/>
      <c r="AK38" s="883"/>
      <c r="AL38" s="883"/>
      <c r="AM38" s="906"/>
      <c r="AN38" s="906"/>
      <c r="AO38" s="906"/>
      <c r="AP38" s="2"/>
    </row>
    <row r="39" spans="2:86" ht="12" customHeight="1" x14ac:dyDescent="0.15">
      <c r="B39" s="926"/>
      <c r="C39" s="931"/>
      <c r="D39" s="929"/>
      <c r="E39" s="929"/>
      <c r="F39" s="929"/>
      <c r="G39" s="929"/>
      <c r="H39" s="929"/>
      <c r="I39" s="929"/>
      <c r="J39" s="930"/>
      <c r="K39" s="893" t="s">
        <v>503</v>
      </c>
      <c r="L39" s="900"/>
      <c r="M39" s="900"/>
      <c r="N39" s="900"/>
      <c r="O39" s="900"/>
      <c r="P39" s="900"/>
      <c r="Q39" s="900"/>
      <c r="R39" s="900"/>
      <c r="S39" s="900"/>
      <c r="T39" s="900"/>
      <c r="U39" s="900"/>
      <c r="V39" s="900"/>
      <c r="W39" s="900"/>
      <c r="X39" s="900"/>
      <c r="Y39" s="900"/>
      <c r="Z39" s="900"/>
      <c r="AA39" s="900"/>
      <c r="AB39" s="900"/>
      <c r="AC39" s="900"/>
      <c r="AD39" s="900"/>
      <c r="AE39" s="900"/>
      <c r="AF39" s="900"/>
      <c r="AG39" s="900"/>
      <c r="AH39" s="900"/>
      <c r="AI39" s="900"/>
      <c r="AJ39" s="900"/>
      <c r="AK39" s="901"/>
      <c r="AL39" s="901"/>
      <c r="AM39" s="901"/>
      <c r="AN39" s="901"/>
      <c r="AO39" s="902"/>
      <c r="AP39" s="2"/>
    </row>
    <row r="40" spans="2:86" ht="12" customHeight="1" x14ac:dyDescent="0.15">
      <c r="B40" s="926"/>
      <c r="C40" s="931"/>
      <c r="D40" s="929"/>
      <c r="E40" s="929"/>
      <c r="F40" s="929"/>
      <c r="G40" s="929"/>
      <c r="H40" s="929"/>
      <c r="I40" s="929"/>
      <c r="J40" s="930"/>
      <c r="K40" s="894"/>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row>
    <row r="41" spans="2:86" ht="12" customHeight="1" x14ac:dyDescent="0.15">
      <c r="B41" s="926"/>
      <c r="C41" s="931"/>
      <c r="D41" s="929"/>
      <c r="E41" s="929"/>
      <c r="F41" s="929"/>
      <c r="G41" s="929"/>
      <c r="H41" s="929"/>
      <c r="I41" s="929"/>
      <c r="J41" s="930"/>
      <c r="K41" s="894"/>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row>
    <row r="42" spans="2:86" ht="12" customHeight="1" x14ac:dyDescent="0.15">
      <c r="B42" s="926"/>
      <c r="C42" s="931"/>
      <c r="D42" s="929"/>
      <c r="E42" s="929"/>
      <c r="F42" s="929"/>
      <c r="G42" s="929"/>
      <c r="H42" s="929"/>
      <c r="I42" s="929"/>
      <c r="J42" s="930"/>
      <c r="K42" s="894"/>
      <c r="L42" s="903"/>
      <c r="M42" s="903"/>
      <c r="N42" s="903"/>
      <c r="O42" s="903"/>
      <c r="P42" s="903"/>
      <c r="Q42" s="903"/>
      <c r="R42" s="903"/>
      <c r="S42" s="903"/>
      <c r="T42" s="903"/>
      <c r="U42" s="903"/>
      <c r="V42" s="903"/>
      <c r="W42" s="903"/>
      <c r="X42" s="903"/>
      <c r="Y42" s="903"/>
      <c r="Z42" s="903"/>
      <c r="AA42" s="903"/>
      <c r="AB42" s="903"/>
      <c r="AC42" s="903"/>
      <c r="AD42" s="903"/>
      <c r="AE42" s="903"/>
      <c r="AF42" s="903"/>
      <c r="AG42" s="903"/>
      <c r="AH42" s="903"/>
      <c r="AI42" s="903"/>
      <c r="AJ42" s="903"/>
      <c r="AK42" s="903"/>
      <c r="AL42" s="903"/>
      <c r="AM42" s="903"/>
      <c r="AN42" s="903"/>
      <c r="AO42" s="904"/>
      <c r="AP42" s="42"/>
      <c r="CD42" s="2"/>
      <c r="CE42" s="2"/>
      <c r="CF42" s="2"/>
      <c r="CG42" s="2"/>
      <c r="CH42" s="2"/>
    </row>
    <row r="43" spans="2:86" ht="12" customHeight="1" x14ac:dyDescent="0.15">
      <c r="B43" s="926"/>
      <c r="C43" s="931"/>
      <c r="D43" s="929"/>
      <c r="E43" s="929"/>
      <c r="F43" s="929"/>
      <c r="G43" s="929"/>
      <c r="H43" s="929"/>
      <c r="I43" s="929"/>
      <c r="J43" s="930"/>
      <c r="K43" s="879" t="s">
        <v>331</v>
      </c>
      <c r="L43" s="879"/>
      <c r="M43" s="879"/>
      <c r="N43" s="879"/>
      <c r="O43" s="879"/>
      <c r="P43" s="879"/>
      <c r="Q43" s="879"/>
      <c r="R43" s="879"/>
      <c r="S43" s="879"/>
      <c r="T43" s="879"/>
      <c r="U43" s="879"/>
      <c r="V43" s="879"/>
      <c r="W43" s="879"/>
      <c r="X43" s="879"/>
      <c r="Y43" s="879"/>
      <c r="Z43" s="879"/>
      <c r="AA43" s="879"/>
      <c r="AB43" s="879"/>
      <c r="AC43" s="879"/>
      <c r="AD43" s="879"/>
      <c r="AE43" s="879"/>
      <c r="AF43" s="879"/>
      <c r="AG43" s="879"/>
      <c r="AH43" s="879"/>
      <c r="AI43" s="879"/>
      <c r="AJ43" s="879"/>
      <c r="AK43" s="879"/>
      <c r="AL43" s="879"/>
      <c r="AM43" s="879"/>
      <c r="AN43" s="879"/>
      <c r="AO43" s="879"/>
      <c r="AP43" s="42"/>
      <c r="CD43" s="2"/>
      <c r="CE43" s="2"/>
      <c r="CF43" s="2"/>
      <c r="CG43" s="2"/>
      <c r="CH43" s="2"/>
    </row>
    <row r="44" spans="2:86" ht="12" customHeight="1" x14ac:dyDescent="0.15">
      <c r="B44" s="926"/>
      <c r="C44" s="931"/>
      <c r="D44" s="929"/>
      <c r="E44" s="929"/>
      <c r="F44" s="929"/>
      <c r="G44" s="929"/>
      <c r="H44" s="929"/>
      <c r="I44" s="929"/>
      <c r="J44" s="930"/>
      <c r="K44" s="895" t="s">
        <v>497</v>
      </c>
      <c r="L44" s="896"/>
      <c r="M44" s="896"/>
      <c r="N44" s="896"/>
      <c r="O44" s="896"/>
      <c r="P44" s="896"/>
      <c r="Q44" s="896"/>
      <c r="R44" s="896"/>
      <c r="S44" s="896"/>
      <c r="T44" s="896"/>
      <c r="U44" s="896"/>
      <c r="V44" s="896"/>
      <c r="W44" s="896"/>
      <c r="X44" s="896"/>
      <c r="Y44" s="896"/>
      <c r="Z44" s="896"/>
      <c r="AA44" s="896"/>
      <c r="AB44" s="896"/>
      <c r="AC44" s="896"/>
      <c r="AD44" s="896"/>
      <c r="AE44" s="896"/>
      <c r="AF44" s="896"/>
      <c r="AG44" s="896"/>
      <c r="AH44" s="896"/>
      <c r="AI44" s="896"/>
      <c r="AJ44" s="896"/>
      <c r="AK44" s="896"/>
      <c r="AL44" s="896"/>
      <c r="AM44" s="896"/>
      <c r="AN44" s="896"/>
      <c r="AO44" s="897"/>
      <c r="AP44" s="42"/>
      <c r="CD44" s="2"/>
      <c r="CE44" s="2"/>
      <c r="CF44" s="2"/>
      <c r="CG44" s="2"/>
      <c r="CH44" s="2"/>
    </row>
    <row r="45" spans="2:86" ht="12" customHeight="1" x14ac:dyDescent="0.15">
      <c r="B45" s="510"/>
      <c r="C45" s="932"/>
      <c r="D45" s="933"/>
      <c r="E45" s="933"/>
      <c r="F45" s="933"/>
      <c r="G45" s="933"/>
      <c r="H45" s="933"/>
      <c r="I45" s="933"/>
      <c r="J45" s="934"/>
      <c r="K45" s="880" t="s">
        <v>498</v>
      </c>
      <c r="L45" s="881"/>
      <c r="M45" s="881"/>
      <c r="N45" s="881"/>
      <c r="O45" s="881"/>
      <c r="P45" s="881"/>
      <c r="Q45" s="881"/>
      <c r="R45" s="881"/>
      <c r="S45" s="881"/>
      <c r="T45" s="881"/>
      <c r="U45" s="881"/>
      <c r="V45" s="881"/>
      <c r="W45" s="881"/>
      <c r="X45" s="881"/>
      <c r="Y45" s="881"/>
      <c r="Z45" s="881"/>
      <c r="AA45" s="881"/>
      <c r="AB45" s="881"/>
      <c r="AC45" s="881"/>
      <c r="AD45" s="881"/>
      <c r="AE45" s="881"/>
      <c r="AF45" s="881"/>
      <c r="AG45" s="881"/>
      <c r="AH45" s="881"/>
      <c r="AI45" s="881"/>
      <c r="AJ45" s="881"/>
      <c r="AK45" s="881"/>
      <c r="AL45" s="881"/>
      <c r="AM45" s="881"/>
      <c r="AN45" s="881"/>
      <c r="AO45" s="882"/>
      <c r="AP45" s="42"/>
      <c r="CD45" s="2"/>
      <c r="CE45" s="2"/>
      <c r="CF45" s="2"/>
      <c r="CG45" s="2"/>
      <c r="CH45" s="2"/>
    </row>
    <row r="46" spans="2:86" ht="12" customHeight="1" x14ac:dyDescent="0.2">
      <c r="B46" s="6" t="s">
        <v>404</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439</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440</v>
      </c>
      <c r="AP48" s="42"/>
      <c r="CD48" s="2"/>
      <c r="CE48" s="2"/>
      <c r="CF48" s="2"/>
      <c r="CG48" s="2"/>
      <c r="CH48" s="2"/>
    </row>
    <row r="49" spans="2:86" ht="12" customHeight="1" x14ac:dyDescent="0.15">
      <c r="B49" s="2" t="s">
        <v>441</v>
      </c>
      <c r="AP49" s="42"/>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AG11:AJ28">
    <cfRule type="expression" dxfId="347" priority="3">
      <formula>$AQ11=2</formula>
    </cfRule>
  </conditionalFormatting>
  <conditionalFormatting sqref="Y29:AB29">
    <cfRule type="expression" dxfId="346" priority="16">
      <formula>$AQ28=2</formula>
    </cfRule>
  </conditionalFormatting>
  <conditionalFormatting sqref="Y30:AB31">
    <cfRule type="expression" dxfId="345" priority="14">
      <formula>$AQ28=2</formula>
    </cfRule>
  </conditionalFormatting>
  <conditionalFormatting sqref="Y32:AB32">
    <cfRule type="expression" dxfId="344" priority="12">
      <formula>$AQ29=2</formula>
    </cfRule>
  </conditionalFormatting>
  <conditionalFormatting sqref="Y33:AB33">
    <cfRule type="expression" dxfId="343" priority="10">
      <formula>$AQ29=2</formula>
    </cfRule>
  </conditionalFormatting>
  <conditionalFormatting sqref="Y34:AB34">
    <cfRule type="expression" dxfId="342" priority="8">
      <formula>$AQ29=2</formula>
    </cfRule>
  </conditionalFormatting>
  <conditionalFormatting sqref="Y11:AF28">
    <cfRule type="expression" dxfId="341" priority="2">
      <formula>$AQ11=3</formula>
    </cfRule>
  </conditionalFormatting>
  <conditionalFormatting sqref="Y29:AF29">
    <cfRule type="expression" dxfId="340" priority="17">
      <formula>$AQ28=3</formula>
    </cfRule>
  </conditionalFormatting>
  <conditionalFormatting sqref="Y30:AF31">
    <cfRule type="expression" dxfId="339" priority="15">
      <formula>$AQ28=3</formula>
    </cfRule>
  </conditionalFormatting>
  <conditionalFormatting sqref="Y32:AF32">
    <cfRule type="expression" dxfId="338" priority="13">
      <formula>$AQ29=3</formula>
    </cfRule>
  </conditionalFormatting>
  <conditionalFormatting sqref="Y33:AF33">
    <cfRule type="expression" dxfId="337" priority="11">
      <formula>$AQ29=3</formula>
    </cfRule>
  </conditionalFormatting>
  <conditionalFormatting sqref="Y34:AF34">
    <cfRule type="expression" dxfId="336" priority="9">
      <formula>$AQ29=3</formula>
    </cfRule>
  </conditionalFormatting>
  <conditionalFormatting sqref="AC11:AJ28">
    <cfRule type="expression" dxfId="335" priority="1">
      <formula>$AQ11=1</formula>
    </cfRule>
  </conditionalFormatting>
  <conditionalFormatting sqref="AC29:AJ29">
    <cfRule type="expression" dxfId="334" priority="29">
      <formula>$AQ28=1</formula>
    </cfRule>
  </conditionalFormatting>
  <conditionalFormatting sqref="AC30:AJ31">
    <cfRule type="expression" dxfId="333" priority="27">
      <formula>$AQ28=1</formula>
    </cfRule>
  </conditionalFormatting>
  <conditionalFormatting sqref="AC32:AJ32">
    <cfRule type="expression" dxfId="332" priority="25">
      <formula>$AQ29=1</formula>
    </cfRule>
  </conditionalFormatting>
  <conditionalFormatting sqref="AC33:AJ33">
    <cfRule type="expression" dxfId="331" priority="23">
      <formula>$AQ29=1</formula>
    </cfRule>
  </conditionalFormatting>
  <conditionalFormatting sqref="AC34:AJ34">
    <cfRule type="expression" dxfId="330" priority="21">
      <formula>$AQ29=1</formula>
    </cfRule>
  </conditionalFormatting>
  <conditionalFormatting sqref="AG29:AJ29">
    <cfRule type="expression" dxfId="329" priority="28">
      <formula>$AQ28=2</formula>
    </cfRule>
  </conditionalFormatting>
  <conditionalFormatting sqref="AG30:AJ31">
    <cfRule type="expression" dxfId="328" priority="26">
      <formula>$AQ28=2</formula>
    </cfRule>
  </conditionalFormatting>
  <conditionalFormatting sqref="AG32:AJ32">
    <cfRule type="expression" dxfId="327" priority="24">
      <formula>$AQ29=2</formula>
    </cfRule>
  </conditionalFormatting>
  <conditionalFormatting sqref="AG33:AJ33">
    <cfRule type="expression" dxfId="326" priority="22">
      <formula>$AQ29=2</formula>
    </cfRule>
  </conditionalFormatting>
  <conditionalFormatting sqref="AG34:AJ34">
    <cfRule type="expression" dxfId="325" priority="20">
      <formula>$AQ29=2</formula>
    </cfRule>
  </conditionalFormatting>
  <dataValidations count="3">
    <dataValidation type="list" allowBlank="1" showInputMessage="1" showErrorMessage="1" sqref="Y15:AB34" xr:uid="{95C8DA72-D034-4518-8FF1-780439D70CAF}">
      <formula1>"〇,"</formula1>
    </dataValidation>
    <dataValidation type="list" allowBlank="1" showInputMessage="1" showErrorMessage="1" sqref="N11:O34" xr:uid="{721BF8A6-F0E9-43C0-B7F0-AD4C545F1971}">
      <formula1>INDIRECT(L11)</formula1>
    </dataValidation>
    <dataValidation type="list" allowBlank="1" showInputMessage="1" showErrorMessage="1" sqref="Y11:AB14" xr:uid="{2A5377FA-AB17-48D0-B109-B4EB0087135F}">
      <formula1>"　,○"</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6AD3FC4-CCD3-4077-B522-D1C692CD8EF9}">
          <x14:formula1>
            <xm:f>'(参考)リスト'!$G$16:$G$19</xm:f>
          </x14:formula1>
          <xm:sqref>AM35:AO38</xm:sqref>
        </x14:dataValidation>
        <x14:dataValidation type="list" allowBlank="1" showInputMessage="1" showErrorMessage="1" xr:uid="{7EF86D1B-A06F-4FC6-9B49-09E9671088D5}">
          <x14:formula1>
            <xm:f>'(参考)リスト'!$B$16:$B$21</xm:f>
          </x14:formula1>
          <xm:sqref>L11:M34</xm:sqref>
        </x14:dataValidation>
        <x14:dataValidation type="list" allowBlank="1" showInputMessage="1" showErrorMessage="1" xr:uid="{5AFB7B37-3895-432D-A38A-3659AF2B2960}">
          <x14:formula1>
            <xm:f>'(参考)リスト'!$E$16:$E$27</xm:f>
          </x14:formula1>
          <xm:sqref>R11:T34</xm:sqref>
        </x14:dataValidation>
        <x14:dataValidation type="list" allowBlank="1" showInputMessage="1" showErrorMessage="1" xr:uid="{167D42D9-0CD8-483C-B2CF-21AA2CF6A430}">
          <x14:formula1>
            <xm:f>'(参考)リスト'!$D$16:$D$18</xm:f>
          </x14:formula1>
          <xm:sqref>P11:Q34</xm:sqref>
        </x14:dataValidation>
        <x14:dataValidation type="list" allowBlank="1" showInputMessage="1" showErrorMessage="1" xr:uid="{3E865680-D3A3-4E42-870B-0CB9A4226542}">
          <x14:formula1>
            <xm:f>'(参考)リスト'!$F$16:$F$21</xm:f>
          </x14:formula1>
          <xm:sqref>U11:X34</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B34A1-ECBE-4609-877F-A6737B0E28D3}">
  <sheetPr>
    <pageSetUpPr fitToPage="1"/>
  </sheetPr>
  <dimension ref="B1:CH53"/>
  <sheetViews>
    <sheetView showGridLines="0" view="pageBreakPreview" zoomScaleNormal="85" zoomScaleSheetLayoutView="100" workbookViewId="0">
      <selection activeCell="P24" sqref="P24:Q2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3" customWidth="1"/>
    <col min="43" max="86" width="4.109375" style="42" customWidth="1"/>
    <col min="87" max="99" width="8" style="2" customWidth="1"/>
    <col min="100" max="110" width="9" style="2"/>
    <col min="111" max="111" width="14" style="2" bestFit="1" customWidth="1"/>
    <col min="112" max="16384" width="9" style="2"/>
  </cols>
  <sheetData>
    <row r="1" spans="2:86" ht="12" customHeight="1" x14ac:dyDescent="0.15">
      <c r="AU1" s="951" t="s">
        <v>495</v>
      </c>
      <c r="AV1" s="958" t="s">
        <v>402</v>
      </c>
      <c r="AW1" s="958"/>
      <c r="AX1" s="958"/>
      <c r="AY1" s="878" t="s">
        <v>46</v>
      </c>
      <c r="AZ1" s="878"/>
      <c r="BA1" s="878"/>
      <c r="BB1" s="878"/>
      <c r="BC1" s="878"/>
      <c r="BD1" s="878"/>
      <c r="BE1" s="878"/>
      <c r="BF1" s="878"/>
      <c r="BG1" s="878"/>
      <c r="BH1" s="878"/>
      <c r="BI1" s="878"/>
      <c r="BJ1" s="878"/>
      <c r="BK1" s="878" t="s">
        <v>45</v>
      </c>
      <c r="BL1" s="878"/>
      <c r="BM1" s="878"/>
      <c r="BN1" s="878"/>
      <c r="BO1" s="878"/>
      <c r="BP1" s="878"/>
      <c r="BQ1" s="878"/>
      <c r="BR1" s="878"/>
      <c r="BS1" s="878"/>
      <c r="BT1" s="878"/>
      <c r="BU1" s="878"/>
      <c r="BV1" s="878"/>
      <c r="BW1" s="950"/>
      <c r="BX1" s="950"/>
      <c r="BY1" s="950"/>
      <c r="BZ1" s="950"/>
      <c r="CA1" s="950"/>
      <c r="CB1" s="950"/>
      <c r="CC1" s="950"/>
      <c r="CD1" s="950"/>
      <c r="CE1" s="950"/>
      <c r="CF1" s="950"/>
      <c r="CG1" s="950"/>
      <c r="CH1" s="950"/>
    </row>
    <row r="2" spans="2:86" ht="8.25" customHeight="1" x14ac:dyDescent="0.15">
      <c r="AU2" s="951"/>
      <c r="AV2" s="958" t="s">
        <v>401</v>
      </c>
      <c r="AW2" s="944" t="s">
        <v>400</v>
      </c>
      <c r="AX2" s="944" t="s">
        <v>449</v>
      </c>
      <c r="AY2" s="878" t="s">
        <v>496</v>
      </c>
      <c r="AZ2" s="878"/>
      <c r="BA2" s="878"/>
      <c r="BB2" s="878"/>
      <c r="BC2" s="878"/>
      <c r="BD2" s="878"/>
      <c r="BE2" s="878"/>
      <c r="BF2" s="878"/>
      <c r="BG2" s="878"/>
      <c r="BH2" s="878"/>
      <c r="BI2" s="878"/>
      <c r="BJ2" s="878"/>
      <c r="BK2" s="878" t="s">
        <v>44</v>
      </c>
      <c r="BL2" s="878"/>
      <c r="BM2" s="878"/>
      <c r="BN2" s="878"/>
      <c r="BO2" s="878" t="s">
        <v>43</v>
      </c>
      <c r="BP2" s="878"/>
      <c r="BQ2" s="878"/>
      <c r="BR2" s="878"/>
      <c r="BS2" s="878"/>
      <c r="BT2" s="878"/>
      <c r="BU2" s="878"/>
      <c r="BV2" s="878"/>
      <c r="BW2" s="959"/>
      <c r="BX2" s="959"/>
      <c r="BY2" s="959"/>
      <c r="BZ2" s="959"/>
      <c r="CA2" s="950"/>
      <c r="CB2" s="950"/>
      <c r="CC2" s="950"/>
      <c r="CD2" s="950"/>
      <c r="CE2" s="950"/>
      <c r="CF2" s="950"/>
      <c r="CG2" s="950"/>
      <c r="CH2" s="950"/>
    </row>
    <row r="3" spans="2:86" ht="25.2" customHeight="1" x14ac:dyDescent="0.15">
      <c r="B3" s="659" t="s">
        <v>316</v>
      </c>
      <c r="C3" s="945"/>
      <c r="D3" s="945"/>
      <c r="E3" s="946"/>
      <c r="F3" s="946"/>
      <c r="G3" s="946"/>
      <c r="H3" s="946"/>
      <c r="I3" s="946"/>
      <c r="J3" s="946"/>
      <c r="K3" s="945"/>
      <c r="L3" s="945"/>
      <c r="M3" s="945"/>
      <c r="N3" s="945"/>
      <c r="O3" s="945"/>
      <c r="P3" s="945"/>
      <c r="Q3" s="945"/>
      <c r="R3" s="945"/>
      <c r="S3" s="945"/>
      <c r="T3" s="945"/>
      <c r="U3" s="945"/>
      <c r="V3" s="945"/>
      <c r="W3" s="945"/>
      <c r="X3" s="945"/>
      <c r="Y3" s="945"/>
      <c r="Z3" s="945"/>
      <c r="AA3" s="945"/>
      <c r="AB3" s="945"/>
      <c r="AC3" s="945"/>
      <c r="AD3" s="945"/>
      <c r="AE3" s="945"/>
      <c r="AF3" s="945"/>
      <c r="AG3" s="945"/>
      <c r="AH3" s="945"/>
      <c r="AI3" s="945"/>
      <c r="AJ3" s="945"/>
      <c r="AK3" s="945"/>
      <c r="AL3" s="945"/>
      <c r="AM3" s="945"/>
      <c r="AN3" s="945"/>
      <c r="AO3" s="945"/>
      <c r="AU3" s="951"/>
      <c r="AV3" s="958"/>
      <c r="AW3" s="944"/>
      <c r="AX3" s="944"/>
      <c r="AY3" s="878" t="s">
        <v>42</v>
      </c>
      <c r="AZ3" s="878"/>
      <c r="BA3" s="878"/>
      <c r="BB3" s="878"/>
      <c r="BC3" s="878" t="s">
        <v>41</v>
      </c>
      <c r="BD3" s="878"/>
      <c r="BE3" s="878"/>
      <c r="BF3" s="878"/>
      <c r="BG3" s="878" t="s">
        <v>40</v>
      </c>
      <c r="BH3" s="878"/>
      <c r="BI3" s="878"/>
      <c r="BJ3" s="878"/>
      <c r="BK3" s="878" t="s">
        <v>235</v>
      </c>
      <c r="BL3" s="878"/>
      <c r="BM3" s="878"/>
      <c r="BN3" s="878"/>
      <c r="BO3" s="878" t="s">
        <v>41</v>
      </c>
      <c r="BP3" s="878"/>
      <c r="BQ3" s="878"/>
      <c r="BR3" s="878"/>
      <c r="BS3" s="878" t="s">
        <v>40</v>
      </c>
      <c r="BT3" s="878"/>
      <c r="BU3" s="878"/>
      <c r="BV3" s="878"/>
      <c r="BW3" s="950"/>
      <c r="BX3" s="950"/>
      <c r="BY3" s="950"/>
      <c r="BZ3" s="950"/>
      <c r="CA3" s="950"/>
      <c r="CB3" s="950"/>
      <c r="CC3" s="950"/>
      <c r="CD3" s="950"/>
      <c r="CE3" s="950"/>
      <c r="CF3" s="950"/>
      <c r="CG3" s="950"/>
      <c r="CH3" s="950"/>
    </row>
    <row r="4" spans="2:86" ht="18" customHeight="1" x14ac:dyDescent="0.15">
      <c r="B4" s="403" t="s">
        <v>17</v>
      </c>
      <c r="C4" s="403"/>
      <c r="D4" s="403"/>
      <c r="E4" s="921" t="s">
        <v>561</v>
      </c>
      <c r="F4" s="922"/>
      <c r="G4" s="922"/>
      <c r="H4" s="922"/>
      <c r="I4" s="922"/>
      <c r="J4" s="923"/>
      <c r="K4" s="495" t="s">
        <v>18</v>
      </c>
      <c r="L4" s="495"/>
      <c r="M4" s="495"/>
      <c r="N4" s="919" t="s">
        <v>573</v>
      </c>
      <c r="O4" s="919"/>
      <c r="P4" s="919"/>
      <c r="Q4" s="919"/>
      <c r="R4" s="919"/>
      <c r="S4" s="919"/>
      <c r="T4" s="514" t="s">
        <v>445</v>
      </c>
      <c r="U4" s="515"/>
      <c r="V4" s="515"/>
      <c r="W4" s="515"/>
      <c r="X4" s="516"/>
      <c r="Y4" s="924" t="s">
        <v>531</v>
      </c>
      <c r="Z4" s="924"/>
      <c r="AA4" s="924"/>
      <c r="AB4" s="924"/>
      <c r="AC4" s="924"/>
      <c r="AD4" s="924"/>
      <c r="AE4" s="924"/>
      <c r="AF4" s="924"/>
      <c r="AG4" s="514" t="s">
        <v>185</v>
      </c>
      <c r="AH4" s="515"/>
      <c r="AI4" s="515"/>
      <c r="AJ4" s="516"/>
      <c r="AK4" s="952">
        <v>45586</v>
      </c>
      <c r="AL4" s="953"/>
      <c r="AM4" s="953"/>
      <c r="AN4" s="953"/>
      <c r="AO4" s="954"/>
      <c r="AU4" s="951"/>
      <c r="AV4" s="958"/>
      <c r="AW4" s="944"/>
      <c r="AX4" s="944"/>
      <c r="AY4" s="147" t="s">
        <v>37</v>
      </c>
      <c r="AZ4" s="147" t="s">
        <v>36</v>
      </c>
      <c r="BA4" s="147" t="s">
        <v>39</v>
      </c>
      <c r="BB4" s="147" t="s">
        <v>38</v>
      </c>
      <c r="BC4" s="147" t="s">
        <v>37</v>
      </c>
      <c r="BD4" s="147" t="s">
        <v>36</v>
      </c>
      <c r="BE4" s="147" t="s">
        <v>39</v>
      </c>
      <c r="BF4" s="147" t="s">
        <v>38</v>
      </c>
      <c r="BG4" s="147" t="s">
        <v>37</v>
      </c>
      <c r="BH4" s="147" t="s">
        <v>36</v>
      </c>
      <c r="BI4" s="147" t="s">
        <v>39</v>
      </c>
      <c r="BJ4" s="147" t="s">
        <v>38</v>
      </c>
      <c r="BK4" s="147" t="s">
        <v>37</v>
      </c>
      <c r="BL4" s="147" t="s">
        <v>36</v>
      </c>
      <c r="BM4" s="147" t="s">
        <v>39</v>
      </c>
      <c r="BN4" s="147" t="s">
        <v>38</v>
      </c>
      <c r="BO4" s="147" t="s">
        <v>37</v>
      </c>
      <c r="BP4" s="147" t="s">
        <v>36</v>
      </c>
      <c r="BQ4" s="147" t="s">
        <v>39</v>
      </c>
      <c r="BR4" s="147" t="s">
        <v>38</v>
      </c>
      <c r="BS4" s="147" t="s">
        <v>37</v>
      </c>
      <c r="BT4" s="147" t="s">
        <v>36</v>
      </c>
      <c r="BU4" s="147" t="s">
        <v>39</v>
      </c>
      <c r="BV4" s="147" t="s">
        <v>38</v>
      </c>
      <c r="BW4" s="5"/>
      <c r="BX4" s="5"/>
      <c r="BY4" s="5"/>
      <c r="BZ4" s="5"/>
      <c r="CA4" s="5"/>
      <c r="CB4" s="5"/>
      <c r="CC4" s="5"/>
      <c r="CD4" s="5"/>
      <c r="CE4" s="5"/>
      <c r="CF4" s="5"/>
      <c r="CG4" s="5"/>
      <c r="CH4" s="5"/>
    </row>
    <row r="5" spans="2:86" ht="18" customHeight="1" x14ac:dyDescent="0.15">
      <c r="B5" s="411" t="s">
        <v>0</v>
      </c>
      <c r="C5" s="411"/>
      <c r="D5" s="411"/>
      <c r="E5" s="947" t="s">
        <v>562</v>
      </c>
      <c r="F5" s="948"/>
      <c r="G5" s="948"/>
      <c r="H5" s="948"/>
      <c r="I5" s="948"/>
      <c r="J5" s="949"/>
      <c r="K5" s="509" t="s">
        <v>1</v>
      </c>
      <c r="L5" s="509"/>
      <c r="M5" s="509"/>
      <c r="N5" s="919" t="s">
        <v>936</v>
      </c>
      <c r="O5" s="919"/>
      <c r="P5" s="919"/>
      <c r="Q5" s="919"/>
      <c r="R5" s="919"/>
      <c r="S5" s="919"/>
      <c r="T5" s="517"/>
      <c r="U5" s="518"/>
      <c r="V5" s="518"/>
      <c r="W5" s="518"/>
      <c r="X5" s="519"/>
      <c r="Y5" s="920" t="s">
        <v>532</v>
      </c>
      <c r="Z5" s="920"/>
      <c r="AA5" s="920"/>
      <c r="AB5" s="920"/>
      <c r="AC5" s="920"/>
      <c r="AD5" s="920"/>
      <c r="AE5" s="920"/>
      <c r="AF5" s="920"/>
      <c r="AG5" s="657"/>
      <c r="AH5" s="690"/>
      <c r="AI5" s="690"/>
      <c r="AJ5" s="658"/>
      <c r="AK5" s="955"/>
      <c r="AL5" s="956"/>
      <c r="AM5" s="956"/>
      <c r="AN5" s="956"/>
      <c r="AO5" s="957"/>
      <c r="AU5" s="951"/>
      <c r="AV5" s="51">
        <f>N7</f>
        <v>2</v>
      </c>
      <c r="AW5" s="43">
        <f>R7</f>
        <v>6</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0</v>
      </c>
      <c r="BF5" s="56">
        <f t="shared" si="0"/>
        <v>1</v>
      </c>
      <c r="BG5" s="56">
        <f t="shared" si="0"/>
        <v>0</v>
      </c>
      <c r="BH5" s="56">
        <f t="shared" si="0"/>
        <v>0</v>
      </c>
      <c r="BI5" s="56">
        <f>AI37</f>
        <v>1</v>
      </c>
      <c r="BJ5" s="56">
        <f t="shared" si="0"/>
        <v>0</v>
      </c>
      <c r="BK5" s="56">
        <f>IF(Y37&gt;0,R7,"")</f>
        <v>6</v>
      </c>
      <c r="BL5" s="44" t="str">
        <f>IF(Y37&gt;0,"",IF(Z37&gt;0,R7,""))</f>
        <v/>
      </c>
      <c r="BM5" s="44" t="e">
        <f>IF(Y37+Z37&gt;0,"",IF(AA37&gt;0,R7,""))</f>
        <v>#VALUE!</v>
      </c>
      <c r="BN5" s="44" t="e">
        <f>IF(Y37+Z37+AA37&gt;0,"",IF(AB37&gt;0,R7,""))</f>
        <v>#VALUE!</v>
      </c>
      <c r="BO5" s="56">
        <f>AC35</f>
        <v>0</v>
      </c>
      <c r="BP5" s="56">
        <f t="shared" ref="BP5:BQ5" si="1">AD35</f>
        <v>0</v>
      </c>
      <c r="BQ5" s="56">
        <f t="shared" si="1"/>
        <v>0</v>
      </c>
      <c r="BR5" s="56">
        <f>AF35</f>
        <v>0.3</v>
      </c>
      <c r="BS5" s="56">
        <f>AG35</f>
        <v>0</v>
      </c>
      <c r="BT5" s="56">
        <f>AH35</f>
        <v>0</v>
      </c>
      <c r="BU5" s="56">
        <f>AI35</f>
        <v>2.97</v>
      </c>
      <c r="BV5" s="56">
        <f>AJ35</f>
        <v>0</v>
      </c>
      <c r="BW5" s="144"/>
      <c r="BX5" s="145"/>
      <c r="BY5" s="145"/>
      <c r="BZ5" s="145"/>
      <c r="CA5" s="146"/>
      <c r="CB5" s="146"/>
      <c r="CC5" s="146"/>
      <c r="CD5" s="146"/>
      <c r="CE5" s="146"/>
      <c r="CF5" s="146"/>
      <c r="CG5" s="146"/>
      <c r="CH5" s="146"/>
    </row>
    <row r="6" spans="2:86" ht="12" customHeight="1" x14ac:dyDescent="0.15">
      <c r="B6" s="925" t="s">
        <v>184</v>
      </c>
      <c r="C6" s="927"/>
      <c r="D6" s="928"/>
      <c r="E6" s="929"/>
      <c r="F6" s="929"/>
      <c r="G6" s="929"/>
      <c r="H6" s="929"/>
      <c r="I6" s="929"/>
      <c r="J6" s="930"/>
      <c r="K6" s="935" t="s">
        <v>317</v>
      </c>
      <c r="L6" s="936"/>
      <c r="M6" s="936"/>
      <c r="N6" s="936"/>
      <c r="O6" s="936"/>
      <c r="P6" s="936"/>
      <c r="Q6" s="936"/>
      <c r="R6" s="936"/>
      <c r="S6" s="936"/>
      <c r="T6" s="936"/>
      <c r="U6" s="936"/>
      <c r="V6" s="936"/>
      <c r="W6" s="936"/>
      <c r="X6" s="936"/>
      <c r="Y6" s="936"/>
      <c r="Z6" s="936"/>
      <c r="AA6" s="936"/>
      <c r="AB6" s="936"/>
      <c r="AC6" s="936"/>
      <c r="AD6" s="936"/>
      <c r="AE6" s="936"/>
      <c r="AF6" s="936"/>
      <c r="AG6" s="936"/>
      <c r="AH6" s="936"/>
      <c r="AI6" s="936"/>
      <c r="AJ6" s="936"/>
      <c r="AK6" s="936"/>
      <c r="AL6" s="936"/>
      <c r="AM6" s="936"/>
      <c r="AN6" s="936"/>
      <c r="AO6" s="937"/>
      <c r="AP6" s="2"/>
    </row>
    <row r="7" spans="2:86" ht="12" customHeight="1" x14ac:dyDescent="0.15">
      <c r="B7" s="926"/>
      <c r="C7" s="931"/>
      <c r="D7" s="929"/>
      <c r="E7" s="929"/>
      <c r="F7" s="929"/>
      <c r="G7" s="929"/>
      <c r="H7" s="929"/>
      <c r="I7" s="929"/>
      <c r="J7" s="930"/>
      <c r="K7" s="884" t="s">
        <v>183</v>
      </c>
      <c r="L7" s="885"/>
      <c r="M7" s="886"/>
      <c r="N7" s="961">
        <v>2</v>
      </c>
      <c r="O7" s="962"/>
      <c r="P7" s="884" t="s">
        <v>318</v>
      </c>
      <c r="Q7" s="886"/>
      <c r="R7" s="938">
        <v>6</v>
      </c>
      <c r="S7" s="939"/>
      <c r="T7" s="940"/>
      <c r="U7" s="907" t="s">
        <v>436</v>
      </c>
      <c r="V7" s="941"/>
      <c r="W7" s="907" t="s">
        <v>319</v>
      </c>
      <c r="X7" s="941"/>
      <c r="Y7" s="886" t="s">
        <v>182</v>
      </c>
      <c r="Z7" s="883"/>
      <c r="AA7" s="883"/>
      <c r="AB7" s="883"/>
      <c r="AC7" s="907" t="s">
        <v>320</v>
      </c>
      <c r="AD7" s="908"/>
      <c r="AE7" s="908"/>
      <c r="AF7" s="908"/>
      <c r="AG7" s="908"/>
      <c r="AH7" s="908"/>
      <c r="AI7" s="908"/>
      <c r="AJ7" s="941"/>
      <c r="AK7" s="907" t="s">
        <v>321</v>
      </c>
      <c r="AL7" s="908"/>
      <c r="AM7" s="908"/>
      <c r="AN7" s="909"/>
      <c r="AO7" s="910"/>
      <c r="AP7" s="2"/>
      <c r="AW7" s="59"/>
    </row>
    <row r="8" spans="2:86" ht="12" customHeight="1" x14ac:dyDescent="0.15">
      <c r="B8" s="926"/>
      <c r="C8" s="931"/>
      <c r="D8" s="929"/>
      <c r="E8" s="929"/>
      <c r="F8" s="929"/>
      <c r="G8" s="929"/>
      <c r="H8" s="929"/>
      <c r="I8" s="929"/>
      <c r="J8" s="930"/>
      <c r="K8" s="883" t="s">
        <v>322</v>
      </c>
      <c r="L8" s="883" t="s">
        <v>167</v>
      </c>
      <c r="M8" s="883"/>
      <c r="N8" s="883" t="s">
        <v>166</v>
      </c>
      <c r="O8" s="883"/>
      <c r="P8" s="883" t="s">
        <v>323</v>
      </c>
      <c r="Q8" s="883"/>
      <c r="R8" s="883" t="s">
        <v>2</v>
      </c>
      <c r="S8" s="883"/>
      <c r="T8" s="883"/>
      <c r="U8" s="911"/>
      <c r="V8" s="942"/>
      <c r="W8" s="911"/>
      <c r="X8" s="942"/>
      <c r="Y8" s="886"/>
      <c r="Z8" s="883"/>
      <c r="AA8" s="883"/>
      <c r="AB8" s="883"/>
      <c r="AC8" s="915"/>
      <c r="AD8" s="916"/>
      <c r="AE8" s="916"/>
      <c r="AF8" s="916"/>
      <c r="AG8" s="916"/>
      <c r="AH8" s="916"/>
      <c r="AI8" s="916"/>
      <c r="AJ8" s="943"/>
      <c r="AK8" s="911"/>
      <c r="AL8" s="912"/>
      <c r="AM8" s="912"/>
      <c r="AN8" s="913"/>
      <c r="AO8" s="914"/>
      <c r="AP8" s="2"/>
    </row>
    <row r="9" spans="2:86" ht="12" customHeight="1" x14ac:dyDescent="0.15">
      <c r="B9" s="926"/>
      <c r="C9" s="931"/>
      <c r="D9" s="929"/>
      <c r="E9" s="929"/>
      <c r="F9" s="929"/>
      <c r="G9" s="929"/>
      <c r="H9" s="929"/>
      <c r="I9" s="929"/>
      <c r="J9" s="930"/>
      <c r="K9" s="883"/>
      <c r="L9" s="883"/>
      <c r="M9" s="883"/>
      <c r="N9" s="883"/>
      <c r="O9" s="883"/>
      <c r="P9" s="883"/>
      <c r="Q9" s="883"/>
      <c r="R9" s="883"/>
      <c r="S9" s="883"/>
      <c r="T9" s="883"/>
      <c r="U9" s="911"/>
      <c r="V9" s="942"/>
      <c r="W9" s="911"/>
      <c r="X9" s="942"/>
      <c r="Y9" s="886" t="s">
        <v>324</v>
      </c>
      <c r="Z9" s="883"/>
      <c r="AA9" s="883"/>
      <c r="AB9" s="883"/>
      <c r="AC9" s="883" t="s">
        <v>325</v>
      </c>
      <c r="AD9" s="883"/>
      <c r="AE9" s="883"/>
      <c r="AF9" s="883"/>
      <c r="AG9" s="883" t="s">
        <v>326</v>
      </c>
      <c r="AH9" s="883"/>
      <c r="AI9" s="883"/>
      <c r="AJ9" s="883"/>
      <c r="AK9" s="911"/>
      <c r="AL9" s="912"/>
      <c r="AM9" s="912"/>
      <c r="AN9" s="913"/>
      <c r="AO9" s="914"/>
      <c r="AP9" s="2"/>
    </row>
    <row r="10" spans="2:86" ht="12" customHeight="1" x14ac:dyDescent="0.15">
      <c r="B10" s="926"/>
      <c r="C10" s="931"/>
      <c r="D10" s="929"/>
      <c r="E10" s="929"/>
      <c r="F10" s="929"/>
      <c r="G10" s="929"/>
      <c r="H10" s="929"/>
      <c r="I10" s="929"/>
      <c r="J10" s="930"/>
      <c r="K10" s="883"/>
      <c r="L10" s="883"/>
      <c r="M10" s="883"/>
      <c r="N10" s="883"/>
      <c r="O10" s="883"/>
      <c r="P10" s="883"/>
      <c r="Q10" s="883"/>
      <c r="R10" s="883"/>
      <c r="S10" s="883"/>
      <c r="T10" s="883"/>
      <c r="U10" s="915"/>
      <c r="V10" s="943"/>
      <c r="W10" s="915"/>
      <c r="X10" s="943"/>
      <c r="Y10" s="54" t="s">
        <v>21</v>
      </c>
      <c r="Z10" s="50" t="s">
        <v>22</v>
      </c>
      <c r="AA10" s="50" t="s">
        <v>327</v>
      </c>
      <c r="AB10" s="50" t="s">
        <v>328</v>
      </c>
      <c r="AC10" s="50" t="s">
        <v>21</v>
      </c>
      <c r="AD10" s="50" t="s">
        <v>22</v>
      </c>
      <c r="AE10" s="50" t="s">
        <v>327</v>
      </c>
      <c r="AF10" s="50" t="s">
        <v>328</v>
      </c>
      <c r="AG10" s="50" t="s">
        <v>21</v>
      </c>
      <c r="AH10" s="50" t="s">
        <v>22</v>
      </c>
      <c r="AI10" s="50" t="s">
        <v>327</v>
      </c>
      <c r="AJ10" s="50" t="s">
        <v>328</v>
      </c>
      <c r="AK10" s="915"/>
      <c r="AL10" s="916"/>
      <c r="AM10" s="916"/>
      <c r="AN10" s="917"/>
      <c r="AO10" s="918"/>
      <c r="AP10" s="2"/>
    </row>
    <row r="11" spans="2:86" ht="12" customHeight="1" x14ac:dyDescent="0.15">
      <c r="B11" s="926"/>
      <c r="C11" s="931"/>
      <c r="D11" s="929"/>
      <c r="E11" s="929"/>
      <c r="F11" s="929"/>
      <c r="G11" s="929"/>
      <c r="H11" s="929"/>
      <c r="I11" s="929"/>
      <c r="J11" s="930"/>
      <c r="K11" s="95">
        <v>1</v>
      </c>
      <c r="L11" s="890" t="s">
        <v>250</v>
      </c>
      <c r="M11" s="891"/>
      <c r="N11" s="890" t="s">
        <v>265</v>
      </c>
      <c r="O11" s="891"/>
      <c r="P11" s="890" t="s">
        <v>252</v>
      </c>
      <c r="Q11" s="891"/>
      <c r="R11" s="312" t="s">
        <v>474</v>
      </c>
      <c r="S11" s="312"/>
      <c r="T11" s="312"/>
      <c r="U11" s="890" t="s">
        <v>533</v>
      </c>
      <c r="V11" s="891"/>
      <c r="W11" s="890" t="s">
        <v>559</v>
      </c>
      <c r="X11" s="891"/>
      <c r="Y11" s="274"/>
      <c r="Z11" s="274"/>
      <c r="AA11" s="274"/>
      <c r="AB11" s="274"/>
      <c r="AC11" s="272"/>
      <c r="AD11" s="272"/>
      <c r="AE11" s="272"/>
      <c r="AF11" s="272"/>
      <c r="AG11" s="272"/>
      <c r="AH11" s="272"/>
      <c r="AI11" s="272">
        <v>2.97</v>
      </c>
      <c r="AJ11" s="272"/>
      <c r="AK11" s="887"/>
      <c r="AL11" s="888"/>
      <c r="AM11" s="888"/>
      <c r="AN11" s="888"/>
      <c r="AO11" s="889"/>
      <c r="AP11" s="2"/>
      <c r="AQ11" s="60">
        <f>IF(P11="材質劣化",2,IF(P11="漏水",3,1))</f>
        <v>3</v>
      </c>
      <c r="AS11" s="42" t="str">
        <f>IF(Y11&lt;&gt;"",1,"")</f>
        <v/>
      </c>
    </row>
    <row r="12" spans="2:86" ht="12" customHeight="1" x14ac:dyDescent="0.15">
      <c r="B12" s="926"/>
      <c r="C12" s="931"/>
      <c r="D12" s="929"/>
      <c r="E12" s="929"/>
      <c r="F12" s="929"/>
      <c r="G12" s="929"/>
      <c r="H12" s="929"/>
      <c r="I12" s="929"/>
      <c r="J12" s="930"/>
      <c r="K12" s="95">
        <v>2</v>
      </c>
      <c r="L12" s="890" t="s">
        <v>464</v>
      </c>
      <c r="M12" s="891"/>
      <c r="N12" s="890" t="s">
        <v>336</v>
      </c>
      <c r="O12" s="891"/>
      <c r="P12" s="890" t="s">
        <v>251</v>
      </c>
      <c r="Q12" s="891"/>
      <c r="R12" s="312" t="s">
        <v>466</v>
      </c>
      <c r="S12" s="312"/>
      <c r="T12" s="312"/>
      <c r="U12" s="890" t="s">
        <v>534</v>
      </c>
      <c r="V12" s="891"/>
      <c r="W12" s="890" t="s">
        <v>559</v>
      </c>
      <c r="X12" s="891"/>
      <c r="Y12" s="274"/>
      <c r="Z12" s="274"/>
      <c r="AA12" s="274"/>
      <c r="AB12" s="274"/>
      <c r="AC12" s="272"/>
      <c r="AD12" s="272"/>
      <c r="AE12" s="272"/>
      <c r="AF12" s="272">
        <v>0.3</v>
      </c>
      <c r="AG12" s="272"/>
      <c r="AH12" s="272"/>
      <c r="AI12" s="272"/>
      <c r="AJ12" s="272"/>
      <c r="AK12" s="887"/>
      <c r="AL12" s="888"/>
      <c r="AM12" s="888"/>
      <c r="AN12" s="888"/>
      <c r="AO12" s="889"/>
      <c r="AP12" s="2"/>
      <c r="AQ12" s="60">
        <f>IF(P12="材質劣化",2,IF(P12="漏水",3,1))</f>
        <v>2</v>
      </c>
    </row>
    <row r="13" spans="2:86" ht="12" customHeight="1" x14ac:dyDescent="0.15">
      <c r="B13" s="926"/>
      <c r="C13" s="931"/>
      <c r="D13" s="929"/>
      <c r="E13" s="929"/>
      <c r="F13" s="929"/>
      <c r="G13" s="929"/>
      <c r="H13" s="929"/>
      <c r="I13" s="929"/>
      <c r="J13" s="930"/>
      <c r="K13" s="95"/>
      <c r="L13" s="890"/>
      <c r="M13" s="891"/>
      <c r="N13" s="890"/>
      <c r="O13" s="891"/>
      <c r="P13" s="890"/>
      <c r="Q13" s="891"/>
      <c r="R13" s="328"/>
      <c r="S13" s="892"/>
      <c r="T13" s="329"/>
      <c r="U13" s="890"/>
      <c r="V13" s="891"/>
      <c r="W13" s="890"/>
      <c r="X13" s="891"/>
      <c r="Y13" s="55"/>
      <c r="Z13" s="55"/>
      <c r="AA13" s="55"/>
      <c r="AB13" s="55"/>
      <c r="AC13" s="61"/>
      <c r="AD13" s="61"/>
      <c r="AE13" s="61"/>
      <c r="AF13" s="61"/>
      <c r="AG13" s="61"/>
      <c r="AH13" s="61"/>
      <c r="AI13" s="61"/>
      <c r="AJ13" s="61"/>
      <c r="AK13" s="887"/>
      <c r="AL13" s="888"/>
      <c r="AM13" s="888"/>
      <c r="AN13" s="888"/>
      <c r="AO13" s="889"/>
      <c r="AP13" s="2"/>
      <c r="AQ13" s="60">
        <f t="shared" ref="AQ13:AQ27" si="2">IF(P13="材質劣化",2,IF(P13="漏水",3,1))</f>
        <v>1</v>
      </c>
    </row>
    <row r="14" spans="2:86" ht="12" customHeight="1" x14ac:dyDescent="0.15">
      <c r="B14" s="926"/>
      <c r="C14" s="931"/>
      <c r="D14" s="929"/>
      <c r="E14" s="929"/>
      <c r="F14" s="929"/>
      <c r="G14" s="929"/>
      <c r="H14" s="929"/>
      <c r="I14" s="929"/>
      <c r="J14" s="930"/>
      <c r="K14" s="95"/>
      <c r="L14" s="890"/>
      <c r="M14" s="891"/>
      <c r="N14" s="890"/>
      <c r="O14" s="891"/>
      <c r="P14" s="890"/>
      <c r="Q14" s="891"/>
      <c r="R14" s="328"/>
      <c r="S14" s="892"/>
      <c r="T14" s="329"/>
      <c r="U14" s="890"/>
      <c r="V14" s="891"/>
      <c r="W14" s="890"/>
      <c r="X14" s="891"/>
      <c r="Y14" s="55"/>
      <c r="Z14" s="55"/>
      <c r="AA14" s="55"/>
      <c r="AB14" s="55"/>
      <c r="AC14" s="61"/>
      <c r="AD14" s="61"/>
      <c r="AE14" s="61"/>
      <c r="AF14" s="61"/>
      <c r="AG14" s="61"/>
      <c r="AH14" s="61"/>
      <c r="AI14" s="61"/>
      <c r="AJ14" s="61"/>
      <c r="AK14" s="887"/>
      <c r="AL14" s="888"/>
      <c r="AM14" s="888"/>
      <c r="AN14" s="888"/>
      <c r="AO14" s="889"/>
      <c r="AP14" s="2"/>
      <c r="AQ14" s="60">
        <f t="shared" si="2"/>
        <v>1</v>
      </c>
    </row>
    <row r="15" spans="2:86" ht="12" customHeight="1" x14ac:dyDescent="0.15">
      <c r="B15" s="926"/>
      <c r="C15" s="931"/>
      <c r="D15" s="929"/>
      <c r="E15" s="929"/>
      <c r="F15" s="929"/>
      <c r="G15" s="929"/>
      <c r="H15" s="929"/>
      <c r="I15" s="929"/>
      <c r="J15" s="930"/>
      <c r="K15" s="95"/>
      <c r="L15" s="890"/>
      <c r="M15" s="891"/>
      <c r="N15" s="890"/>
      <c r="O15" s="891"/>
      <c r="P15" s="890"/>
      <c r="Q15" s="891"/>
      <c r="R15" s="328"/>
      <c r="S15" s="892"/>
      <c r="T15" s="329"/>
      <c r="U15" s="890"/>
      <c r="V15" s="891"/>
      <c r="W15" s="890"/>
      <c r="X15" s="891"/>
      <c r="Y15" s="55"/>
      <c r="Z15" s="55"/>
      <c r="AA15" s="55"/>
      <c r="AB15" s="55"/>
      <c r="AC15" s="61"/>
      <c r="AD15" s="61"/>
      <c r="AE15" s="61"/>
      <c r="AF15" s="61"/>
      <c r="AG15" s="61"/>
      <c r="AH15" s="61"/>
      <c r="AI15" s="61"/>
      <c r="AJ15" s="61"/>
      <c r="AK15" s="887"/>
      <c r="AL15" s="888"/>
      <c r="AM15" s="888"/>
      <c r="AN15" s="888"/>
      <c r="AO15" s="889"/>
      <c r="AP15" s="2"/>
      <c r="AQ15" s="60">
        <f t="shared" si="2"/>
        <v>1</v>
      </c>
    </row>
    <row r="16" spans="2:86" ht="12" customHeight="1" x14ac:dyDescent="0.15">
      <c r="B16" s="926"/>
      <c r="C16" s="931"/>
      <c r="D16" s="929"/>
      <c r="E16" s="929"/>
      <c r="F16" s="929"/>
      <c r="G16" s="929"/>
      <c r="H16" s="929"/>
      <c r="I16" s="929"/>
      <c r="J16" s="930"/>
      <c r="K16" s="95"/>
      <c r="L16" s="890"/>
      <c r="M16" s="891"/>
      <c r="N16" s="890"/>
      <c r="O16" s="891"/>
      <c r="P16" s="890"/>
      <c r="Q16" s="891"/>
      <c r="R16" s="328"/>
      <c r="S16" s="892"/>
      <c r="T16" s="329"/>
      <c r="U16" s="890"/>
      <c r="V16" s="891"/>
      <c r="W16" s="890"/>
      <c r="X16" s="891"/>
      <c r="Y16" s="55"/>
      <c r="Z16" s="55"/>
      <c r="AA16" s="55"/>
      <c r="AB16" s="55"/>
      <c r="AC16" s="61"/>
      <c r="AD16" s="61"/>
      <c r="AE16" s="61"/>
      <c r="AF16" s="61"/>
      <c r="AG16" s="61"/>
      <c r="AH16" s="61"/>
      <c r="AI16" s="61"/>
      <c r="AJ16" s="61"/>
      <c r="AK16" s="887"/>
      <c r="AL16" s="888"/>
      <c r="AM16" s="888"/>
      <c r="AN16" s="888"/>
      <c r="AO16" s="889"/>
      <c r="AP16" s="2"/>
      <c r="AQ16" s="60">
        <f t="shared" si="2"/>
        <v>1</v>
      </c>
    </row>
    <row r="17" spans="2:46" ht="12" customHeight="1" x14ac:dyDescent="0.15">
      <c r="B17" s="926"/>
      <c r="C17" s="931"/>
      <c r="D17" s="929"/>
      <c r="E17" s="929"/>
      <c r="F17" s="929"/>
      <c r="G17" s="929"/>
      <c r="H17" s="929"/>
      <c r="I17" s="929"/>
      <c r="J17" s="930"/>
      <c r="K17" s="95"/>
      <c r="L17" s="890"/>
      <c r="M17" s="891"/>
      <c r="N17" s="890"/>
      <c r="O17" s="891"/>
      <c r="P17" s="890"/>
      <c r="Q17" s="891"/>
      <c r="R17" s="328"/>
      <c r="S17" s="892"/>
      <c r="T17" s="329"/>
      <c r="U17" s="890"/>
      <c r="V17" s="891"/>
      <c r="W17" s="890"/>
      <c r="X17" s="891"/>
      <c r="Y17" s="55"/>
      <c r="Z17" s="55"/>
      <c r="AA17" s="55"/>
      <c r="AB17" s="55"/>
      <c r="AC17" s="61"/>
      <c r="AD17" s="61"/>
      <c r="AE17" s="61"/>
      <c r="AF17" s="61"/>
      <c r="AG17" s="61"/>
      <c r="AH17" s="61"/>
      <c r="AI17" s="61"/>
      <c r="AJ17" s="61"/>
      <c r="AK17" s="887"/>
      <c r="AL17" s="888"/>
      <c r="AM17" s="888"/>
      <c r="AN17" s="888"/>
      <c r="AO17" s="889"/>
      <c r="AP17" s="2"/>
      <c r="AQ17" s="60">
        <f t="shared" si="2"/>
        <v>1</v>
      </c>
    </row>
    <row r="18" spans="2:46" ht="12" customHeight="1" x14ac:dyDescent="0.15">
      <c r="B18" s="926"/>
      <c r="C18" s="931"/>
      <c r="D18" s="929"/>
      <c r="E18" s="929"/>
      <c r="F18" s="929"/>
      <c r="G18" s="929"/>
      <c r="H18" s="929"/>
      <c r="I18" s="929"/>
      <c r="J18" s="930"/>
      <c r="K18" s="95"/>
      <c r="L18" s="890"/>
      <c r="M18" s="891"/>
      <c r="N18" s="890"/>
      <c r="O18" s="891"/>
      <c r="P18" s="890"/>
      <c r="Q18" s="891"/>
      <c r="R18" s="328"/>
      <c r="S18" s="892"/>
      <c r="T18" s="329"/>
      <c r="U18" s="890"/>
      <c r="V18" s="891"/>
      <c r="W18" s="890"/>
      <c r="X18" s="891"/>
      <c r="Y18" s="55"/>
      <c r="Z18" s="55"/>
      <c r="AA18" s="55"/>
      <c r="AB18" s="55"/>
      <c r="AC18" s="61"/>
      <c r="AD18" s="61"/>
      <c r="AE18" s="61"/>
      <c r="AF18" s="61"/>
      <c r="AG18" s="61"/>
      <c r="AH18" s="61"/>
      <c r="AI18" s="61"/>
      <c r="AJ18" s="61"/>
      <c r="AK18" s="887"/>
      <c r="AL18" s="888"/>
      <c r="AM18" s="888"/>
      <c r="AN18" s="888"/>
      <c r="AO18" s="889"/>
      <c r="AP18" s="2"/>
      <c r="AQ18" s="60">
        <f t="shared" si="2"/>
        <v>1</v>
      </c>
    </row>
    <row r="19" spans="2:46" ht="12" customHeight="1" x14ac:dyDescent="0.15">
      <c r="B19" s="926"/>
      <c r="C19" s="931"/>
      <c r="D19" s="929"/>
      <c r="E19" s="929"/>
      <c r="F19" s="929"/>
      <c r="G19" s="929"/>
      <c r="H19" s="929"/>
      <c r="I19" s="929"/>
      <c r="J19" s="930"/>
      <c r="K19" s="95"/>
      <c r="L19" s="890"/>
      <c r="M19" s="891"/>
      <c r="N19" s="890"/>
      <c r="O19" s="891"/>
      <c r="P19" s="890"/>
      <c r="Q19" s="891"/>
      <c r="R19" s="328"/>
      <c r="S19" s="892"/>
      <c r="T19" s="329"/>
      <c r="U19" s="890"/>
      <c r="V19" s="891"/>
      <c r="W19" s="890"/>
      <c r="X19" s="891"/>
      <c r="Y19" s="55"/>
      <c r="Z19" s="55"/>
      <c r="AA19" s="55"/>
      <c r="AB19" s="55"/>
      <c r="AC19" s="61"/>
      <c r="AD19" s="61"/>
      <c r="AE19" s="61"/>
      <c r="AF19" s="61"/>
      <c r="AG19" s="61"/>
      <c r="AH19" s="61"/>
      <c r="AI19" s="61"/>
      <c r="AJ19" s="61"/>
      <c r="AK19" s="887"/>
      <c r="AL19" s="888"/>
      <c r="AM19" s="888"/>
      <c r="AN19" s="888"/>
      <c r="AO19" s="889"/>
      <c r="AP19" s="2"/>
      <c r="AQ19" s="60">
        <f t="shared" si="2"/>
        <v>1</v>
      </c>
    </row>
    <row r="20" spans="2:46" ht="12" customHeight="1" x14ac:dyDescent="0.15">
      <c r="B20" s="926"/>
      <c r="C20" s="931"/>
      <c r="D20" s="929"/>
      <c r="E20" s="929"/>
      <c r="F20" s="929"/>
      <c r="G20" s="929"/>
      <c r="H20" s="929"/>
      <c r="I20" s="929"/>
      <c r="J20" s="930"/>
      <c r="K20" s="95"/>
      <c r="L20" s="890"/>
      <c r="M20" s="891"/>
      <c r="N20" s="890"/>
      <c r="O20" s="891"/>
      <c r="P20" s="890"/>
      <c r="Q20" s="891"/>
      <c r="R20" s="328"/>
      <c r="S20" s="892"/>
      <c r="T20" s="329"/>
      <c r="U20" s="890"/>
      <c r="V20" s="891"/>
      <c r="W20" s="890"/>
      <c r="X20" s="891"/>
      <c r="Y20" s="55"/>
      <c r="Z20" s="55"/>
      <c r="AA20" s="55"/>
      <c r="AB20" s="55"/>
      <c r="AC20" s="61"/>
      <c r="AD20" s="61"/>
      <c r="AE20" s="61"/>
      <c r="AF20" s="61"/>
      <c r="AG20" s="61"/>
      <c r="AH20" s="61"/>
      <c r="AI20" s="61"/>
      <c r="AJ20" s="61"/>
      <c r="AK20" s="887"/>
      <c r="AL20" s="888"/>
      <c r="AM20" s="888"/>
      <c r="AN20" s="888"/>
      <c r="AO20" s="889"/>
      <c r="AP20" s="2"/>
      <c r="AQ20" s="60">
        <f t="shared" si="2"/>
        <v>1</v>
      </c>
    </row>
    <row r="21" spans="2:46" ht="12" customHeight="1" x14ac:dyDescent="0.15">
      <c r="B21" s="926"/>
      <c r="C21" s="931"/>
      <c r="D21" s="929"/>
      <c r="E21" s="929"/>
      <c r="F21" s="929"/>
      <c r="G21" s="929"/>
      <c r="H21" s="929"/>
      <c r="I21" s="929"/>
      <c r="J21" s="930"/>
      <c r="K21" s="95"/>
      <c r="L21" s="890"/>
      <c r="M21" s="891"/>
      <c r="N21" s="890"/>
      <c r="O21" s="891"/>
      <c r="P21" s="890"/>
      <c r="Q21" s="891"/>
      <c r="R21" s="328"/>
      <c r="S21" s="892"/>
      <c r="T21" s="329"/>
      <c r="U21" s="890"/>
      <c r="V21" s="891"/>
      <c r="W21" s="890"/>
      <c r="X21" s="891"/>
      <c r="Y21" s="55"/>
      <c r="Z21" s="55"/>
      <c r="AA21" s="55"/>
      <c r="AB21" s="55"/>
      <c r="AC21" s="61"/>
      <c r="AD21" s="61"/>
      <c r="AE21" s="61"/>
      <c r="AF21" s="61"/>
      <c r="AG21" s="61"/>
      <c r="AH21" s="61"/>
      <c r="AI21" s="61"/>
      <c r="AJ21" s="61"/>
      <c r="AK21" s="887"/>
      <c r="AL21" s="888"/>
      <c r="AM21" s="888"/>
      <c r="AN21" s="888"/>
      <c r="AO21" s="889"/>
      <c r="AP21" s="2"/>
      <c r="AQ21" s="60">
        <f>IF(P21="材質劣化",2,IF(P21="漏水",3,1))</f>
        <v>1</v>
      </c>
    </row>
    <row r="22" spans="2:46" ht="12" customHeight="1" x14ac:dyDescent="0.15">
      <c r="B22" s="926"/>
      <c r="C22" s="931"/>
      <c r="D22" s="929"/>
      <c r="E22" s="929"/>
      <c r="F22" s="929"/>
      <c r="G22" s="929"/>
      <c r="H22" s="929"/>
      <c r="I22" s="929"/>
      <c r="J22" s="930"/>
      <c r="K22" s="95"/>
      <c r="L22" s="890"/>
      <c r="M22" s="891"/>
      <c r="N22" s="890"/>
      <c r="O22" s="891"/>
      <c r="P22" s="890"/>
      <c r="Q22" s="891"/>
      <c r="R22" s="328"/>
      <c r="S22" s="892"/>
      <c r="T22" s="329"/>
      <c r="U22" s="890"/>
      <c r="V22" s="891"/>
      <c r="W22" s="890"/>
      <c r="X22" s="891"/>
      <c r="Y22" s="55"/>
      <c r="Z22" s="55"/>
      <c r="AA22" s="55"/>
      <c r="AB22" s="55"/>
      <c r="AC22" s="61"/>
      <c r="AD22" s="61"/>
      <c r="AE22" s="61"/>
      <c r="AF22" s="61"/>
      <c r="AG22" s="61"/>
      <c r="AH22" s="61"/>
      <c r="AI22" s="61"/>
      <c r="AJ22" s="61"/>
      <c r="AK22" s="887"/>
      <c r="AL22" s="888"/>
      <c r="AM22" s="888"/>
      <c r="AN22" s="888"/>
      <c r="AO22" s="889"/>
      <c r="AP22" s="2"/>
      <c r="AQ22" s="60">
        <f t="shared" si="2"/>
        <v>1</v>
      </c>
    </row>
    <row r="23" spans="2:46" ht="12" customHeight="1" x14ac:dyDescent="0.15">
      <c r="B23" s="926"/>
      <c r="C23" s="931"/>
      <c r="D23" s="929"/>
      <c r="E23" s="929"/>
      <c r="F23" s="929"/>
      <c r="G23" s="929"/>
      <c r="H23" s="929"/>
      <c r="I23" s="929"/>
      <c r="J23" s="930"/>
      <c r="K23" s="95"/>
      <c r="L23" s="890"/>
      <c r="M23" s="891"/>
      <c r="N23" s="890"/>
      <c r="O23" s="891"/>
      <c r="P23" s="890"/>
      <c r="Q23" s="891"/>
      <c r="R23" s="328"/>
      <c r="S23" s="892"/>
      <c r="T23" s="329"/>
      <c r="U23" s="890"/>
      <c r="V23" s="891"/>
      <c r="W23" s="890"/>
      <c r="X23" s="891"/>
      <c r="Y23" s="55"/>
      <c r="Z23" s="55"/>
      <c r="AA23" s="55"/>
      <c r="AB23" s="55"/>
      <c r="AC23" s="61"/>
      <c r="AD23" s="61"/>
      <c r="AE23" s="61"/>
      <c r="AF23" s="61"/>
      <c r="AG23" s="61"/>
      <c r="AH23" s="61"/>
      <c r="AI23" s="61"/>
      <c r="AJ23" s="61"/>
      <c r="AK23" s="887"/>
      <c r="AL23" s="888"/>
      <c r="AM23" s="888"/>
      <c r="AN23" s="888"/>
      <c r="AO23" s="889"/>
      <c r="AP23" s="2"/>
      <c r="AQ23" s="60">
        <f t="shared" si="2"/>
        <v>1</v>
      </c>
    </row>
    <row r="24" spans="2:46" ht="12" customHeight="1" x14ac:dyDescent="0.15">
      <c r="B24" s="926"/>
      <c r="C24" s="931"/>
      <c r="D24" s="929"/>
      <c r="E24" s="929"/>
      <c r="F24" s="929"/>
      <c r="G24" s="929"/>
      <c r="H24" s="929"/>
      <c r="I24" s="929"/>
      <c r="J24" s="930"/>
      <c r="K24" s="95"/>
      <c r="L24" s="890"/>
      <c r="M24" s="891"/>
      <c r="N24" s="890"/>
      <c r="O24" s="891"/>
      <c r="P24" s="890"/>
      <c r="Q24" s="891"/>
      <c r="R24" s="328"/>
      <c r="S24" s="892"/>
      <c r="T24" s="329"/>
      <c r="U24" s="890"/>
      <c r="V24" s="891"/>
      <c r="W24" s="890"/>
      <c r="X24" s="891"/>
      <c r="Y24" s="55"/>
      <c r="Z24" s="55"/>
      <c r="AA24" s="55"/>
      <c r="AB24" s="55"/>
      <c r="AC24" s="61"/>
      <c r="AD24" s="61"/>
      <c r="AE24" s="61"/>
      <c r="AF24" s="61"/>
      <c r="AG24" s="61"/>
      <c r="AH24" s="61"/>
      <c r="AI24" s="61"/>
      <c r="AJ24" s="61"/>
      <c r="AK24" s="887"/>
      <c r="AL24" s="888"/>
      <c r="AM24" s="888"/>
      <c r="AN24" s="888"/>
      <c r="AO24" s="889"/>
      <c r="AP24" s="2"/>
      <c r="AQ24" s="60">
        <f t="shared" si="2"/>
        <v>1</v>
      </c>
    </row>
    <row r="25" spans="2:46" ht="12" customHeight="1" x14ac:dyDescent="0.15">
      <c r="B25" s="926"/>
      <c r="C25" s="931"/>
      <c r="D25" s="929"/>
      <c r="E25" s="929"/>
      <c r="F25" s="929"/>
      <c r="G25" s="929"/>
      <c r="H25" s="929"/>
      <c r="I25" s="929"/>
      <c r="J25" s="930"/>
      <c r="K25" s="95"/>
      <c r="L25" s="890"/>
      <c r="M25" s="891"/>
      <c r="N25" s="890"/>
      <c r="O25" s="891"/>
      <c r="P25" s="890"/>
      <c r="Q25" s="891"/>
      <c r="R25" s="328"/>
      <c r="S25" s="892"/>
      <c r="T25" s="329"/>
      <c r="U25" s="890"/>
      <c r="V25" s="891"/>
      <c r="W25" s="890"/>
      <c r="X25" s="891"/>
      <c r="Y25" s="55"/>
      <c r="Z25" s="55"/>
      <c r="AA25" s="55"/>
      <c r="AB25" s="55"/>
      <c r="AC25" s="61"/>
      <c r="AD25" s="61"/>
      <c r="AE25" s="61"/>
      <c r="AF25" s="61"/>
      <c r="AG25" s="61"/>
      <c r="AH25" s="61"/>
      <c r="AI25" s="61"/>
      <c r="AJ25" s="61"/>
      <c r="AK25" s="887"/>
      <c r="AL25" s="888"/>
      <c r="AM25" s="888"/>
      <c r="AN25" s="888"/>
      <c r="AO25" s="889"/>
      <c r="AP25" s="2"/>
      <c r="AQ25" s="60">
        <f t="shared" si="2"/>
        <v>1</v>
      </c>
    </row>
    <row r="26" spans="2:46" ht="12" customHeight="1" x14ac:dyDescent="0.15">
      <c r="B26" s="926"/>
      <c r="C26" s="931"/>
      <c r="D26" s="929"/>
      <c r="E26" s="929"/>
      <c r="F26" s="929"/>
      <c r="G26" s="929"/>
      <c r="H26" s="929"/>
      <c r="I26" s="929"/>
      <c r="J26" s="930"/>
      <c r="K26" s="95"/>
      <c r="L26" s="890"/>
      <c r="M26" s="891"/>
      <c r="N26" s="890"/>
      <c r="O26" s="891"/>
      <c r="P26" s="890"/>
      <c r="Q26" s="891"/>
      <c r="R26" s="328"/>
      <c r="S26" s="892"/>
      <c r="T26" s="329"/>
      <c r="U26" s="890"/>
      <c r="V26" s="891"/>
      <c r="W26" s="890"/>
      <c r="X26" s="891"/>
      <c r="Y26" s="55"/>
      <c r="Z26" s="55"/>
      <c r="AA26" s="55"/>
      <c r="AB26" s="55"/>
      <c r="AC26" s="61"/>
      <c r="AD26" s="61"/>
      <c r="AE26" s="61"/>
      <c r="AF26" s="61"/>
      <c r="AG26" s="61"/>
      <c r="AH26" s="61"/>
      <c r="AI26" s="61"/>
      <c r="AJ26" s="61"/>
      <c r="AK26" s="887"/>
      <c r="AL26" s="888"/>
      <c r="AM26" s="888"/>
      <c r="AN26" s="888"/>
      <c r="AO26" s="889"/>
      <c r="AP26" s="2"/>
      <c r="AQ26" s="60">
        <f>IF(P26="材質劣化",2,IF(P26="漏水",3,1))</f>
        <v>1</v>
      </c>
    </row>
    <row r="27" spans="2:46" ht="12" customHeight="1" x14ac:dyDescent="0.15">
      <c r="B27" s="926"/>
      <c r="C27" s="931"/>
      <c r="D27" s="929"/>
      <c r="E27" s="929"/>
      <c r="F27" s="929"/>
      <c r="G27" s="929"/>
      <c r="H27" s="929"/>
      <c r="I27" s="929"/>
      <c r="J27" s="930"/>
      <c r="K27" s="95"/>
      <c r="L27" s="890"/>
      <c r="M27" s="891"/>
      <c r="N27" s="890"/>
      <c r="O27" s="891"/>
      <c r="P27" s="890"/>
      <c r="Q27" s="891"/>
      <c r="R27" s="328"/>
      <c r="S27" s="892"/>
      <c r="T27" s="329"/>
      <c r="U27" s="890"/>
      <c r="V27" s="891"/>
      <c r="W27" s="890"/>
      <c r="X27" s="891"/>
      <c r="Y27" s="55"/>
      <c r="Z27" s="55"/>
      <c r="AA27" s="55"/>
      <c r="AB27" s="55"/>
      <c r="AC27" s="61"/>
      <c r="AD27" s="61"/>
      <c r="AE27" s="61"/>
      <c r="AF27" s="61"/>
      <c r="AG27" s="61"/>
      <c r="AH27" s="61"/>
      <c r="AI27" s="61"/>
      <c r="AJ27" s="61"/>
      <c r="AK27" s="887"/>
      <c r="AL27" s="888"/>
      <c r="AM27" s="888"/>
      <c r="AN27" s="888"/>
      <c r="AO27" s="889"/>
      <c r="AP27" s="2"/>
      <c r="AQ27" s="60">
        <f t="shared" si="2"/>
        <v>1</v>
      </c>
    </row>
    <row r="28" spans="2:46" ht="12" customHeight="1" x14ac:dyDescent="0.15">
      <c r="B28" s="926"/>
      <c r="C28" s="931"/>
      <c r="D28" s="929"/>
      <c r="E28" s="929"/>
      <c r="F28" s="929"/>
      <c r="G28" s="929"/>
      <c r="H28" s="929"/>
      <c r="I28" s="929"/>
      <c r="J28" s="930"/>
      <c r="K28" s="95"/>
      <c r="L28" s="890"/>
      <c r="M28" s="891"/>
      <c r="N28" s="890"/>
      <c r="O28" s="891"/>
      <c r="P28" s="890"/>
      <c r="Q28" s="891"/>
      <c r="R28" s="328"/>
      <c r="S28" s="892"/>
      <c r="T28" s="329"/>
      <c r="U28" s="890"/>
      <c r="V28" s="891"/>
      <c r="W28" s="890"/>
      <c r="X28" s="891"/>
      <c r="Y28" s="55"/>
      <c r="Z28" s="55"/>
      <c r="AA28" s="55"/>
      <c r="AB28" s="55"/>
      <c r="AC28" s="61"/>
      <c r="AD28" s="61"/>
      <c r="AE28" s="61"/>
      <c r="AF28" s="61"/>
      <c r="AG28" s="61"/>
      <c r="AH28" s="61"/>
      <c r="AI28" s="61"/>
      <c r="AJ28" s="61"/>
      <c r="AK28" s="887"/>
      <c r="AL28" s="888"/>
      <c r="AM28" s="888"/>
      <c r="AN28" s="888"/>
      <c r="AO28" s="889"/>
      <c r="AP28" s="2"/>
      <c r="AQ28" s="60">
        <f>IF(P30="材質劣化",2,IF(P30="漏水",3,1))</f>
        <v>1</v>
      </c>
    </row>
    <row r="29" spans="2:46" ht="12" customHeight="1" x14ac:dyDescent="0.15">
      <c r="B29" s="926"/>
      <c r="C29" s="931"/>
      <c r="D29" s="929"/>
      <c r="E29" s="929"/>
      <c r="F29" s="929"/>
      <c r="G29" s="929"/>
      <c r="H29" s="929"/>
      <c r="I29" s="929"/>
      <c r="J29" s="930"/>
      <c r="K29" s="95"/>
      <c r="L29" s="890"/>
      <c r="M29" s="891"/>
      <c r="N29" s="890"/>
      <c r="O29" s="891"/>
      <c r="P29" s="890"/>
      <c r="Q29" s="891"/>
      <c r="R29" s="328"/>
      <c r="S29" s="892"/>
      <c r="T29" s="329"/>
      <c r="U29" s="890"/>
      <c r="V29" s="891"/>
      <c r="W29" s="890"/>
      <c r="X29" s="891"/>
      <c r="Y29" s="55"/>
      <c r="Z29" s="55"/>
      <c r="AA29" s="55"/>
      <c r="AB29" s="55"/>
      <c r="AC29" s="61"/>
      <c r="AD29" s="61"/>
      <c r="AE29" s="61"/>
      <c r="AF29" s="61"/>
      <c r="AG29" s="61"/>
      <c r="AH29" s="61"/>
      <c r="AI29" s="61"/>
      <c r="AJ29" s="61"/>
      <c r="AK29" s="887"/>
      <c r="AL29" s="888"/>
      <c r="AM29" s="888"/>
      <c r="AN29" s="888"/>
      <c r="AO29" s="889"/>
      <c r="AP29" s="2"/>
      <c r="AQ29" s="60">
        <f>IF(P34="材質劣化",2,IF(P34="漏水",3,1))</f>
        <v>1</v>
      </c>
    </row>
    <row r="30" spans="2:46" ht="12" customHeight="1" x14ac:dyDescent="0.15">
      <c r="B30" s="926"/>
      <c r="C30" s="931"/>
      <c r="D30" s="929"/>
      <c r="E30" s="929"/>
      <c r="F30" s="929"/>
      <c r="G30" s="929"/>
      <c r="H30" s="929"/>
      <c r="I30" s="929"/>
      <c r="J30" s="930"/>
      <c r="K30" s="95"/>
      <c r="L30" s="890"/>
      <c r="M30" s="891"/>
      <c r="N30" s="890"/>
      <c r="O30" s="891"/>
      <c r="P30" s="890"/>
      <c r="Q30" s="891"/>
      <c r="R30" s="328"/>
      <c r="S30" s="892"/>
      <c r="T30" s="329"/>
      <c r="U30" s="890"/>
      <c r="V30" s="891"/>
      <c r="W30" s="890"/>
      <c r="X30" s="891"/>
      <c r="Y30" s="55"/>
      <c r="Z30" s="55"/>
      <c r="AA30" s="55"/>
      <c r="AB30" s="55"/>
      <c r="AC30" s="61"/>
      <c r="AD30" s="61"/>
      <c r="AE30" s="61"/>
      <c r="AF30" s="61"/>
      <c r="AG30" s="61"/>
      <c r="AH30" s="61"/>
      <c r="AI30" s="61"/>
      <c r="AJ30" s="61"/>
      <c r="AK30" s="887"/>
      <c r="AL30" s="888"/>
      <c r="AM30" s="888"/>
      <c r="AN30" s="888"/>
      <c r="AO30" s="889"/>
      <c r="AP30" s="2"/>
      <c r="AQ30" s="60">
        <f t="shared" ref="AQ30:AQ33" si="3">IF(P30="材質劣化",2,IF(P30="漏水",3,1))</f>
        <v>1</v>
      </c>
    </row>
    <row r="31" spans="2:46" ht="12" customHeight="1" x14ac:dyDescent="0.15">
      <c r="B31" s="926"/>
      <c r="C31" s="931"/>
      <c r="D31" s="929"/>
      <c r="E31" s="929"/>
      <c r="F31" s="929"/>
      <c r="G31" s="929"/>
      <c r="H31" s="929"/>
      <c r="I31" s="929"/>
      <c r="J31" s="930"/>
      <c r="K31" s="95"/>
      <c r="L31" s="890"/>
      <c r="M31" s="891"/>
      <c r="N31" s="890"/>
      <c r="O31" s="891"/>
      <c r="P31" s="890"/>
      <c r="Q31" s="891"/>
      <c r="R31" s="328"/>
      <c r="S31" s="892"/>
      <c r="T31" s="329"/>
      <c r="U31" s="890"/>
      <c r="V31" s="891"/>
      <c r="W31" s="890"/>
      <c r="X31" s="891"/>
      <c r="Y31" s="55"/>
      <c r="Z31" s="55"/>
      <c r="AA31" s="55"/>
      <c r="AB31" s="55"/>
      <c r="AC31" s="61"/>
      <c r="AD31" s="61"/>
      <c r="AE31" s="61"/>
      <c r="AF31" s="61"/>
      <c r="AG31" s="61"/>
      <c r="AH31" s="61"/>
      <c r="AI31" s="61"/>
      <c r="AJ31" s="61"/>
      <c r="AK31" s="887"/>
      <c r="AL31" s="888"/>
      <c r="AM31" s="888"/>
      <c r="AN31" s="888"/>
      <c r="AO31" s="889"/>
      <c r="AP31" s="2"/>
      <c r="AQ31" s="60">
        <f t="shared" ref="AQ31" si="4">IF(P33="材質劣化",2,IF(P33="漏水",3,1))</f>
        <v>1</v>
      </c>
    </row>
    <row r="32" spans="2:46" ht="12" customHeight="1" x14ac:dyDescent="0.15">
      <c r="B32" s="926"/>
      <c r="C32" s="931"/>
      <c r="D32" s="929"/>
      <c r="E32" s="929"/>
      <c r="F32" s="929"/>
      <c r="G32" s="929"/>
      <c r="H32" s="929"/>
      <c r="I32" s="929"/>
      <c r="J32" s="930"/>
      <c r="K32" s="95"/>
      <c r="L32" s="890"/>
      <c r="M32" s="891"/>
      <c r="N32" s="890"/>
      <c r="O32" s="891"/>
      <c r="P32" s="890"/>
      <c r="Q32" s="891"/>
      <c r="R32" s="328"/>
      <c r="S32" s="892"/>
      <c r="T32" s="329"/>
      <c r="U32" s="890"/>
      <c r="V32" s="891"/>
      <c r="W32" s="890"/>
      <c r="X32" s="891"/>
      <c r="Y32" s="55"/>
      <c r="Z32" s="55"/>
      <c r="AA32" s="55"/>
      <c r="AB32" s="55"/>
      <c r="AC32" s="61"/>
      <c r="AD32" s="61"/>
      <c r="AE32" s="61"/>
      <c r="AF32" s="61"/>
      <c r="AG32" s="61"/>
      <c r="AH32" s="61"/>
      <c r="AI32" s="61"/>
      <c r="AJ32" s="61"/>
      <c r="AK32" s="887"/>
      <c r="AL32" s="888"/>
      <c r="AM32" s="888"/>
      <c r="AN32" s="888"/>
      <c r="AO32" s="889"/>
      <c r="AP32" s="2"/>
      <c r="AQ32" s="60">
        <f t="shared" ref="AQ32" si="5">IF(P37="材質劣化",2,IF(P37="漏水",3,1))</f>
        <v>1</v>
      </c>
      <c r="AS32" s="3"/>
      <c r="AT32" s="3"/>
    </row>
    <row r="33" spans="2:86" ht="12" customHeight="1" x14ac:dyDescent="0.15">
      <c r="B33" s="926"/>
      <c r="C33" s="931"/>
      <c r="D33" s="929"/>
      <c r="E33" s="929"/>
      <c r="F33" s="929"/>
      <c r="G33" s="929"/>
      <c r="H33" s="929"/>
      <c r="I33" s="929"/>
      <c r="J33" s="930"/>
      <c r="K33" s="95"/>
      <c r="L33" s="890"/>
      <c r="M33" s="891"/>
      <c r="N33" s="890"/>
      <c r="O33" s="891"/>
      <c r="P33" s="890"/>
      <c r="Q33" s="891"/>
      <c r="R33" s="328"/>
      <c r="S33" s="892"/>
      <c r="T33" s="329"/>
      <c r="U33" s="890"/>
      <c r="V33" s="891"/>
      <c r="W33" s="890"/>
      <c r="X33" s="891"/>
      <c r="Y33" s="55"/>
      <c r="Z33" s="55"/>
      <c r="AA33" s="55"/>
      <c r="AB33" s="55"/>
      <c r="AC33" s="61"/>
      <c r="AD33" s="61"/>
      <c r="AE33" s="61"/>
      <c r="AF33" s="61"/>
      <c r="AG33" s="61"/>
      <c r="AH33" s="61"/>
      <c r="AI33" s="61"/>
      <c r="AJ33" s="61"/>
      <c r="AK33" s="887"/>
      <c r="AL33" s="888"/>
      <c r="AM33" s="888"/>
      <c r="AN33" s="888"/>
      <c r="AO33" s="889"/>
      <c r="AP33" s="2"/>
      <c r="AQ33" s="60">
        <f t="shared" si="3"/>
        <v>1</v>
      </c>
      <c r="AS33" s="162"/>
      <c r="AT33" s="162"/>
    </row>
    <row r="34" spans="2:86" ht="12" customHeight="1" x14ac:dyDescent="0.15">
      <c r="B34" s="926"/>
      <c r="C34" s="931"/>
      <c r="D34" s="929"/>
      <c r="E34" s="929"/>
      <c r="F34" s="929"/>
      <c r="G34" s="929"/>
      <c r="H34" s="929"/>
      <c r="I34" s="929"/>
      <c r="J34" s="930"/>
      <c r="K34" s="95"/>
      <c r="L34" s="890"/>
      <c r="M34" s="891"/>
      <c r="N34" s="890"/>
      <c r="O34" s="891"/>
      <c r="P34" s="890"/>
      <c r="Q34" s="891"/>
      <c r="R34" s="328"/>
      <c r="S34" s="892"/>
      <c r="T34" s="329"/>
      <c r="U34" s="890"/>
      <c r="V34" s="891"/>
      <c r="W34" s="890"/>
      <c r="X34" s="891"/>
      <c r="Y34" s="55"/>
      <c r="Z34" s="55"/>
      <c r="AA34" s="55"/>
      <c r="AB34" s="55"/>
      <c r="AC34" s="61"/>
      <c r="AD34" s="61"/>
      <c r="AE34" s="61"/>
      <c r="AF34" s="61"/>
      <c r="AG34" s="61"/>
      <c r="AH34" s="61"/>
      <c r="AI34" s="61"/>
      <c r="AJ34" s="61"/>
      <c r="AK34" s="887"/>
      <c r="AL34" s="888"/>
      <c r="AM34" s="888"/>
      <c r="AN34" s="888"/>
      <c r="AO34" s="889"/>
      <c r="AP34" s="2"/>
      <c r="AQ34" s="60">
        <f t="shared" ref="AQ34" si="6">IF(P36="材質劣化",2,IF(P36="漏水",3,1))</f>
        <v>1</v>
      </c>
      <c r="AS34" s="163"/>
      <c r="AT34" s="163"/>
    </row>
    <row r="35" spans="2:86" ht="12" customHeight="1" x14ac:dyDescent="0.15">
      <c r="B35" s="926"/>
      <c r="C35" s="931"/>
      <c r="D35" s="929"/>
      <c r="E35" s="929"/>
      <c r="F35" s="929"/>
      <c r="G35" s="929"/>
      <c r="H35" s="929"/>
      <c r="I35" s="929"/>
      <c r="J35" s="930"/>
      <c r="K35" s="898" t="s">
        <v>376</v>
      </c>
      <c r="L35" s="883" t="s">
        <v>181</v>
      </c>
      <c r="M35" s="883"/>
      <c r="N35" s="883"/>
      <c r="O35" s="883"/>
      <c r="P35" s="883"/>
      <c r="Q35" s="883"/>
      <c r="R35" s="883"/>
      <c r="S35" s="883"/>
      <c r="T35" s="883"/>
      <c r="U35" s="883"/>
      <c r="V35" s="883"/>
      <c r="W35" s="883"/>
      <c r="X35" s="883"/>
      <c r="Y35" s="884" t="s">
        <v>329</v>
      </c>
      <c r="Z35" s="885"/>
      <c r="AA35" s="885"/>
      <c r="AB35" s="886"/>
      <c r="AC35" s="252">
        <f t="shared" ref="AC35:AJ35" si="7">SUM(AC11:AC34)</f>
        <v>0</v>
      </c>
      <c r="AD35" s="252">
        <f t="shared" si="7"/>
        <v>0</v>
      </c>
      <c r="AE35" s="252">
        <f>SUM(AE11:AE34)</f>
        <v>0</v>
      </c>
      <c r="AF35" s="252">
        <f t="shared" si="7"/>
        <v>0.3</v>
      </c>
      <c r="AG35" s="252">
        <f t="shared" si="7"/>
        <v>0</v>
      </c>
      <c r="AH35" s="252">
        <f t="shared" si="7"/>
        <v>0</v>
      </c>
      <c r="AI35" s="252">
        <f t="shared" si="7"/>
        <v>2.97</v>
      </c>
      <c r="AJ35" s="253">
        <f t="shared" si="7"/>
        <v>0</v>
      </c>
      <c r="AK35" s="883" t="s">
        <v>501</v>
      </c>
      <c r="AL35" s="883"/>
      <c r="AM35" s="906" t="s">
        <v>545</v>
      </c>
      <c r="AN35" s="906"/>
      <c r="AO35" s="906"/>
      <c r="AP35" s="2"/>
    </row>
    <row r="36" spans="2:86" ht="12" customHeight="1" x14ac:dyDescent="0.15">
      <c r="B36" s="926"/>
      <c r="C36" s="931"/>
      <c r="D36" s="929"/>
      <c r="E36" s="929"/>
      <c r="F36" s="929"/>
      <c r="G36" s="929"/>
      <c r="H36" s="929"/>
      <c r="I36" s="929"/>
      <c r="J36" s="930"/>
      <c r="K36" s="899"/>
      <c r="L36" s="907" t="s">
        <v>330</v>
      </c>
      <c r="M36" s="908"/>
      <c r="N36" s="941"/>
      <c r="O36" s="907" t="s">
        <v>502</v>
      </c>
      <c r="P36" s="908"/>
      <c r="Q36" s="908"/>
      <c r="R36" s="908"/>
      <c r="S36" s="908"/>
      <c r="T36" s="908"/>
      <c r="U36" s="908"/>
      <c r="V36" s="908"/>
      <c r="W36" s="908"/>
      <c r="X36" s="941"/>
      <c r="Y36" s="54" t="s">
        <v>21</v>
      </c>
      <c r="Z36" s="50" t="s">
        <v>22</v>
      </c>
      <c r="AA36" s="50" t="s">
        <v>327</v>
      </c>
      <c r="AB36" s="50" t="s">
        <v>328</v>
      </c>
      <c r="AC36" s="50" t="s">
        <v>21</v>
      </c>
      <c r="AD36" s="50" t="s">
        <v>22</v>
      </c>
      <c r="AE36" s="50" t="s">
        <v>327</v>
      </c>
      <c r="AF36" s="50" t="s">
        <v>328</v>
      </c>
      <c r="AG36" s="50" t="s">
        <v>21</v>
      </c>
      <c r="AH36" s="50" t="s">
        <v>22</v>
      </c>
      <c r="AI36" s="50" t="s">
        <v>327</v>
      </c>
      <c r="AJ36" s="80" t="s">
        <v>328</v>
      </c>
      <c r="AK36" s="883"/>
      <c r="AL36" s="883"/>
      <c r="AM36" s="906"/>
      <c r="AN36" s="906"/>
      <c r="AO36" s="906"/>
      <c r="AP36" s="2"/>
    </row>
    <row r="37" spans="2:86" ht="14.25" customHeight="1" x14ac:dyDescent="0.15">
      <c r="B37" s="926"/>
      <c r="C37" s="931"/>
      <c r="D37" s="929"/>
      <c r="E37" s="929"/>
      <c r="F37" s="929"/>
      <c r="G37" s="929"/>
      <c r="H37" s="929"/>
      <c r="I37" s="929"/>
      <c r="J37" s="930"/>
      <c r="K37" s="899"/>
      <c r="L37" s="911"/>
      <c r="M37" s="912"/>
      <c r="N37" s="942"/>
      <c r="O37" s="911"/>
      <c r="P37" s="912"/>
      <c r="Q37" s="912"/>
      <c r="R37" s="912"/>
      <c r="S37" s="912"/>
      <c r="T37" s="912"/>
      <c r="U37" s="912"/>
      <c r="V37" s="912"/>
      <c r="W37" s="912"/>
      <c r="X37" s="942"/>
      <c r="Y37" s="905" t="str">
        <f>IF(COUNTIF(Y11:Y34,"〇")&gt;0,"1","  ")</f>
        <v xml:space="preserve">  </v>
      </c>
      <c r="Z37" s="905" t="str">
        <f>IF(COUNTIF(Z11:Z34,"〇")&gt;0,"1","  ")</f>
        <v xml:space="preserve">  </v>
      </c>
      <c r="AA37" s="905" t="str">
        <f>IF(COUNTIF(AA11:AA34,"〇")&gt;0,"1","  ")</f>
        <v xml:space="preserve">  </v>
      </c>
      <c r="AB37" s="905" t="str">
        <f>IF(COUNTIF(AB11:AB34,"〇")&gt;0,"1","  ")</f>
        <v xml:space="preserve">  </v>
      </c>
      <c r="AC37" s="905">
        <f>COUNTA(AC11:AC34)</f>
        <v>0</v>
      </c>
      <c r="AD37" s="905">
        <f t="shared" ref="AD37:AI37" si="8">COUNTA(AD11:AD34)</f>
        <v>0</v>
      </c>
      <c r="AE37" s="905">
        <f t="shared" si="8"/>
        <v>0</v>
      </c>
      <c r="AF37" s="905">
        <f t="shared" si="8"/>
        <v>1</v>
      </c>
      <c r="AG37" s="905">
        <f t="shared" si="8"/>
        <v>0</v>
      </c>
      <c r="AH37" s="905">
        <f t="shared" si="8"/>
        <v>0</v>
      </c>
      <c r="AI37" s="905">
        <f t="shared" si="8"/>
        <v>1</v>
      </c>
      <c r="AJ37" s="905">
        <f>COUNTA(AJ11:AJ34)</f>
        <v>0</v>
      </c>
      <c r="AK37" s="883"/>
      <c r="AL37" s="883"/>
      <c r="AM37" s="906"/>
      <c r="AN37" s="906"/>
      <c r="AO37" s="906"/>
      <c r="AP37" s="2"/>
    </row>
    <row r="38" spans="2:86" ht="14.25" customHeight="1" x14ac:dyDescent="0.15">
      <c r="B38" s="926"/>
      <c r="C38" s="931"/>
      <c r="D38" s="929"/>
      <c r="E38" s="929"/>
      <c r="F38" s="929"/>
      <c r="G38" s="929"/>
      <c r="H38" s="929"/>
      <c r="I38" s="929"/>
      <c r="J38" s="930"/>
      <c r="K38" s="899"/>
      <c r="L38" s="915"/>
      <c r="M38" s="916"/>
      <c r="N38" s="943"/>
      <c r="O38" s="915"/>
      <c r="P38" s="916"/>
      <c r="Q38" s="916"/>
      <c r="R38" s="916"/>
      <c r="S38" s="916"/>
      <c r="T38" s="916"/>
      <c r="U38" s="916"/>
      <c r="V38" s="916"/>
      <c r="W38" s="916"/>
      <c r="X38" s="943"/>
      <c r="Y38" s="905"/>
      <c r="Z38" s="905"/>
      <c r="AA38" s="905"/>
      <c r="AB38" s="905"/>
      <c r="AC38" s="905"/>
      <c r="AD38" s="905"/>
      <c r="AE38" s="905"/>
      <c r="AF38" s="905"/>
      <c r="AG38" s="905"/>
      <c r="AH38" s="905"/>
      <c r="AI38" s="905"/>
      <c r="AJ38" s="905"/>
      <c r="AK38" s="883"/>
      <c r="AL38" s="883"/>
      <c r="AM38" s="906"/>
      <c r="AN38" s="906"/>
      <c r="AO38" s="906"/>
      <c r="AP38" s="2"/>
    </row>
    <row r="39" spans="2:86" ht="12" customHeight="1" x14ac:dyDescent="0.15">
      <c r="B39" s="926"/>
      <c r="C39" s="931"/>
      <c r="D39" s="929"/>
      <c r="E39" s="929"/>
      <c r="F39" s="929"/>
      <c r="G39" s="929"/>
      <c r="H39" s="929"/>
      <c r="I39" s="929"/>
      <c r="J39" s="930"/>
      <c r="K39" s="893" t="s">
        <v>503</v>
      </c>
      <c r="L39" s="900"/>
      <c r="M39" s="900"/>
      <c r="N39" s="900"/>
      <c r="O39" s="900"/>
      <c r="P39" s="900"/>
      <c r="Q39" s="900"/>
      <c r="R39" s="900"/>
      <c r="S39" s="900"/>
      <c r="T39" s="900"/>
      <c r="U39" s="900"/>
      <c r="V39" s="900"/>
      <c r="W39" s="900"/>
      <c r="X39" s="900"/>
      <c r="Y39" s="900"/>
      <c r="Z39" s="900"/>
      <c r="AA39" s="900"/>
      <c r="AB39" s="900"/>
      <c r="AC39" s="900"/>
      <c r="AD39" s="900"/>
      <c r="AE39" s="900"/>
      <c r="AF39" s="900"/>
      <c r="AG39" s="900"/>
      <c r="AH39" s="900"/>
      <c r="AI39" s="900"/>
      <c r="AJ39" s="900"/>
      <c r="AK39" s="901"/>
      <c r="AL39" s="901"/>
      <c r="AM39" s="901"/>
      <c r="AN39" s="901"/>
      <c r="AO39" s="902"/>
      <c r="AP39" s="2"/>
    </row>
    <row r="40" spans="2:86" ht="12" customHeight="1" x14ac:dyDescent="0.15">
      <c r="B40" s="926"/>
      <c r="C40" s="931"/>
      <c r="D40" s="929"/>
      <c r="E40" s="929"/>
      <c r="F40" s="929"/>
      <c r="G40" s="929"/>
      <c r="H40" s="929"/>
      <c r="I40" s="929"/>
      <c r="J40" s="930"/>
      <c r="K40" s="894"/>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row>
    <row r="41" spans="2:86" ht="12" customHeight="1" x14ac:dyDescent="0.15">
      <c r="B41" s="926"/>
      <c r="C41" s="931"/>
      <c r="D41" s="929"/>
      <c r="E41" s="929"/>
      <c r="F41" s="929"/>
      <c r="G41" s="929"/>
      <c r="H41" s="929"/>
      <c r="I41" s="929"/>
      <c r="J41" s="930"/>
      <c r="K41" s="894"/>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row>
    <row r="42" spans="2:86" ht="12" customHeight="1" x14ac:dyDescent="0.15">
      <c r="B42" s="926"/>
      <c r="C42" s="931"/>
      <c r="D42" s="929"/>
      <c r="E42" s="929"/>
      <c r="F42" s="929"/>
      <c r="G42" s="929"/>
      <c r="H42" s="929"/>
      <c r="I42" s="929"/>
      <c r="J42" s="930"/>
      <c r="K42" s="894"/>
      <c r="L42" s="903"/>
      <c r="M42" s="903"/>
      <c r="N42" s="903"/>
      <c r="O42" s="903"/>
      <c r="P42" s="903"/>
      <c r="Q42" s="903"/>
      <c r="R42" s="903"/>
      <c r="S42" s="903"/>
      <c r="T42" s="903"/>
      <c r="U42" s="903"/>
      <c r="V42" s="903"/>
      <c r="W42" s="903"/>
      <c r="X42" s="903"/>
      <c r="Y42" s="903"/>
      <c r="Z42" s="903"/>
      <c r="AA42" s="903"/>
      <c r="AB42" s="903"/>
      <c r="AC42" s="903"/>
      <c r="AD42" s="903"/>
      <c r="AE42" s="903"/>
      <c r="AF42" s="903"/>
      <c r="AG42" s="903"/>
      <c r="AH42" s="903"/>
      <c r="AI42" s="903"/>
      <c r="AJ42" s="903"/>
      <c r="AK42" s="903"/>
      <c r="AL42" s="903"/>
      <c r="AM42" s="903"/>
      <c r="AN42" s="903"/>
      <c r="AO42" s="904"/>
      <c r="AP42" s="42"/>
      <c r="CD42" s="2"/>
      <c r="CE42" s="2"/>
      <c r="CF42" s="2"/>
      <c r="CG42" s="2"/>
      <c r="CH42" s="2"/>
    </row>
    <row r="43" spans="2:86" ht="12" customHeight="1" x14ac:dyDescent="0.15">
      <c r="B43" s="926"/>
      <c r="C43" s="931"/>
      <c r="D43" s="929"/>
      <c r="E43" s="929"/>
      <c r="F43" s="929"/>
      <c r="G43" s="929"/>
      <c r="H43" s="929"/>
      <c r="I43" s="929"/>
      <c r="J43" s="930"/>
      <c r="K43" s="879" t="s">
        <v>331</v>
      </c>
      <c r="L43" s="879"/>
      <c r="M43" s="879"/>
      <c r="N43" s="879"/>
      <c r="O43" s="879"/>
      <c r="P43" s="879"/>
      <c r="Q43" s="879"/>
      <c r="R43" s="879"/>
      <c r="S43" s="879"/>
      <c r="T43" s="879"/>
      <c r="U43" s="879"/>
      <c r="V43" s="879"/>
      <c r="W43" s="879"/>
      <c r="X43" s="879"/>
      <c r="Y43" s="879"/>
      <c r="Z43" s="879"/>
      <c r="AA43" s="879"/>
      <c r="AB43" s="879"/>
      <c r="AC43" s="879"/>
      <c r="AD43" s="879"/>
      <c r="AE43" s="879"/>
      <c r="AF43" s="879"/>
      <c r="AG43" s="879"/>
      <c r="AH43" s="879"/>
      <c r="AI43" s="879"/>
      <c r="AJ43" s="879"/>
      <c r="AK43" s="879"/>
      <c r="AL43" s="879"/>
      <c r="AM43" s="879"/>
      <c r="AN43" s="879"/>
      <c r="AO43" s="879"/>
      <c r="AP43" s="42"/>
      <c r="CD43" s="2"/>
      <c r="CE43" s="2"/>
      <c r="CF43" s="2"/>
      <c r="CG43" s="2"/>
      <c r="CH43" s="2"/>
    </row>
    <row r="44" spans="2:86" ht="12" customHeight="1" x14ac:dyDescent="0.15">
      <c r="B44" s="926"/>
      <c r="C44" s="931"/>
      <c r="D44" s="929"/>
      <c r="E44" s="929"/>
      <c r="F44" s="929"/>
      <c r="G44" s="929"/>
      <c r="H44" s="929"/>
      <c r="I44" s="929"/>
      <c r="J44" s="930"/>
      <c r="K44" s="895" t="s">
        <v>497</v>
      </c>
      <c r="L44" s="896"/>
      <c r="M44" s="896"/>
      <c r="N44" s="896"/>
      <c r="O44" s="896"/>
      <c r="P44" s="896"/>
      <c r="Q44" s="896"/>
      <c r="R44" s="896"/>
      <c r="S44" s="896"/>
      <c r="T44" s="896"/>
      <c r="U44" s="896"/>
      <c r="V44" s="896"/>
      <c r="W44" s="896"/>
      <c r="X44" s="896"/>
      <c r="Y44" s="896"/>
      <c r="Z44" s="896"/>
      <c r="AA44" s="896"/>
      <c r="AB44" s="896"/>
      <c r="AC44" s="896"/>
      <c r="AD44" s="896"/>
      <c r="AE44" s="896"/>
      <c r="AF44" s="896"/>
      <c r="AG44" s="896"/>
      <c r="AH44" s="896"/>
      <c r="AI44" s="896"/>
      <c r="AJ44" s="896"/>
      <c r="AK44" s="896"/>
      <c r="AL44" s="896"/>
      <c r="AM44" s="896"/>
      <c r="AN44" s="896"/>
      <c r="AO44" s="897"/>
      <c r="AP44" s="42"/>
      <c r="CD44" s="2"/>
      <c r="CE44" s="2"/>
      <c r="CF44" s="2"/>
      <c r="CG44" s="2"/>
      <c r="CH44" s="2"/>
    </row>
    <row r="45" spans="2:86" ht="12" customHeight="1" x14ac:dyDescent="0.15">
      <c r="B45" s="510"/>
      <c r="C45" s="932"/>
      <c r="D45" s="933"/>
      <c r="E45" s="933"/>
      <c r="F45" s="933"/>
      <c r="G45" s="933"/>
      <c r="H45" s="933"/>
      <c r="I45" s="933"/>
      <c r="J45" s="934"/>
      <c r="K45" s="880" t="s">
        <v>498</v>
      </c>
      <c r="L45" s="881"/>
      <c r="M45" s="881"/>
      <c r="N45" s="881"/>
      <c r="O45" s="881"/>
      <c r="P45" s="881"/>
      <c r="Q45" s="881"/>
      <c r="R45" s="881"/>
      <c r="S45" s="881"/>
      <c r="T45" s="881"/>
      <c r="U45" s="881"/>
      <c r="V45" s="881"/>
      <c r="W45" s="881"/>
      <c r="X45" s="881"/>
      <c r="Y45" s="881"/>
      <c r="Z45" s="881"/>
      <c r="AA45" s="881"/>
      <c r="AB45" s="881"/>
      <c r="AC45" s="881"/>
      <c r="AD45" s="881"/>
      <c r="AE45" s="881"/>
      <c r="AF45" s="881"/>
      <c r="AG45" s="881"/>
      <c r="AH45" s="881"/>
      <c r="AI45" s="881"/>
      <c r="AJ45" s="881"/>
      <c r="AK45" s="881"/>
      <c r="AL45" s="881"/>
      <c r="AM45" s="881"/>
      <c r="AN45" s="881"/>
      <c r="AO45" s="882"/>
      <c r="AP45" s="42"/>
      <c r="CD45" s="2"/>
      <c r="CE45" s="2"/>
      <c r="CF45" s="2"/>
      <c r="CG45" s="2"/>
      <c r="CH45" s="2"/>
    </row>
    <row r="46" spans="2:86" ht="12" customHeight="1" x14ac:dyDescent="0.2">
      <c r="B46" s="6" t="s">
        <v>404</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439</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440</v>
      </c>
      <c r="AP48" s="42"/>
      <c r="CD48" s="2"/>
      <c r="CE48" s="2"/>
      <c r="CF48" s="2"/>
      <c r="CG48" s="2"/>
      <c r="CH48" s="2"/>
    </row>
    <row r="49" spans="2:86" ht="12" customHeight="1" x14ac:dyDescent="0.15">
      <c r="B49" s="2" t="s">
        <v>441</v>
      </c>
      <c r="AP49" s="42"/>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AG11:AJ28">
    <cfRule type="expression" dxfId="324" priority="3">
      <formula>$AQ11=2</formula>
    </cfRule>
  </conditionalFormatting>
  <conditionalFormatting sqref="Y29:AB29">
    <cfRule type="expression" dxfId="323" priority="15">
      <formula>$AQ28=2</formula>
    </cfRule>
  </conditionalFormatting>
  <conditionalFormatting sqref="Y30:AB31">
    <cfRule type="expression" dxfId="322" priority="13">
      <formula>$AQ28=2</formula>
    </cfRule>
  </conditionalFormatting>
  <conditionalFormatting sqref="Y32:AB32">
    <cfRule type="expression" dxfId="321" priority="11">
      <formula>$AQ29=2</formula>
    </cfRule>
  </conditionalFormatting>
  <conditionalFormatting sqref="Y33:AB33">
    <cfRule type="expression" dxfId="320" priority="9">
      <formula>$AQ29=2</formula>
    </cfRule>
  </conditionalFormatting>
  <conditionalFormatting sqref="Y34:AB34">
    <cfRule type="expression" dxfId="319" priority="7">
      <formula>$AQ29=2</formula>
    </cfRule>
  </conditionalFormatting>
  <conditionalFormatting sqref="Y11:AF28">
    <cfRule type="expression" dxfId="318" priority="2">
      <formula>$AQ11=3</formula>
    </cfRule>
  </conditionalFormatting>
  <conditionalFormatting sqref="Y29:AF29">
    <cfRule type="expression" dxfId="317" priority="16">
      <formula>$AQ28=3</formula>
    </cfRule>
  </conditionalFormatting>
  <conditionalFormatting sqref="Y30:AF31">
    <cfRule type="expression" dxfId="316" priority="14">
      <formula>$AQ28=3</formula>
    </cfRule>
  </conditionalFormatting>
  <conditionalFormatting sqref="Y32:AF32">
    <cfRule type="expression" dxfId="315" priority="12">
      <formula>$AQ29=3</formula>
    </cfRule>
  </conditionalFormatting>
  <conditionalFormatting sqref="Y33:AF33">
    <cfRule type="expression" dxfId="314" priority="10">
      <formula>$AQ29=3</formula>
    </cfRule>
  </conditionalFormatting>
  <conditionalFormatting sqref="Y34:AF34">
    <cfRule type="expression" dxfId="313" priority="8">
      <formula>$AQ29=3</formula>
    </cfRule>
  </conditionalFormatting>
  <conditionalFormatting sqref="AC11:AJ28">
    <cfRule type="expression" dxfId="312" priority="1">
      <formula>$AQ11=1</formula>
    </cfRule>
  </conditionalFormatting>
  <conditionalFormatting sqref="AC29:AJ29">
    <cfRule type="expression" dxfId="311" priority="27">
      <formula>$AQ28=1</formula>
    </cfRule>
  </conditionalFormatting>
  <conditionalFormatting sqref="AC30:AJ31">
    <cfRule type="expression" dxfId="310" priority="25">
      <formula>$AQ28=1</formula>
    </cfRule>
  </conditionalFormatting>
  <conditionalFormatting sqref="AC32:AJ32">
    <cfRule type="expression" dxfId="309" priority="23">
      <formula>$AQ29=1</formula>
    </cfRule>
  </conditionalFormatting>
  <conditionalFormatting sqref="AC33:AJ33">
    <cfRule type="expression" dxfId="308" priority="21">
      <formula>$AQ29=1</formula>
    </cfRule>
  </conditionalFormatting>
  <conditionalFormatting sqref="AC34:AJ34">
    <cfRule type="expression" dxfId="307" priority="19">
      <formula>$AQ29=1</formula>
    </cfRule>
  </conditionalFormatting>
  <conditionalFormatting sqref="AG29:AJ29">
    <cfRule type="expression" dxfId="306" priority="26">
      <formula>$AQ28=2</formula>
    </cfRule>
  </conditionalFormatting>
  <conditionalFormatting sqref="AG30:AJ31">
    <cfRule type="expression" dxfId="305" priority="24">
      <formula>$AQ28=2</formula>
    </cfRule>
  </conditionalFormatting>
  <conditionalFormatting sqref="AG32:AJ32">
    <cfRule type="expression" dxfId="304" priority="22">
      <formula>$AQ29=2</formula>
    </cfRule>
  </conditionalFormatting>
  <conditionalFormatting sqref="AG33:AJ33">
    <cfRule type="expression" dxfId="303" priority="20">
      <formula>$AQ29=2</formula>
    </cfRule>
  </conditionalFormatting>
  <conditionalFormatting sqref="AG34:AJ34">
    <cfRule type="expression" dxfId="302" priority="18">
      <formula>$AQ29=2</formula>
    </cfRule>
  </conditionalFormatting>
  <dataValidations count="3">
    <dataValidation type="list" allowBlank="1" showInputMessage="1" showErrorMessage="1" sqref="N11:O34" xr:uid="{67B891CF-98CC-44EF-BCBE-645740B55154}">
      <formula1>INDIRECT(L11)</formula1>
    </dataValidation>
    <dataValidation type="list" allowBlank="1" showInputMessage="1" showErrorMessage="1" sqref="Y13:AB34" xr:uid="{8E51272E-8380-431D-A076-14E4A5909F1C}">
      <formula1>"〇,"</formula1>
    </dataValidation>
    <dataValidation type="list" allowBlank="1" showInputMessage="1" showErrorMessage="1" sqref="Y11:AB12" xr:uid="{42CA6359-E47B-4384-8C08-7F2F59320626}">
      <formula1>"　,○"</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57672B2-99A7-4968-BE98-0F24CAAC53A9}">
          <x14:formula1>
            <xm:f>'(参考)リスト'!$F$16:$F$21</xm:f>
          </x14:formula1>
          <xm:sqref>U11:X34</xm:sqref>
        </x14:dataValidation>
        <x14:dataValidation type="list" allowBlank="1" showInputMessage="1" showErrorMessage="1" xr:uid="{7761AAF1-8BE0-4C0F-BA9D-522F1E221126}">
          <x14:formula1>
            <xm:f>'(参考)リスト'!$D$16:$D$18</xm:f>
          </x14:formula1>
          <xm:sqref>P11:Q34</xm:sqref>
        </x14:dataValidation>
        <x14:dataValidation type="list" allowBlank="1" showInputMessage="1" showErrorMessage="1" xr:uid="{38A74D39-739B-457D-94D8-5D979F06A696}">
          <x14:formula1>
            <xm:f>'(参考)リスト'!$E$16:$E$27</xm:f>
          </x14:formula1>
          <xm:sqref>R11:T34</xm:sqref>
        </x14:dataValidation>
        <x14:dataValidation type="list" allowBlank="1" showInputMessage="1" showErrorMessage="1" xr:uid="{B1261F3A-4EA9-45C1-9C0D-E69C8C20CDD2}">
          <x14:formula1>
            <xm:f>'(参考)リスト'!$B$16:$B$21</xm:f>
          </x14:formula1>
          <xm:sqref>L11:M34</xm:sqref>
        </x14:dataValidation>
        <x14:dataValidation type="list" allowBlank="1" showInputMessage="1" showErrorMessage="1" xr:uid="{0504AE5F-BBB2-4610-A094-F04478E70610}">
          <x14:formula1>
            <xm:f>'(参考)リスト'!$G$16:$G$19</xm:f>
          </x14:formula1>
          <xm:sqref>AM35:AO38</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C2074-7069-43F4-A531-2C44F3752D8B}">
  <sheetPr>
    <pageSetUpPr fitToPage="1"/>
  </sheetPr>
  <dimension ref="B1:CH53"/>
  <sheetViews>
    <sheetView showGridLines="0" view="pageBreakPreview" topLeftCell="I4" zoomScale="160" zoomScaleNormal="85" zoomScaleSheetLayoutView="160" workbookViewId="0">
      <selection activeCell="R23" sqref="R23:T23"/>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3" customWidth="1"/>
    <col min="43" max="86" width="4.109375" style="42" customWidth="1"/>
    <col min="87" max="99" width="8" style="2" customWidth="1"/>
    <col min="100" max="110" width="9" style="2"/>
    <col min="111" max="111" width="14" style="2" bestFit="1" customWidth="1"/>
    <col min="112" max="16384" width="9" style="2"/>
  </cols>
  <sheetData>
    <row r="1" spans="2:86" ht="12" customHeight="1" x14ac:dyDescent="0.15">
      <c r="AU1" s="951" t="s">
        <v>495</v>
      </c>
      <c r="AV1" s="958" t="s">
        <v>402</v>
      </c>
      <c r="AW1" s="958"/>
      <c r="AX1" s="958"/>
      <c r="AY1" s="878" t="s">
        <v>46</v>
      </c>
      <c r="AZ1" s="878"/>
      <c r="BA1" s="878"/>
      <c r="BB1" s="878"/>
      <c r="BC1" s="878"/>
      <c r="BD1" s="878"/>
      <c r="BE1" s="878"/>
      <c r="BF1" s="878"/>
      <c r="BG1" s="878"/>
      <c r="BH1" s="878"/>
      <c r="BI1" s="878"/>
      <c r="BJ1" s="878"/>
      <c r="BK1" s="878" t="s">
        <v>45</v>
      </c>
      <c r="BL1" s="878"/>
      <c r="BM1" s="878"/>
      <c r="BN1" s="878"/>
      <c r="BO1" s="878"/>
      <c r="BP1" s="878"/>
      <c r="BQ1" s="878"/>
      <c r="BR1" s="878"/>
      <c r="BS1" s="878"/>
      <c r="BT1" s="878"/>
      <c r="BU1" s="878"/>
      <c r="BV1" s="878"/>
      <c r="BW1" s="950"/>
      <c r="BX1" s="950"/>
      <c r="BY1" s="950"/>
      <c r="BZ1" s="950"/>
      <c r="CA1" s="950"/>
      <c r="CB1" s="950"/>
      <c r="CC1" s="950"/>
      <c r="CD1" s="950"/>
      <c r="CE1" s="950"/>
      <c r="CF1" s="950"/>
      <c r="CG1" s="950"/>
      <c r="CH1" s="950"/>
    </row>
    <row r="2" spans="2:86" ht="8.25" customHeight="1" x14ac:dyDescent="0.15">
      <c r="AU2" s="951"/>
      <c r="AV2" s="958" t="s">
        <v>401</v>
      </c>
      <c r="AW2" s="944" t="s">
        <v>400</v>
      </c>
      <c r="AX2" s="944" t="s">
        <v>449</v>
      </c>
      <c r="AY2" s="878" t="s">
        <v>496</v>
      </c>
      <c r="AZ2" s="878"/>
      <c r="BA2" s="878"/>
      <c r="BB2" s="878"/>
      <c r="BC2" s="878"/>
      <c r="BD2" s="878"/>
      <c r="BE2" s="878"/>
      <c r="BF2" s="878"/>
      <c r="BG2" s="878"/>
      <c r="BH2" s="878"/>
      <c r="BI2" s="878"/>
      <c r="BJ2" s="878"/>
      <c r="BK2" s="878" t="s">
        <v>44</v>
      </c>
      <c r="BL2" s="878"/>
      <c r="BM2" s="878"/>
      <c r="BN2" s="878"/>
      <c r="BO2" s="878" t="s">
        <v>43</v>
      </c>
      <c r="BP2" s="878"/>
      <c r="BQ2" s="878"/>
      <c r="BR2" s="878"/>
      <c r="BS2" s="878"/>
      <c r="BT2" s="878"/>
      <c r="BU2" s="878"/>
      <c r="BV2" s="878"/>
      <c r="BW2" s="959"/>
      <c r="BX2" s="959"/>
      <c r="BY2" s="959"/>
      <c r="BZ2" s="959"/>
      <c r="CA2" s="950"/>
      <c r="CB2" s="950"/>
      <c r="CC2" s="950"/>
      <c r="CD2" s="950"/>
      <c r="CE2" s="950"/>
      <c r="CF2" s="950"/>
      <c r="CG2" s="950"/>
      <c r="CH2" s="950"/>
    </row>
    <row r="3" spans="2:86" ht="25.2" customHeight="1" x14ac:dyDescent="0.15">
      <c r="B3" s="659" t="s">
        <v>316</v>
      </c>
      <c r="C3" s="945"/>
      <c r="D3" s="945"/>
      <c r="E3" s="946"/>
      <c r="F3" s="946"/>
      <c r="G3" s="946"/>
      <c r="H3" s="946"/>
      <c r="I3" s="946"/>
      <c r="J3" s="946"/>
      <c r="K3" s="945"/>
      <c r="L3" s="945"/>
      <c r="M3" s="945"/>
      <c r="N3" s="945"/>
      <c r="O3" s="945"/>
      <c r="P3" s="945"/>
      <c r="Q3" s="945"/>
      <c r="R3" s="945"/>
      <c r="S3" s="945"/>
      <c r="T3" s="945"/>
      <c r="U3" s="945"/>
      <c r="V3" s="945"/>
      <c r="W3" s="945"/>
      <c r="X3" s="945"/>
      <c r="Y3" s="945"/>
      <c r="Z3" s="945"/>
      <c r="AA3" s="945"/>
      <c r="AB3" s="945"/>
      <c r="AC3" s="945"/>
      <c r="AD3" s="945"/>
      <c r="AE3" s="945"/>
      <c r="AF3" s="945"/>
      <c r="AG3" s="945"/>
      <c r="AH3" s="945"/>
      <c r="AI3" s="945"/>
      <c r="AJ3" s="945"/>
      <c r="AK3" s="945"/>
      <c r="AL3" s="945"/>
      <c r="AM3" s="945"/>
      <c r="AN3" s="945"/>
      <c r="AO3" s="945"/>
      <c r="AU3" s="951"/>
      <c r="AV3" s="958"/>
      <c r="AW3" s="944"/>
      <c r="AX3" s="944"/>
      <c r="AY3" s="878" t="s">
        <v>42</v>
      </c>
      <c r="AZ3" s="878"/>
      <c r="BA3" s="878"/>
      <c r="BB3" s="878"/>
      <c r="BC3" s="878" t="s">
        <v>41</v>
      </c>
      <c r="BD3" s="878"/>
      <c r="BE3" s="878"/>
      <c r="BF3" s="878"/>
      <c r="BG3" s="878" t="s">
        <v>40</v>
      </c>
      <c r="BH3" s="878"/>
      <c r="BI3" s="878"/>
      <c r="BJ3" s="878"/>
      <c r="BK3" s="878" t="s">
        <v>235</v>
      </c>
      <c r="BL3" s="878"/>
      <c r="BM3" s="878"/>
      <c r="BN3" s="878"/>
      <c r="BO3" s="878" t="s">
        <v>41</v>
      </c>
      <c r="BP3" s="878"/>
      <c r="BQ3" s="878"/>
      <c r="BR3" s="878"/>
      <c r="BS3" s="878" t="s">
        <v>40</v>
      </c>
      <c r="BT3" s="878"/>
      <c r="BU3" s="878"/>
      <c r="BV3" s="878"/>
      <c r="BW3" s="950"/>
      <c r="BX3" s="950"/>
      <c r="BY3" s="950"/>
      <c r="BZ3" s="950"/>
      <c r="CA3" s="950"/>
      <c r="CB3" s="950"/>
      <c r="CC3" s="950"/>
      <c r="CD3" s="950"/>
      <c r="CE3" s="950"/>
      <c r="CF3" s="950"/>
      <c r="CG3" s="950"/>
      <c r="CH3" s="950"/>
    </row>
    <row r="4" spans="2:86" ht="18" customHeight="1" x14ac:dyDescent="0.15">
      <c r="B4" s="403" t="s">
        <v>17</v>
      </c>
      <c r="C4" s="403"/>
      <c r="D4" s="403"/>
      <c r="E4" s="921" t="s">
        <v>561</v>
      </c>
      <c r="F4" s="922"/>
      <c r="G4" s="922"/>
      <c r="H4" s="922"/>
      <c r="I4" s="922"/>
      <c r="J4" s="923"/>
      <c r="K4" s="495" t="s">
        <v>18</v>
      </c>
      <c r="L4" s="495"/>
      <c r="M4" s="495"/>
      <c r="N4" s="919" t="s">
        <v>573</v>
      </c>
      <c r="O4" s="919"/>
      <c r="P4" s="919"/>
      <c r="Q4" s="919"/>
      <c r="R4" s="919"/>
      <c r="S4" s="919"/>
      <c r="T4" s="514" t="s">
        <v>445</v>
      </c>
      <c r="U4" s="515"/>
      <c r="V4" s="515"/>
      <c r="W4" s="515"/>
      <c r="X4" s="516"/>
      <c r="Y4" s="924" t="s">
        <v>531</v>
      </c>
      <c r="Z4" s="924"/>
      <c r="AA4" s="924"/>
      <c r="AB4" s="924"/>
      <c r="AC4" s="924"/>
      <c r="AD4" s="924"/>
      <c r="AE4" s="924"/>
      <c r="AF4" s="924"/>
      <c r="AG4" s="514" t="s">
        <v>185</v>
      </c>
      <c r="AH4" s="515"/>
      <c r="AI4" s="515"/>
      <c r="AJ4" s="516"/>
      <c r="AK4" s="952">
        <v>45586</v>
      </c>
      <c r="AL4" s="953"/>
      <c r="AM4" s="953"/>
      <c r="AN4" s="953"/>
      <c r="AO4" s="954"/>
      <c r="AU4" s="951"/>
      <c r="AV4" s="958"/>
      <c r="AW4" s="944"/>
      <c r="AX4" s="944"/>
      <c r="AY4" s="147" t="s">
        <v>37</v>
      </c>
      <c r="AZ4" s="147" t="s">
        <v>36</v>
      </c>
      <c r="BA4" s="147" t="s">
        <v>39</v>
      </c>
      <c r="BB4" s="147" t="s">
        <v>38</v>
      </c>
      <c r="BC4" s="147" t="s">
        <v>37</v>
      </c>
      <c r="BD4" s="147" t="s">
        <v>36</v>
      </c>
      <c r="BE4" s="147" t="s">
        <v>39</v>
      </c>
      <c r="BF4" s="147" t="s">
        <v>38</v>
      </c>
      <c r="BG4" s="147" t="s">
        <v>37</v>
      </c>
      <c r="BH4" s="147" t="s">
        <v>36</v>
      </c>
      <c r="BI4" s="147" t="s">
        <v>39</v>
      </c>
      <c r="BJ4" s="147" t="s">
        <v>38</v>
      </c>
      <c r="BK4" s="147" t="s">
        <v>37</v>
      </c>
      <c r="BL4" s="147" t="s">
        <v>36</v>
      </c>
      <c r="BM4" s="147" t="s">
        <v>39</v>
      </c>
      <c r="BN4" s="147" t="s">
        <v>38</v>
      </c>
      <c r="BO4" s="147" t="s">
        <v>37</v>
      </c>
      <c r="BP4" s="147" t="s">
        <v>36</v>
      </c>
      <c r="BQ4" s="147" t="s">
        <v>39</v>
      </c>
      <c r="BR4" s="147" t="s">
        <v>38</v>
      </c>
      <c r="BS4" s="147" t="s">
        <v>37</v>
      </c>
      <c r="BT4" s="147" t="s">
        <v>36</v>
      </c>
      <c r="BU4" s="147" t="s">
        <v>39</v>
      </c>
      <c r="BV4" s="147" t="s">
        <v>38</v>
      </c>
      <c r="BW4" s="5"/>
      <c r="BX4" s="5"/>
      <c r="BY4" s="5"/>
      <c r="BZ4" s="5"/>
      <c r="CA4" s="5"/>
      <c r="CB4" s="5"/>
      <c r="CC4" s="5"/>
      <c r="CD4" s="5"/>
      <c r="CE4" s="5"/>
      <c r="CF4" s="5"/>
      <c r="CG4" s="5"/>
      <c r="CH4" s="5"/>
    </row>
    <row r="5" spans="2:86" ht="18" customHeight="1" x14ac:dyDescent="0.15">
      <c r="B5" s="411" t="s">
        <v>0</v>
      </c>
      <c r="C5" s="411"/>
      <c r="D5" s="411"/>
      <c r="E5" s="947" t="s">
        <v>562</v>
      </c>
      <c r="F5" s="948"/>
      <c r="G5" s="948"/>
      <c r="H5" s="948"/>
      <c r="I5" s="948"/>
      <c r="J5" s="949"/>
      <c r="K5" s="509" t="s">
        <v>1</v>
      </c>
      <c r="L5" s="509"/>
      <c r="M5" s="509"/>
      <c r="N5" s="919" t="s">
        <v>936</v>
      </c>
      <c r="O5" s="919"/>
      <c r="P5" s="919"/>
      <c r="Q5" s="919"/>
      <c r="R5" s="919"/>
      <c r="S5" s="919"/>
      <c r="T5" s="517"/>
      <c r="U5" s="518"/>
      <c r="V5" s="518"/>
      <c r="W5" s="518"/>
      <c r="X5" s="519"/>
      <c r="Y5" s="920" t="s">
        <v>532</v>
      </c>
      <c r="Z5" s="920"/>
      <c r="AA5" s="920"/>
      <c r="AB5" s="920"/>
      <c r="AC5" s="920"/>
      <c r="AD5" s="920"/>
      <c r="AE5" s="920"/>
      <c r="AF5" s="920"/>
      <c r="AG5" s="657"/>
      <c r="AH5" s="690"/>
      <c r="AI5" s="690"/>
      <c r="AJ5" s="658"/>
      <c r="AK5" s="955"/>
      <c r="AL5" s="956"/>
      <c r="AM5" s="956"/>
      <c r="AN5" s="956"/>
      <c r="AO5" s="957"/>
      <c r="AU5" s="951"/>
      <c r="AV5" s="51">
        <f>N7</f>
        <v>3</v>
      </c>
      <c r="AW5" s="43">
        <f>R7</f>
        <v>6</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0</v>
      </c>
      <c r="BF5" s="56">
        <f t="shared" si="0"/>
        <v>1</v>
      </c>
      <c r="BG5" s="56">
        <f t="shared" si="0"/>
        <v>0</v>
      </c>
      <c r="BH5" s="56">
        <f t="shared" si="0"/>
        <v>0</v>
      </c>
      <c r="BI5" s="56">
        <f>AI37</f>
        <v>2</v>
      </c>
      <c r="BJ5" s="56">
        <f t="shared" si="0"/>
        <v>1</v>
      </c>
      <c r="BK5" s="56">
        <f>IF(Y37&gt;0,R7,"")</f>
        <v>6</v>
      </c>
      <c r="BL5" s="44" t="str">
        <f>IF(Y37&gt;0,"",IF(Z37&gt;0,R7,""))</f>
        <v/>
      </c>
      <c r="BM5" s="44" t="e">
        <f>IF(Y37+Z37&gt;0,"",IF(AA37&gt;0,R7,""))</f>
        <v>#VALUE!</v>
      </c>
      <c r="BN5" s="44" t="e">
        <f>IF(Y37+Z37+AA37&gt;0,"",IF(AB37&gt;0,R7,""))</f>
        <v>#VALUE!</v>
      </c>
      <c r="BO5" s="56">
        <f>AC35</f>
        <v>0</v>
      </c>
      <c r="BP5" s="56">
        <f t="shared" ref="BP5:BQ5" si="1">AD35</f>
        <v>0</v>
      </c>
      <c r="BQ5" s="56">
        <f t="shared" si="1"/>
        <v>0</v>
      </c>
      <c r="BR5" s="56">
        <f>AF35</f>
        <v>0.35</v>
      </c>
      <c r="BS5" s="56">
        <f>AG35</f>
        <v>0</v>
      </c>
      <c r="BT5" s="56">
        <f>AH35</f>
        <v>0</v>
      </c>
      <c r="BU5" s="56">
        <f>AI35</f>
        <v>6.66</v>
      </c>
      <c r="BV5" s="56">
        <f>AJ35</f>
        <v>0.75</v>
      </c>
      <c r="BW5" s="144"/>
      <c r="BX5" s="145"/>
      <c r="BY5" s="145"/>
      <c r="BZ5" s="145"/>
      <c r="CA5" s="146"/>
      <c r="CB5" s="146"/>
      <c r="CC5" s="146"/>
      <c r="CD5" s="146"/>
      <c r="CE5" s="146"/>
      <c r="CF5" s="146"/>
      <c r="CG5" s="146"/>
      <c r="CH5" s="146"/>
    </row>
    <row r="6" spans="2:86" ht="12" customHeight="1" x14ac:dyDescent="0.15">
      <c r="B6" s="925" t="s">
        <v>184</v>
      </c>
      <c r="C6" s="927"/>
      <c r="D6" s="928"/>
      <c r="E6" s="929"/>
      <c r="F6" s="929"/>
      <c r="G6" s="929"/>
      <c r="H6" s="929"/>
      <c r="I6" s="929"/>
      <c r="J6" s="930"/>
      <c r="K6" s="935" t="s">
        <v>317</v>
      </c>
      <c r="L6" s="936"/>
      <c r="M6" s="936"/>
      <c r="N6" s="936"/>
      <c r="O6" s="936"/>
      <c r="P6" s="936"/>
      <c r="Q6" s="936"/>
      <c r="R6" s="936"/>
      <c r="S6" s="936"/>
      <c r="T6" s="936"/>
      <c r="U6" s="936"/>
      <c r="V6" s="936"/>
      <c r="W6" s="936"/>
      <c r="X6" s="936"/>
      <c r="Y6" s="936"/>
      <c r="Z6" s="936"/>
      <c r="AA6" s="936"/>
      <c r="AB6" s="936"/>
      <c r="AC6" s="936"/>
      <c r="AD6" s="936"/>
      <c r="AE6" s="936"/>
      <c r="AF6" s="936"/>
      <c r="AG6" s="936"/>
      <c r="AH6" s="936"/>
      <c r="AI6" s="936"/>
      <c r="AJ6" s="936"/>
      <c r="AK6" s="936"/>
      <c r="AL6" s="936"/>
      <c r="AM6" s="936"/>
      <c r="AN6" s="936"/>
      <c r="AO6" s="937"/>
      <c r="AP6" s="2"/>
    </row>
    <row r="7" spans="2:86" ht="12" customHeight="1" x14ac:dyDescent="0.15">
      <c r="B7" s="926"/>
      <c r="C7" s="931"/>
      <c r="D7" s="929"/>
      <c r="E7" s="929"/>
      <c r="F7" s="929"/>
      <c r="G7" s="929"/>
      <c r="H7" s="929"/>
      <c r="I7" s="929"/>
      <c r="J7" s="930"/>
      <c r="K7" s="884" t="s">
        <v>183</v>
      </c>
      <c r="L7" s="885"/>
      <c r="M7" s="886"/>
      <c r="N7" s="961">
        <v>3</v>
      </c>
      <c r="O7" s="962"/>
      <c r="P7" s="884" t="s">
        <v>318</v>
      </c>
      <c r="Q7" s="886"/>
      <c r="R7" s="938">
        <v>6</v>
      </c>
      <c r="S7" s="939"/>
      <c r="T7" s="940"/>
      <c r="U7" s="907" t="s">
        <v>436</v>
      </c>
      <c r="V7" s="941"/>
      <c r="W7" s="907" t="s">
        <v>319</v>
      </c>
      <c r="X7" s="941"/>
      <c r="Y7" s="886" t="s">
        <v>182</v>
      </c>
      <c r="Z7" s="883"/>
      <c r="AA7" s="883"/>
      <c r="AB7" s="883"/>
      <c r="AC7" s="907" t="s">
        <v>320</v>
      </c>
      <c r="AD7" s="908"/>
      <c r="AE7" s="908"/>
      <c r="AF7" s="908"/>
      <c r="AG7" s="908"/>
      <c r="AH7" s="908"/>
      <c r="AI7" s="908"/>
      <c r="AJ7" s="941"/>
      <c r="AK7" s="907" t="s">
        <v>321</v>
      </c>
      <c r="AL7" s="908"/>
      <c r="AM7" s="908"/>
      <c r="AN7" s="909"/>
      <c r="AO7" s="910"/>
      <c r="AP7" s="2"/>
      <c r="AW7" s="59"/>
    </row>
    <row r="8" spans="2:86" ht="12" customHeight="1" x14ac:dyDescent="0.15">
      <c r="B8" s="926"/>
      <c r="C8" s="931"/>
      <c r="D8" s="929"/>
      <c r="E8" s="929"/>
      <c r="F8" s="929"/>
      <c r="G8" s="929"/>
      <c r="H8" s="929"/>
      <c r="I8" s="929"/>
      <c r="J8" s="930"/>
      <c r="K8" s="883" t="s">
        <v>322</v>
      </c>
      <c r="L8" s="883" t="s">
        <v>167</v>
      </c>
      <c r="M8" s="883"/>
      <c r="N8" s="883" t="s">
        <v>166</v>
      </c>
      <c r="O8" s="883"/>
      <c r="P8" s="883" t="s">
        <v>323</v>
      </c>
      <c r="Q8" s="883"/>
      <c r="R8" s="883" t="s">
        <v>2</v>
      </c>
      <c r="S8" s="883"/>
      <c r="T8" s="883"/>
      <c r="U8" s="911"/>
      <c r="V8" s="942"/>
      <c r="W8" s="911"/>
      <c r="X8" s="942"/>
      <c r="Y8" s="886"/>
      <c r="Z8" s="883"/>
      <c r="AA8" s="883"/>
      <c r="AB8" s="883"/>
      <c r="AC8" s="915"/>
      <c r="AD8" s="916"/>
      <c r="AE8" s="916"/>
      <c r="AF8" s="916"/>
      <c r="AG8" s="916"/>
      <c r="AH8" s="916"/>
      <c r="AI8" s="916"/>
      <c r="AJ8" s="943"/>
      <c r="AK8" s="911"/>
      <c r="AL8" s="912"/>
      <c r="AM8" s="912"/>
      <c r="AN8" s="913"/>
      <c r="AO8" s="914"/>
      <c r="AP8" s="2"/>
    </row>
    <row r="9" spans="2:86" ht="12" customHeight="1" x14ac:dyDescent="0.15">
      <c r="B9" s="926"/>
      <c r="C9" s="931"/>
      <c r="D9" s="929"/>
      <c r="E9" s="929"/>
      <c r="F9" s="929"/>
      <c r="G9" s="929"/>
      <c r="H9" s="929"/>
      <c r="I9" s="929"/>
      <c r="J9" s="930"/>
      <c r="K9" s="883"/>
      <c r="L9" s="883"/>
      <c r="M9" s="883"/>
      <c r="N9" s="883"/>
      <c r="O9" s="883"/>
      <c r="P9" s="883"/>
      <c r="Q9" s="883"/>
      <c r="R9" s="883"/>
      <c r="S9" s="883"/>
      <c r="T9" s="883"/>
      <c r="U9" s="911"/>
      <c r="V9" s="942"/>
      <c r="W9" s="911"/>
      <c r="X9" s="942"/>
      <c r="Y9" s="886" t="s">
        <v>324</v>
      </c>
      <c r="Z9" s="883"/>
      <c r="AA9" s="883"/>
      <c r="AB9" s="883"/>
      <c r="AC9" s="883" t="s">
        <v>325</v>
      </c>
      <c r="AD9" s="883"/>
      <c r="AE9" s="883"/>
      <c r="AF9" s="883"/>
      <c r="AG9" s="883" t="s">
        <v>326</v>
      </c>
      <c r="AH9" s="883"/>
      <c r="AI9" s="883"/>
      <c r="AJ9" s="883"/>
      <c r="AK9" s="911"/>
      <c r="AL9" s="912"/>
      <c r="AM9" s="912"/>
      <c r="AN9" s="913"/>
      <c r="AO9" s="914"/>
      <c r="AP9" s="2"/>
    </row>
    <row r="10" spans="2:86" ht="12" customHeight="1" x14ac:dyDescent="0.15">
      <c r="B10" s="926"/>
      <c r="C10" s="931"/>
      <c r="D10" s="929"/>
      <c r="E10" s="929"/>
      <c r="F10" s="929"/>
      <c r="G10" s="929"/>
      <c r="H10" s="929"/>
      <c r="I10" s="929"/>
      <c r="J10" s="930"/>
      <c r="K10" s="883"/>
      <c r="L10" s="883"/>
      <c r="M10" s="883"/>
      <c r="N10" s="883"/>
      <c r="O10" s="883"/>
      <c r="P10" s="883"/>
      <c r="Q10" s="883"/>
      <c r="R10" s="883"/>
      <c r="S10" s="883"/>
      <c r="T10" s="883"/>
      <c r="U10" s="915"/>
      <c r="V10" s="943"/>
      <c r="W10" s="915"/>
      <c r="X10" s="943"/>
      <c r="Y10" s="54" t="s">
        <v>21</v>
      </c>
      <c r="Z10" s="50" t="s">
        <v>22</v>
      </c>
      <c r="AA10" s="50" t="s">
        <v>327</v>
      </c>
      <c r="AB10" s="50" t="s">
        <v>328</v>
      </c>
      <c r="AC10" s="50" t="s">
        <v>21</v>
      </c>
      <c r="AD10" s="50" t="s">
        <v>22</v>
      </c>
      <c r="AE10" s="50" t="s">
        <v>327</v>
      </c>
      <c r="AF10" s="50" t="s">
        <v>328</v>
      </c>
      <c r="AG10" s="50" t="s">
        <v>21</v>
      </c>
      <c r="AH10" s="50" t="s">
        <v>22</v>
      </c>
      <c r="AI10" s="50" t="s">
        <v>327</v>
      </c>
      <c r="AJ10" s="50" t="s">
        <v>328</v>
      </c>
      <c r="AK10" s="915"/>
      <c r="AL10" s="916"/>
      <c r="AM10" s="916"/>
      <c r="AN10" s="917"/>
      <c r="AO10" s="918"/>
      <c r="AP10" s="2"/>
    </row>
    <row r="11" spans="2:86" ht="12" customHeight="1" x14ac:dyDescent="0.15">
      <c r="B11" s="926"/>
      <c r="C11" s="931"/>
      <c r="D11" s="929"/>
      <c r="E11" s="929"/>
      <c r="F11" s="929"/>
      <c r="G11" s="929"/>
      <c r="H11" s="929"/>
      <c r="I11" s="929"/>
      <c r="J11" s="930"/>
      <c r="K11" s="95">
        <v>1</v>
      </c>
      <c r="L11" s="890" t="s">
        <v>464</v>
      </c>
      <c r="M11" s="891"/>
      <c r="N11" s="890" t="s">
        <v>337</v>
      </c>
      <c r="O11" s="891"/>
      <c r="P11" s="890" t="s">
        <v>252</v>
      </c>
      <c r="Q11" s="891"/>
      <c r="R11" s="312" t="s">
        <v>473</v>
      </c>
      <c r="S11" s="312"/>
      <c r="T11" s="312"/>
      <c r="U11" s="890" t="s">
        <v>534</v>
      </c>
      <c r="V11" s="891"/>
      <c r="W11" s="890" t="s">
        <v>559</v>
      </c>
      <c r="X11" s="891"/>
      <c r="Y11" s="274"/>
      <c r="Z11" s="274"/>
      <c r="AA11" s="274"/>
      <c r="AB11" s="274"/>
      <c r="AC11" s="272"/>
      <c r="AD11" s="272"/>
      <c r="AE11" s="272"/>
      <c r="AF11" s="272"/>
      <c r="AG11" s="272"/>
      <c r="AH11" s="272"/>
      <c r="AI11" s="272"/>
      <c r="AJ11" s="272">
        <v>0.75</v>
      </c>
      <c r="AK11" s="887"/>
      <c r="AL11" s="888"/>
      <c r="AM11" s="888"/>
      <c r="AN11" s="888"/>
      <c r="AO11" s="889"/>
      <c r="AP11" s="2"/>
      <c r="AQ11" s="60">
        <f>IF(P11="材質劣化",2,IF(P11="漏水",3,1))</f>
        <v>3</v>
      </c>
      <c r="AS11" s="42" t="str">
        <f>IF(Y11&lt;&gt;"",1,"")</f>
        <v/>
      </c>
    </row>
    <row r="12" spans="2:86" ht="12" customHeight="1" x14ac:dyDescent="0.15">
      <c r="B12" s="926"/>
      <c r="C12" s="931"/>
      <c r="D12" s="929"/>
      <c r="E12" s="929"/>
      <c r="F12" s="929"/>
      <c r="G12" s="929"/>
      <c r="H12" s="929"/>
      <c r="I12" s="929"/>
      <c r="J12" s="930"/>
      <c r="K12" s="95">
        <v>2</v>
      </c>
      <c r="L12" s="890" t="s">
        <v>250</v>
      </c>
      <c r="M12" s="891"/>
      <c r="N12" s="890" t="s">
        <v>265</v>
      </c>
      <c r="O12" s="891"/>
      <c r="P12" s="890" t="s">
        <v>252</v>
      </c>
      <c r="Q12" s="891"/>
      <c r="R12" s="312" t="s">
        <v>474</v>
      </c>
      <c r="S12" s="312"/>
      <c r="T12" s="312"/>
      <c r="U12" s="890" t="s">
        <v>533</v>
      </c>
      <c r="V12" s="891"/>
      <c r="W12" s="890" t="s">
        <v>559</v>
      </c>
      <c r="X12" s="891"/>
      <c r="Y12" s="274"/>
      <c r="Z12" s="274"/>
      <c r="AA12" s="274"/>
      <c r="AB12" s="274"/>
      <c r="AC12" s="272"/>
      <c r="AD12" s="272"/>
      <c r="AE12" s="272"/>
      <c r="AF12" s="272"/>
      <c r="AG12" s="272"/>
      <c r="AH12" s="272"/>
      <c r="AI12" s="272">
        <v>3.78</v>
      </c>
      <c r="AJ12" s="272"/>
      <c r="AK12" s="887"/>
      <c r="AL12" s="888"/>
      <c r="AM12" s="888"/>
      <c r="AN12" s="888"/>
      <c r="AO12" s="889"/>
      <c r="AP12" s="2"/>
      <c r="AQ12" s="60">
        <f>IF(P12="材質劣化",2,IF(P12="漏水",3,1))</f>
        <v>3</v>
      </c>
    </row>
    <row r="13" spans="2:86" ht="12" customHeight="1" x14ac:dyDescent="0.15">
      <c r="B13" s="926"/>
      <c r="C13" s="931"/>
      <c r="D13" s="929"/>
      <c r="E13" s="929"/>
      <c r="F13" s="929"/>
      <c r="G13" s="929"/>
      <c r="H13" s="929"/>
      <c r="I13" s="929"/>
      <c r="J13" s="930"/>
      <c r="K13" s="95">
        <v>3</v>
      </c>
      <c r="L13" s="890" t="s">
        <v>464</v>
      </c>
      <c r="M13" s="891"/>
      <c r="N13" s="890" t="s">
        <v>343</v>
      </c>
      <c r="O13" s="891"/>
      <c r="P13" s="890" t="s">
        <v>251</v>
      </c>
      <c r="Q13" s="891"/>
      <c r="R13" s="328" t="s">
        <v>472</v>
      </c>
      <c r="S13" s="892"/>
      <c r="T13" s="329"/>
      <c r="U13" s="890" t="s">
        <v>549</v>
      </c>
      <c r="V13" s="891"/>
      <c r="W13" s="890" t="s">
        <v>559</v>
      </c>
      <c r="X13" s="891"/>
      <c r="Y13" s="274"/>
      <c r="Z13" s="274"/>
      <c r="AA13" s="274"/>
      <c r="AB13" s="274"/>
      <c r="AC13" s="272"/>
      <c r="AD13" s="272"/>
      <c r="AE13" s="272"/>
      <c r="AF13" s="272">
        <v>0.35</v>
      </c>
      <c r="AG13" s="272"/>
      <c r="AH13" s="272"/>
      <c r="AI13" s="272"/>
      <c r="AJ13" s="272"/>
      <c r="AK13" s="887"/>
      <c r="AL13" s="888"/>
      <c r="AM13" s="888"/>
      <c r="AN13" s="888"/>
      <c r="AO13" s="889"/>
      <c r="AP13" s="2"/>
      <c r="AQ13" s="60">
        <f t="shared" ref="AQ13:AQ27" si="2">IF(P13="材質劣化",2,IF(P13="漏水",3,1))</f>
        <v>2</v>
      </c>
    </row>
    <row r="14" spans="2:86" ht="12" customHeight="1" x14ac:dyDescent="0.15">
      <c r="B14" s="926"/>
      <c r="C14" s="931"/>
      <c r="D14" s="929"/>
      <c r="E14" s="929"/>
      <c r="F14" s="929"/>
      <c r="G14" s="929"/>
      <c r="H14" s="929"/>
      <c r="I14" s="929"/>
      <c r="J14" s="930"/>
      <c r="K14" s="95">
        <v>4</v>
      </c>
      <c r="L14" s="890" t="s">
        <v>250</v>
      </c>
      <c r="M14" s="891"/>
      <c r="N14" s="890" t="s">
        <v>265</v>
      </c>
      <c r="O14" s="891"/>
      <c r="P14" s="890" t="s">
        <v>252</v>
      </c>
      <c r="Q14" s="891"/>
      <c r="R14" s="328" t="s">
        <v>474</v>
      </c>
      <c r="S14" s="892"/>
      <c r="T14" s="329"/>
      <c r="U14" s="890" t="s">
        <v>533</v>
      </c>
      <c r="V14" s="891"/>
      <c r="W14" s="890" t="s">
        <v>559</v>
      </c>
      <c r="X14" s="891"/>
      <c r="Y14" s="274"/>
      <c r="Z14" s="274"/>
      <c r="AA14" s="274"/>
      <c r="AB14" s="274"/>
      <c r="AC14" s="272"/>
      <c r="AD14" s="272"/>
      <c r="AE14" s="272"/>
      <c r="AF14" s="272"/>
      <c r="AG14" s="272"/>
      <c r="AH14" s="272"/>
      <c r="AI14" s="272">
        <v>2.88</v>
      </c>
      <c r="AJ14" s="272"/>
      <c r="AK14" s="887"/>
      <c r="AL14" s="888"/>
      <c r="AM14" s="888"/>
      <c r="AN14" s="888"/>
      <c r="AO14" s="889"/>
      <c r="AP14" s="2"/>
      <c r="AQ14" s="60">
        <f t="shared" si="2"/>
        <v>3</v>
      </c>
    </row>
    <row r="15" spans="2:86" ht="12" customHeight="1" x14ac:dyDescent="0.15">
      <c r="B15" s="926"/>
      <c r="C15" s="931"/>
      <c r="D15" s="929"/>
      <c r="E15" s="929"/>
      <c r="F15" s="929"/>
      <c r="G15" s="929"/>
      <c r="H15" s="929"/>
      <c r="I15" s="929"/>
      <c r="J15" s="930"/>
      <c r="K15" s="95">
        <v>5</v>
      </c>
      <c r="L15" s="890" t="s">
        <v>464</v>
      </c>
      <c r="M15" s="891"/>
      <c r="N15" s="890" t="s">
        <v>336</v>
      </c>
      <c r="O15" s="891"/>
      <c r="P15" s="890" t="s">
        <v>251</v>
      </c>
      <c r="Q15" s="891"/>
      <c r="R15" s="328" t="s">
        <v>466</v>
      </c>
      <c r="S15" s="892"/>
      <c r="T15" s="329"/>
      <c r="U15" s="890" t="s">
        <v>534</v>
      </c>
      <c r="V15" s="891"/>
      <c r="W15" s="890" t="s">
        <v>559</v>
      </c>
      <c r="X15" s="891"/>
      <c r="Y15" s="274"/>
      <c r="Z15" s="274"/>
      <c r="AA15" s="274"/>
      <c r="AB15" s="274"/>
      <c r="AC15" s="272"/>
      <c r="AD15" s="272"/>
      <c r="AE15" s="272"/>
      <c r="AF15" s="272"/>
      <c r="AG15" s="272"/>
      <c r="AH15" s="272"/>
      <c r="AI15" s="272"/>
      <c r="AJ15" s="272"/>
      <c r="AK15" s="887"/>
      <c r="AL15" s="888"/>
      <c r="AM15" s="888"/>
      <c r="AN15" s="888"/>
      <c r="AO15" s="889"/>
      <c r="AP15" s="2"/>
      <c r="AQ15" s="60">
        <f t="shared" si="2"/>
        <v>2</v>
      </c>
    </row>
    <row r="16" spans="2:86" ht="12" customHeight="1" x14ac:dyDescent="0.15">
      <c r="B16" s="926"/>
      <c r="C16" s="931"/>
      <c r="D16" s="929"/>
      <c r="E16" s="929"/>
      <c r="F16" s="929"/>
      <c r="G16" s="929"/>
      <c r="H16" s="929"/>
      <c r="I16" s="929"/>
      <c r="J16" s="930"/>
      <c r="K16" s="95">
        <v>6</v>
      </c>
      <c r="L16" s="890" t="s">
        <v>250</v>
      </c>
      <c r="M16" s="891"/>
      <c r="N16" s="890" t="s">
        <v>265</v>
      </c>
      <c r="O16" s="891"/>
      <c r="P16" s="890"/>
      <c r="Q16" s="891"/>
      <c r="R16" s="328" t="s">
        <v>476</v>
      </c>
      <c r="S16" s="892"/>
      <c r="T16" s="329"/>
      <c r="U16" s="890" t="s">
        <v>534</v>
      </c>
      <c r="V16" s="891"/>
      <c r="W16" s="890" t="s">
        <v>559</v>
      </c>
      <c r="X16" s="891"/>
      <c r="Y16" s="274"/>
      <c r="Z16" s="274"/>
      <c r="AA16" s="274"/>
      <c r="AB16" s="274"/>
      <c r="AC16" s="272"/>
      <c r="AD16" s="272"/>
      <c r="AE16" s="272"/>
      <c r="AF16" s="272"/>
      <c r="AG16" s="272"/>
      <c r="AH16" s="272"/>
      <c r="AI16" s="272"/>
      <c r="AJ16" s="272"/>
      <c r="AK16" s="887"/>
      <c r="AL16" s="888"/>
      <c r="AM16" s="888"/>
      <c r="AN16" s="888"/>
      <c r="AO16" s="889"/>
      <c r="AP16" s="2"/>
      <c r="AQ16" s="60">
        <f t="shared" si="2"/>
        <v>1</v>
      </c>
    </row>
    <row r="17" spans="2:46" ht="12" customHeight="1" x14ac:dyDescent="0.15">
      <c r="B17" s="926"/>
      <c r="C17" s="931"/>
      <c r="D17" s="929"/>
      <c r="E17" s="929"/>
      <c r="F17" s="929"/>
      <c r="G17" s="929"/>
      <c r="H17" s="929"/>
      <c r="I17" s="929"/>
      <c r="J17" s="930"/>
      <c r="K17" s="95"/>
      <c r="L17" s="890"/>
      <c r="M17" s="891"/>
      <c r="N17" s="890"/>
      <c r="O17" s="891"/>
      <c r="P17" s="890"/>
      <c r="Q17" s="891"/>
      <c r="R17" s="328"/>
      <c r="S17" s="892"/>
      <c r="T17" s="329"/>
      <c r="U17" s="890"/>
      <c r="V17" s="891"/>
      <c r="W17" s="890"/>
      <c r="X17" s="891"/>
      <c r="Y17" s="55"/>
      <c r="Z17" s="55"/>
      <c r="AA17" s="55"/>
      <c r="AB17" s="55"/>
      <c r="AC17" s="61"/>
      <c r="AD17" s="61"/>
      <c r="AE17" s="61"/>
      <c r="AF17" s="61"/>
      <c r="AG17" s="61"/>
      <c r="AH17" s="61"/>
      <c r="AI17" s="61"/>
      <c r="AJ17" s="61"/>
      <c r="AK17" s="887"/>
      <c r="AL17" s="888"/>
      <c r="AM17" s="888"/>
      <c r="AN17" s="888"/>
      <c r="AO17" s="889"/>
      <c r="AP17" s="2"/>
      <c r="AQ17" s="60">
        <f t="shared" si="2"/>
        <v>1</v>
      </c>
    </row>
    <row r="18" spans="2:46" ht="12" customHeight="1" x14ac:dyDescent="0.15">
      <c r="B18" s="926"/>
      <c r="C18" s="931"/>
      <c r="D18" s="929"/>
      <c r="E18" s="929"/>
      <c r="F18" s="929"/>
      <c r="G18" s="929"/>
      <c r="H18" s="929"/>
      <c r="I18" s="929"/>
      <c r="J18" s="930"/>
      <c r="K18" s="95"/>
      <c r="L18" s="890"/>
      <c r="M18" s="891"/>
      <c r="N18" s="890"/>
      <c r="O18" s="891"/>
      <c r="P18" s="890"/>
      <c r="Q18" s="891"/>
      <c r="R18" s="328"/>
      <c r="S18" s="892"/>
      <c r="T18" s="329"/>
      <c r="U18" s="890"/>
      <c r="V18" s="891"/>
      <c r="W18" s="890"/>
      <c r="X18" s="891"/>
      <c r="Y18" s="55"/>
      <c r="Z18" s="55"/>
      <c r="AA18" s="55"/>
      <c r="AB18" s="55"/>
      <c r="AC18" s="61"/>
      <c r="AD18" s="61"/>
      <c r="AE18" s="61"/>
      <c r="AF18" s="61"/>
      <c r="AG18" s="61"/>
      <c r="AH18" s="61"/>
      <c r="AI18" s="61"/>
      <c r="AJ18" s="61"/>
      <c r="AK18" s="887"/>
      <c r="AL18" s="888"/>
      <c r="AM18" s="888"/>
      <c r="AN18" s="888"/>
      <c r="AO18" s="889"/>
      <c r="AP18" s="2"/>
      <c r="AQ18" s="60">
        <f t="shared" si="2"/>
        <v>1</v>
      </c>
    </row>
    <row r="19" spans="2:46" ht="12" customHeight="1" x14ac:dyDescent="0.15">
      <c r="B19" s="926"/>
      <c r="C19" s="931"/>
      <c r="D19" s="929"/>
      <c r="E19" s="929"/>
      <c r="F19" s="929"/>
      <c r="G19" s="929"/>
      <c r="H19" s="929"/>
      <c r="I19" s="929"/>
      <c r="J19" s="930"/>
      <c r="K19" s="95"/>
      <c r="L19" s="890"/>
      <c r="M19" s="891"/>
      <c r="N19" s="890"/>
      <c r="O19" s="891"/>
      <c r="P19" s="890"/>
      <c r="Q19" s="891"/>
      <c r="R19" s="328"/>
      <c r="S19" s="892"/>
      <c r="T19" s="329"/>
      <c r="U19" s="890"/>
      <c r="V19" s="891"/>
      <c r="W19" s="890"/>
      <c r="X19" s="891"/>
      <c r="Y19" s="55"/>
      <c r="Z19" s="55"/>
      <c r="AA19" s="55"/>
      <c r="AB19" s="55"/>
      <c r="AC19" s="61"/>
      <c r="AD19" s="61"/>
      <c r="AE19" s="61"/>
      <c r="AF19" s="61"/>
      <c r="AG19" s="61"/>
      <c r="AH19" s="61"/>
      <c r="AI19" s="61"/>
      <c r="AJ19" s="61"/>
      <c r="AK19" s="887"/>
      <c r="AL19" s="888"/>
      <c r="AM19" s="888"/>
      <c r="AN19" s="888"/>
      <c r="AO19" s="889"/>
      <c r="AP19" s="2"/>
      <c r="AQ19" s="60">
        <f t="shared" si="2"/>
        <v>1</v>
      </c>
    </row>
    <row r="20" spans="2:46" ht="12" customHeight="1" x14ac:dyDescent="0.15">
      <c r="B20" s="926"/>
      <c r="C20" s="931"/>
      <c r="D20" s="929"/>
      <c r="E20" s="929"/>
      <c r="F20" s="929"/>
      <c r="G20" s="929"/>
      <c r="H20" s="929"/>
      <c r="I20" s="929"/>
      <c r="J20" s="930"/>
      <c r="K20" s="95"/>
      <c r="L20" s="890"/>
      <c r="M20" s="891"/>
      <c r="N20" s="890"/>
      <c r="O20" s="891"/>
      <c r="P20" s="890"/>
      <c r="Q20" s="891"/>
      <c r="R20" s="328"/>
      <c r="S20" s="892"/>
      <c r="T20" s="329"/>
      <c r="U20" s="890"/>
      <c r="V20" s="891"/>
      <c r="W20" s="890"/>
      <c r="X20" s="891"/>
      <c r="Y20" s="55"/>
      <c r="Z20" s="55"/>
      <c r="AA20" s="55"/>
      <c r="AB20" s="55"/>
      <c r="AC20" s="61"/>
      <c r="AD20" s="61"/>
      <c r="AE20" s="61"/>
      <c r="AF20" s="61"/>
      <c r="AG20" s="61"/>
      <c r="AH20" s="61"/>
      <c r="AI20" s="61"/>
      <c r="AJ20" s="61"/>
      <c r="AK20" s="887"/>
      <c r="AL20" s="888"/>
      <c r="AM20" s="888"/>
      <c r="AN20" s="888"/>
      <c r="AO20" s="889"/>
      <c r="AP20" s="2"/>
      <c r="AQ20" s="60">
        <f t="shared" si="2"/>
        <v>1</v>
      </c>
    </row>
    <row r="21" spans="2:46" ht="12" customHeight="1" x14ac:dyDescent="0.15">
      <c r="B21" s="926"/>
      <c r="C21" s="931"/>
      <c r="D21" s="929"/>
      <c r="E21" s="929"/>
      <c r="F21" s="929"/>
      <c r="G21" s="929"/>
      <c r="H21" s="929"/>
      <c r="I21" s="929"/>
      <c r="J21" s="930"/>
      <c r="K21" s="95"/>
      <c r="L21" s="890"/>
      <c r="M21" s="891"/>
      <c r="N21" s="890"/>
      <c r="O21" s="891"/>
      <c r="P21" s="890"/>
      <c r="Q21" s="891"/>
      <c r="R21" s="328"/>
      <c r="S21" s="892"/>
      <c r="T21" s="329"/>
      <c r="U21" s="890"/>
      <c r="V21" s="891"/>
      <c r="W21" s="890"/>
      <c r="X21" s="891"/>
      <c r="Y21" s="55"/>
      <c r="Z21" s="55"/>
      <c r="AA21" s="55"/>
      <c r="AB21" s="55"/>
      <c r="AC21" s="61"/>
      <c r="AD21" s="61"/>
      <c r="AE21" s="61"/>
      <c r="AF21" s="61"/>
      <c r="AG21" s="61"/>
      <c r="AH21" s="61"/>
      <c r="AI21" s="61"/>
      <c r="AJ21" s="61"/>
      <c r="AK21" s="887"/>
      <c r="AL21" s="888"/>
      <c r="AM21" s="888"/>
      <c r="AN21" s="888"/>
      <c r="AO21" s="889"/>
      <c r="AP21" s="2"/>
      <c r="AQ21" s="60">
        <f>IF(P21="材質劣化",2,IF(P21="漏水",3,1))</f>
        <v>1</v>
      </c>
    </row>
    <row r="22" spans="2:46" ht="12" customHeight="1" x14ac:dyDescent="0.15">
      <c r="B22" s="926"/>
      <c r="C22" s="931"/>
      <c r="D22" s="929"/>
      <c r="E22" s="929"/>
      <c r="F22" s="929"/>
      <c r="G22" s="929"/>
      <c r="H22" s="929"/>
      <c r="I22" s="929"/>
      <c r="J22" s="930"/>
      <c r="K22" s="95"/>
      <c r="L22" s="890"/>
      <c r="M22" s="891"/>
      <c r="N22" s="890"/>
      <c r="O22" s="891"/>
      <c r="P22" s="890"/>
      <c r="Q22" s="891"/>
      <c r="R22" s="328"/>
      <c r="S22" s="892"/>
      <c r="T22" s="329"/>
      <c r="U22" s="890"/>
      <c r="V22" s="891"/>
      <c r="W22" s="890"/>
      <c r="X22" s="891"/>
      <c r="Y22" s="55"/>
      <c r="Z22" s="55"/>
      <c r="AA22" s="55"/>
      <c r="AB22" s="55"/>
      <c r="AC22" s="61"/>
      <c r="AD22" s="61"/>
      <c r="AE22" s="61"/>
      <c r="AF22" s="61"/>
      <c r="AG22" s="61"/>
      <c r="AH22" s="61"/>
      <c r="AI22" s="61"/>
      <c r="AJ22" s="61"/>
      <c r="AK22" s="887"/>
      <c r="AL22" s="888"/>
      <c r="AM22" s="888"/>
      <c r="AN22" s="888"/>
      <c r="AO22" s="889"/>
      <c r="AP22" s="2"/>
      <c r="AQ22" s="60">
        <f t="shared" si="2"/>
        <v>1</v>
      </c>
    </row>
    <row r="23" spans="2:46" ht="12" customHeight="1" x14ac:dyDescent="0.15">
      <c r="B23" s="926"/>
      <c r="C23" s="931"/>
      <c r="D23" s="929"/>
      <c r="E23" s="929"/>
      <c r="F23" s="929"/>
      <c r="G23" s="929"/>
      <c r="H23" s="929"/>
      <c r="I23" s="929"/>
      <c r="J23" s="930"/>
      <c r="K23" s="95"/>
      <c r="L23" s="890"/>
      <c r="M23" s="891"/>
      <c r="N23" s="890"/>
      <c r="O23" s="891"/>
      <c r="P23" s="890"/>
      <c r="Q23" s="891"/>
      <c r="R23" s="328"/>
      <c r="S23" s="892"/>
      <c r="T23" s="329"/>
      <c r="U23" s="890"/>
      <c r="V23" s="891"/>
      <c r="W23" s="890"/>
      <c r="X23" s="891"/>
      <c r="Y23" s="55"/>
      <c r="Z23" s="55"/>
      <c r="AA23" s="55"/>
      <c r="AB23" s="55"/>
      <c r="AC23" s="61"/>
      <c r="AD23" s="61"/>
      <c r="AE23" s="61"/>
      <c r="AF23" s="61"/>
      <c r="AG23" s="61"/>
      <c r="AH23" s="61"/>
      <c r="AI23" s="61"/>
      <c r="AJ23" s="61"/>
      <c r="AK23" s="887"/>
      <c r="AL23" s="888"/>
      <c r="AM23" s="888"/>
      <c r="AN23" s="888"/>
      <c r="AO23" s="889"/>
      <c r="AP23" s="2"/>
      <c r="AQ23" s="60">
        <f t="shared" si="2"/>
        <v>1</v>
      </c>
    </row>
    <row r="24" spans="2:46" ht="12" customHeight="1" x14ac:dyDescent="0.15">
      <c r="B24" s="926"/>
      <c r="C24" s="931"/>
      <c r="D24" s="929"/>
      <c r="E24" s="929"/>
      <c r="F24" s="929"/>
      <c r="G24" s="929"/>
      <c r="H24" s="929"/>
      <c r="I24" s="929"/>
      <c r="J24" s="930"/>
      <c r="K24" s="95"/>
      <c r="L24" s="890"/>
      <c r="M24" s="891"/>
      <c r="N24" s="890"/>
      <c r="O24" s="891"/>
      <c r="P24" s="890"/>
      <c r="Q24" s="891"/>
      <c r="R24" s="328"/>
      <c r="S24" s="892"/>
      <c r="T24" s="329"/>
      <c r="U24" s="890"/>
      <c r="V24" s="891"/>
      <c r="W24" s="890"/>
      <c r="X24" s="891"/>
      <c r="Y24" s="55"/>
      <c r="Z24" s="55"/>
      <c r="AA24" s="55"/>
      <c r="AB24" s="55"/>
      <c r="AC24" s="61"/>
      <c r="AD24" s="61"/>
      <c r="AE24" s="61"/>
      <c r="AF24" s="61"/>
      <c r="AG24" s="61"/>
      <c r="AH24" s="61"/>
      <c r="AI24" s="61"/>
      <c r="AJ24" s="61"/>
      <c r="AK24" s="887"/>
      <c r="AL24" s="888"/>
      <c r="AM24" s="888"/>
      <c r="AN24" s="888"/>
      <c r="AO24" s="889"/>
      <c r="AP24" s="2"/>
      <c r="AQ24" s="60">
        <f t="shared" si="2"/>
        <v>1</v>
      </c>
    </row>
    <row r="25" spans="2:46" ht="12" customHeight="1" x14ac:dyDescent="0.15">
      <c r="B25" s="926"/>
      <c r="C25" s="931"/>
      <c r="D25" s="929"/>
      <c r="E25" s="929"/>
      <c r="F25" s="929"/>
      <c r="G25" s="929"/>
      <c r="H25" s="929"/>
      <c r="I25" s="929"/>
      <c r="J25" s="930"/>
      <c r="K25" s="95"/>
      <c r="L25" s="890"/>
      <c r="M25" s="891"/>
      <c r="N25" s="890"/>
      <c r="O25" s="891"/>
      <c r="P25" s="890"/>
      <c r="Q25" s="891"/>
      <c r="R25" s="328"/>
      <c r="S25" s="892"/>
      <c r="T25" s="329"/>
      <c r="U25" s="890"/>
      <c r="V25" s="891"/>
      <c r="W25" s="890"/>
      <c r="X25" s="891"/>
      <c r="Y25" s="55"/>
      <c r="Z25" s="55"/>
      <c r="AA25" s="55"/>
      <c r="AB25" s="55"/>
      <c r="AC25" s="61"/>
      <c r="AD25" s="61"/>
      <c r="AE25" s="61"/>
      <c r="AF25" s="61"/>
      <c r="AG25" s="61"/>
      <c r="AH25" s="61"/>
      <c r="AI25" s="61"/>
      <c r="AJ25" s="61"/>
      <c r="AK25" s="887"/>
      <c r="AL25" s="888"/>
      <c r="AM25" s="888"/>
      <c r="AN25" s="888"/>
      <c r="AO25" s="889"/>
      <c r="AP25" s="2"/>
      <c r="AQ25" s="60">
        <f t="shared" si="2"/>
        <v>1</v>
      </c>
    </row>
    <row r="26" spans="2:46" ht="12" customHeight="1" x14ac:dyDescent="0.15">
      <c r="B26" s="926"/>
      <c r="C26" s="931"/>
      <c r="D26" s="929"/>
      <c r="E26" s="929"/>
      <c r="F26" s="929"/>
      <c r="G26" s="929"/>
      <c r="H26" s="929"/>
      <c r="I26" s="929"/>
      <c r="J26" s="930"/>
      <c r="K26" s="95"/>
      <c r="L26" s="890"/>
      <c r="M26" s="891"/>
      <c r="N26" s="890"/>
      <c r="O26" s="891"/>
      <c r="P26" s="890"/>
      <c r="Q26" s="891"/>
      <c r="R26" s="328"/>
      <c r="S26" s="892"/>
      <c r="T26" s="329"/>
      <c r="U26" s="890"/>
      <c r="V26" s="891"/>
      <c r="W26" s="890"/>
      <c r="X26" s="891"/>
      <c r="Y26" s="55"/>
      <c r="Z26" s="55"/>
      <c r="AA26" s="55"/>
      <c r="AB26" s="55"/>
      <c r="AC26" s="61"/>
      <c r="AD26" s="61"/>
      <c r="AE26" s="61"/>
      <c r="AF26" s="61"/>
      <c r="AG26" s="61"/>
      <c r="AH26" s="61"/>
      <c r="AI26" s="61"/>
      <c r="AJ26" s="61"/>
      <c r="AK26" s="887"/>
      <c r="AL26" s="888"/>
      <c r="AM26" s="888"/>
      <c r="AN26" s="888"/>
      <c r="AO26" s="889"/>
      <c r="AP26" s="2"/>
      <c r="AQ26" s="60">
        <f>IF(P26="材質劣化",2,IF(P26="漏水",3,1))</f>
        <v>1</v>
      </c>
    </row>
    <row r="27" spans="2:46" ht="12" customHeight="1" x14ac:dyDescent="0.15">
      <c r="B27" s="926"/>
      <c r="C27" s="931"/>
      <c r="D27" s="929"/>
      <c r="E27" s="929"/>
      <c r="F27" s="929"/>
      <c r="G27" s="929"/>
      <c r="H27" s="929"/>
      <c r="I27" s="929"/>
      <c r="J27" s="930"/>
      <c r="K27" s="95"/>
      <c r="L27" s="890"/>
      <c r="M27" s="891"/>
      <c r="N27" s="890"/>
      <c r="O27" s="891"/>
      <c r="P27" s="890"/>
      <c r="Q27" s="891"/>
      <c r="R27" s="328"/>
      <c r="S27" s="892"/>
      <c r="T27" s="329"/>
      <c r="U27" s="890"/>
      <c r="V27" s="891"/>
      <c r="W27" s="890"/>
      <c r="X27" s="891"/>
      <c r="Y27" s="55"/>
      <c r="Z27" s="55"/>
      <c r="AA27" s="55"/>
      <c r="AB27" s="55"/>
      <c r="AC27" s="61"/>
      <c r="AD27" s="61"/>
      <c r="AE27" s="61"/>
      <c r="AF27" s="61"/>
      <c r="AG27" s="61"/>
      <c r="AH27" s="61"/>
      <c r="AI27" s="61"/>
      <c r="AJ27" s="61"/>
      <c r="AK27" s="887"/>
      <c r="AL27" s="888"/>
      <c r="AM27" s="888"/>
      <c r="AN27" s="888"/>
      <c r="AO27" s="889"/>
      <c r="AP27" s="2"/>
      <c r="AQ27" s="60">
        <f t="shared" si="2"/>
        <v>1</v>
      </c>
    </row>
    <row r="28" spans="2:46" ht="12" customHeight="1" x14ac:dyDescent="0.15">
      <c r="B28" s="926"/>
      <c r="C28" s="931"/>
      <c r="D28" s="929"/>
      <c r="E28" s="929"/>
      <c r="F28" s="929"/>
      <c r="G28" s="929"/>
      <c r="H28" s="929"/>
      <c r="I28" s="929"/>
      <c r="J28" s="930"/>
      <c r="K28" s="95"/>
      <c r="L28" s="890"/>
      <c r="M28" s="891"/>
      <c r="N28" s="890"/>
      <c r="O28" s="891"/>
      <c r="P28" s="890"/>
      <c r="Q28" s="891"/>
      <c r="R28" s="328"/>
      <c r="S28" s="892"/>
      <c r="T28" s="329"/>
      <c r="U28" s="890"/>
      <c r="V28" s="891"/>
      <c r="W28" s="890"/>
      <c r="X28" s="891"/>
      <c r="Y28" s="55"/>
      <c r="Z28" s="55"/>
      <c r="AA28" s="55"/>
      <c r="AB28" s="55"/>
      <c r="AC28" s="61"/>
      <c r="AD28" s="61"/>
      <c r="AE28" s="61"/>
      <c r="AF28" s="61"/>
      <c r="AG28" s="61"/>
      <c r="AH28" s="61"/>
      <c r="AI28" s="61"/>
      <c r="AJ28" s="61"/>
      <c r="AK28" s="887"/>
      <c r="AL28" s="888"/>
      <c r="AM28" s="888"/>
      <c r="AN28" s="888"/>
      <c r="AO28" s="889"/>
      <c r="AP28" s="2"/>
      <c r="AQ28" s="60">
        <f>IF(P30="材質劣化",2,IF(P30="漏水",3,1))</f>
        <v>1</v>
      </c>
    </row>
    <row r="29" spans="2:46" ht="12" customHeight="1" x14ac:dyDescent="0.15">
      <c r="B29" s="926"/>
      <c r="C29" s="931"/>
      <c r="D29" s="929"/>
      <c r="E29" s="929"/>
      <c r="F29" s="929"/>
      <c r="G29" s="929"/>
      <c r="H29" s="929"/>
      <c r="I29" s="929"/>
      <c r="J29" s="930"/>
      <c r="K29" s="95"/>
      <c r="L29" s="890"/>
      <c r="M29" s="891"/>
      <c r="N29" s="890"/>
      <c r="O29" s="891"/>
      <c r="P29" s="890"/>
      <c r="Q29" s="891"/>
      <c r="R29" s="328"/>
      <c r="S29" s="892"/>
      <c r="T29" s="329"/>
      <c r="U29" s="890"/>
      <c r="V29" s="891"/>
      <c r="W29" s="890"/>
      <c r="X29" s="891"/>
      <c r="Y29" s="55"/>
      <c r="Z29" s="55"/>
      <c r="AA29" s="55"/>
      <c r="AB29" s="55"/>
      <c r="AC29" s="61"/>
      <c r="AD29" s="61"/>
      <c r="AE29" s="61"/>
      <c r="AF29" s="61"/>
      <c r="AG29" s="61"/>
      <c r="AH29" s="61"/>
      <c r="AI29" s="61"/>
      <c r="AJ29" s="61"/>
      <c r="AK29" s="887"/>
      <c r="AL29" s="888"/>
      <c r="AM29" s="888"/>
      <c r="AN29" s="888"/>
      <c r="AO29" s="889"/>
      <c r="AP29" s="2"/>
      <c r="AQ29" s="60">
        <f>IF(P34="材質劣化",2,IF(P34="漏水",3,1))</f>
        <v>1</v>
      </c>
    </row>
    <row r="30" spans="2:46" ht="12" customHeight="1" x14ac:dyDescent="0.15">
      <c r="B30" s="926"/>
      <c r="C30" s="931"/>
      <c r="D30" s="929"/>
      <c r="E30" s="929"/>
      <c r="F30" s="929"/>
      <c r="G30" s="929"/>
      <c r="H30" s="929"/>
      <c r="I30" s="929"/>
      <c r="J30" s="930"/>
      <c r="K30" s="95"/>
      <c r="L30" s="890"/>
      <c r="M30" s="891"/>
      <c r="N30" s="890"/>
      <c r="O30" s="891"/>
      <c r="P30" s="890"/>
      <c r="Q30" s="891"/>
      <c r="R30" s="328"/>
      <c r="S30" s="892"/>
      <c r="T30" s="329"/>
      <c r="U30" s="890"/>
      <c r="V30" s="891"/>
      <c r="W30" s="890"/>
      <c r="X30" s="891"/>
      <c r="Y30" s="55"/>
      <c r="Z30" s="55"/>
      <c r="AA30" s="55"/>
      <c r="AB30" s="55"/>
      <c r="AC30" s="61"/>
      <c r="AD30" s="61"/>
      <c r="AE30" s="61"/>
      <c r="AF30" s="61"/>
      <c r="AG30" s="61"/>
      <c r="AH30" s="61"/>
      <c r="AI30" s="61"/>
      <c r="AJ30" s="61"/>
      <c r="AK30" s="887"/>
      <c r="AL30" s="888"/>
      <c r="AM30" s="888"/>
      <c r="AN30" s="888"/>
      <c r="AO30" s="889"/>
      <c r="AP30" s="2"/>
      <c r="AQ30" s="60">
        <f t="shared" ref="AQ30:AQ33" si="3">IF(P30="材質劣化",2,IF(P30="漏水",3,1))</f>
        <v>1</v>
      </c>
    </row>
    <row r="31" spans="2:46" ht="12" customHeight="1" x14ac:dyDescent="0.15">
      <c r="B31" s="926"/>
      <c r="C31" s="931"/>
      <c r="D31" s="929"/>
      <c r="E31" s="929"/>
      <c r="F31" s="929"/>
      <c r="G31" s="929"/>
      <c r="H31" s="929"/>
      <c r="I31" s="929"/>
      <c r="J31" s="930"/>
      <c r="K31" s="95"/>
      <c r="L31" s="890"/>
      <c r="M31" s="891"/>
      <c r="N31" s="890"/>
      <c r="O31" s="891"/>
      <c r="P31" s="890"/>
      <c r="Q31" s="891"/>
      <c r="R31" s="328"/>
      <c r="S31" s="892"/>
      <c r="T31" s="329"/>
      <c r="U31" s="890"/>
      <c r="V31" s="891"/>
      <c r="W31" s="890"/>
      <c r="X31" s="891"/>
      <c r="Y31" s="55"/>
      <c r="Z31" s="55"/>
      <c r="AA31" s="55"/>
      <c r="AB31" s="55"/>
      <c r="AC31" s="61"/>
      <c r="AD31" s="61"/>
      <c r="AE31" s="61"/>
      <c r="AF31" s="61"/>
      <c r="AG31" s="61"/>
      <c r="AH31" s="61"/>
      <c r="AI31" s="61"/>
      <c r="AJ31" s="61"/>
      <c r="AK31" s="887"/>
      <c r="AL31" s="888"/>
      <c r="AM31" s="888"/>
      <c r="AN31" s="888"/>
      <c r="AO31" s="889"/>
      <c r="AP31" s="2"/>
      <c r="AQ31" s="60">
        <f t="shared" ref="AQ31" si="4">IF(P33="材質劣化",2,IF(P33="漏水",3,1))</f>
        <v>1</v>
      </c>
    </row>
    <row r="32" spans="2:46" ht="12" customHeight="1" x14ac:dyDescent="0.15">
      <c r="B32" s="926"/>
      <c r="C32" s="931"/>
      <c r="D32" s="929"/>
      <c r="E32" s="929"/>
      <c r="F32" s="929"/>
      <c r="G32" s="929"/>
      <c r="H32" s="929"/>
      <c r="I32" s="929"/>
      <c r="J32" s="930"/>
      <c r="K32" s="95"/>
      <c r="L32" s="890"/>
      <c r="M32" s="891"/>
      <c r="N32" s="890"/>
      <c r="O32" s="891"/>
      <c r="P32" s="890"/>
      <c r="Q32" s="891"/>
      <c r="R32" s="328"/>
      <c r="S32" s="892"/>
      <c r="T32" s="329"/>
      <c r="U32" s="890"/>
      <c r="V32" s="891"/>
      <c r="W32" s="890"/>
      <c r="X32" s="891"/>
      <c r="Y32" s="55"/>
      <c r="Z32" s="55"/>
      <c r="AA32" s="55"/>
      <c r="AB32" s="55"/>
      <c r="AC32" s="61"/>
      <c r="AD32" s="61"/>
      <c r="AE32" s="61"/>
      <c r="AF32" s="61"/>
      <c r="AG32" s="61"/>
      <c r="AH32" s="61"/>
      <c r="AI32" s="61"/>
      <c r="AJ32" s="61"/>
      <c r="AK32" s="887"/>
      <c r="AL32" s="888"/>
      <c r="AM32" s="888"/>
      <c r="AN32" s="888"/>
      <c r="AO32" s="889"/>
      <c r="AP32" s="2"/>
      <c r="AQ32" s="60">
        <f t="shared" ref="AQ32" si="5">IF(P37="材質劣化",2,IF(P37="漏水",3,1))</f>
        <v>1</v>
      </c>
      <c r="AS32" s="3"/>
      <c r="AT32" s="3"/>
    </row>
    <row r="33" spans="2:86" ht="12" customHeight="1" x14ac:dyDescent="0.15">
      <c r="B33" s="926"/>
      <c r="C33" s="931"/>
      <c r="D33" s="929"/>
      <c r="E33" s="929"/>
      <c r="F33" s="929"/>
      <c r="G33" s="929"/>
      <c r="H33" s="929"/>
      <c r="I33" s="929"/>
      <c r="J33" s="930"/>
      <c r="K33" s="95"/>
      <c r="L33" s="890"/>
      <c r="M33" s="891"/>
      <c r="N33" s="890"/>
      <c r="O33" s="891"/>
      <c r="P33" s="890"/>
      <c r="Q33" s="891"/>
      <c r="R33" s="328"/>
      <c r="S33" s="892"/>
      <c r="T33" s="329"/>
      <c r="U33" s="890"/>
      <c r="V33" s="891"/>
      <c r="W33" s="890"/>
      <c r="X33" s="891"/>
      <c r="Y33" s="55"/>
      <c r="Z33" s="55"/>
      <c r="AA33" s="55"/>
      <c r="AB33" s="55"/>
      <c r="AC33" s="61"/>
      <c r="AD33" s="61"/>
      <c r="AE33" s="61"/>
      <c r="AF33" s="61"/>
      <c r="AG33" s="61"/>
      <c r="AH33" s="61"/>
      <c r="AI33" s="61"/>
      <c r="AJ33" s="61"/>
      <c r="AK33" s="887"/>
      <c r="AL33" s="888"/>
      <c r="AM33" s="888"/>
      <c r="AN33" s="888"/>
      <c r="AO33" s="889"/>
      <c r="AP33" s="2"/>
      <c r="AQ33" s="60">
        <f t="shared" si="3"/>
        <v>1</v>
      </c>
      <c r="AS33" s="162"/>
      <c r="AT33" s="162"/>
    </row>
    <row r="34" spans="2:86" ht="12" customHeight="1" x14ac:dyDescent="0.15">
      <c r="B34" s="926"/>
      <c r="C34" s="931"/>
      <c r="D34" s="929"/>
      <c r="E34" s="929"/>
      <c r="F34" s="929"/>
      <c r="G34" s="929"/>
      <c r="H34" s="929"/>
      <c r="I34" s="929"/>
      <c r="J34" s="930"/>
      <c r="K34" s="95"/>
      <c r="L34" s="890"/>
      <c r="M34" s="891"/>
      <c r="N34" s="890"/>
      <c r="O34" s="891"/>
      <c r="P34" s="890"/>
      <c r="Q34" s="891"/>
      <c r="R34" s="328"/>
      <c r="S34" s="892"/>
      <c r="T34" s="329"/>
      <c r="U34" s="890"/>
      <c r="V34" s="891"/>
      <c r="W34" s="890"/>
      <c r="X34" s="891"/>
      <c r="Y34" s="55"/>
      <c r="Z34" s="55"/>
      <c r="AA34" s="55"/>
      <c r="AB34" s="55"/>
      <c r="AC34" s="61"/>
      <c r="AD34" s="61"/>
      <c r="AE34" s="61"/>
      <c r="AF34" s="61"/>
      <c r="AG34" s="61"/>
      <c r="AH34" s="61"/>
      <c r="AI34" s="61"/>
      <c r="AJ34" s="61"/>
      <c r="AK34" s="887"/>
      <c r="AL34" s="888"/>
      <c r="AM34" s="888"/>
      <c r="AN34" s="888"/>
      <c r="AO34" s="889"/>
      <c r="AP34" s="2"/>
      <c r="AQ34" s="60">
        <f t="shared" ref="AQ34" si="6">IF(P36="材質劣化",2,IF(P36="漏水",3,1))</f>
        <v>1</v>
      </c>
      <c r="AS34" s="163"/>
      <c r="AT34" s="163"/>
    </row>
    <row r="35" spans="2:86" ht="12" customHeight="1" x14ac:dyDescent="0.15">
      <c r="B35" s="926"/>
      <c r="C35" s="931"/>
      <c r="D35" s="929"/>
      <c r="E35" s="929"/>
      <c r="F35" s="929"/>
      <c r="G35" s="929"/>
      <c r="H35" s="929"/>
      <c r="I35" s="929"/>
      <c r="J35" s="930"/>
      <c r="K35" s="898" t="s">
        <v>376</v>
      </c>
      <c r="L35" s="883" t="s">
        <v>181</v>
      </c>
      <c r="M35" s="883"/>
      <c r="N35" s="883"/>
      <c r="O35" s="883"/>
      <c r="P35" s="883"/>
      <c r="Q35" s="883"/>
      <c r="R35" s="883"/>
      <c r="S35" s="883"/>
      <c r="T35" s="883"/>
      <c r="U35" s="883"/>
      <c r="V35" s="883"/>
      <c r="W35" s="883"/>
      <c r="X35" s="883"/>
      <c r="Y35" s="884" t="s">
        <v>329</v>
      </c>
      <c r="Z35" s="885"/>
      <c r="AA35" s="885"/>
      <c r="AB35" s="886"/>
      <c r="AC35" s="252">
        <f t="shared" ref="AC35:AJ35" si="7">SUM(AC11:AC34)</f>
        <v>0</v>
      </c>
      <c r="AD35" s="252">
        <f t="shared" si="7"/>
        <v>0</v>
      </c>
      <c r="AE35" s="252">
        <f>SUM(AE11:AE34)</f>
        <v>0</v>
      </c>
      <c r="AF35" s="252">
        <f t="shared" si="7"/>
        <v>0.35</v>
      </c>
      <c r="AG35" s="252">
        <f t="shared" si="7"/>
        <v>0</v>
      </c>
      <c r="AH35" s="252">
        <f t="shared" si="7"/>
        <v>0</v>
      </c>
      <c r="AI35" s="252">
        <f t="shared" si="7"/>
        <v>6.66</v>
      </c>
      <c r="AJ35" s="253">
        <f t="shared" si="7"/>
        <v>0.75</v>
      </c>
      <c r="AK35" s="883" t="s">
        <v>501</v>
      </c>
      <c r="AL35" s="883"/>
      <c r="AM35" s="906" t="s">
        <v>545</v>
      </c>
      <c r="AN35" s="906"/>
      <c r="AO35" s="906"/>
      <c r="AP35" s="2"/>
    </row>
    <row r="36" spans="2:86" ht="12" customHeight="1" x14ac:dyDescent="0.15">
      <c r="B36" s="926"/>
      <c r="C36" s="931"/>
      <c r="D36" s="929"/>
      <c r="E36" s="929"/>
      <c r="F36" s="929"/>
      <c r="G36" s="929"/>
      <c r="H36" s="929"/>
      <c r="I36" s="929"/>
      <c r="J36" s="930"/>
      <c r="K36" s="899"/>
      <c r="L36" s="907" t="s">
        <v>330</v>
      </c>
      <c r="M36" s="908"/>
      <c r="N36" s="941"/>
      <c r="O36" s="907" t="s">
        <v>502</v>
      </c>
      <c r="P36" s="908"/>
      <c r="Q36" s="908"/>
      <c r="R36" s="908"/>
      <c r="S36" s="908"/>
      <c r="T36" s="908"/>
      <c r="U36" s="908"/>
      <c r="V36" s="908"/>
      <c r="W36" s="908"/>
      <c r="X36" s="941"/>
      <c r="Y36" s="54" t="s">
        <v>21</v>
      </c>
      <c r="Z36" s="50" t="s">
        <v>22</v>
      </c>
      <c r="AA36" s="50" t="s">
        <v>327</v>
      </c>
      <c r="AB36" s="50" t="s">
        <v>328</v>
      </c>
      <c r="AC36" s="50" t="s">
        <v>21</v>
      </c>
      <c r="AD36" s="50" t="s">
        <v>22</v>
      </c>
      <c r="AE36" s="50" t="s">
        <v>327</v>
      </c>
      <c r="AF36" s="50" t="s">
        <v>328</v>
      </c>
      <c r="AG36" s="50" t="s">
        <v>21</v>
      </c>
      <c r="AH36" s="50" t="s">
        <v>22</v>
      </c>
      <c r="AI36" s="50" t="s">
        <v>327</v>
      </c>
      <c r="AJ36" s="80" t="s">
        <v>328</v>
      </c>
      <c r="AK36" s="883"/>
      <c r="AL36" s="883"/>
      <c r="AM36" s="906"/>
      <c r="AN36" s="906"/>
      <c r="AO36" s="906"/>
      <c r="AP36" s="2"/>
    </row>
    <row r="37" spans="2:86" ht="14.25" customHeight="1" x14ac:dyDescent="0.15">
      <c r="B37" s="926"/>
      <c r="C37" s="931"/>
      <c r="D37" s="929"/>
      <c r="E37" s="929"/>
      <c r="F37" s="929"/>
      <c r="G37" s="929"/>
      <c r="H37" s="929"/>
      <c r="I37" s="929"/>
      <c r="J37" s="930"/>
      <c r="K37" s="899"/>
      <c r="L37" s="911"/>
      <c r="M37" s="912"/>
      <c r="N37" s="942"/>
      <c r="O37" s="911"/>
      <c r="P37" s="912"/>
      <c r="Q37" s="912"/>
      <c r="R37" s="912"/>
      <c r="S37" s="912"/>
      <c r="T37" s="912"/>
      <c r="U37" s="912"/>
      <c r="V37" s="912"/>
      <c r="W37" s="912"/>
      <c r="X37" s="942"/>
      <c r="Y37" s="905" t="str">
        <f>IF(COUNTIF(Y11:Y34,"〇")&gt;0,"1","  ")</f>
        <v xml:space="preserve">  </v>
      </c>
      <c r="Z37" s="905" t="str">
        <f>IF(COUNTIF(Z11:Z34,"〇")&gt;0,"1","  ")</f>
        <v xml:space="preserve">  </v>
      </c>
      <c r="AA37" s="905" t="str">
        <f>IF(COUNTIF(AA11:AA34,"〇")&gt;0,"1","  ")</f>
        <v xml:space="preserve">  </v>
      </c>
      <c r="AB37" s="905" t="str">
        <f>IF(COUNTIF(AB11:AB34,"〇")&gt;0,"1","  ")</f>
        <v xml:space="preserve">  </v>
      </c>
      <c r="AC37" s="905">
        <f>COUNTA(AC11:AC34)</f>
        <v>0</v>
      </c>
      <c r="AD37" s="905">
        <f t="shared" ref="AD37:AI37" si="8">COUNTA(AD11:AD34)</f>
        <v>0</v>
      </c>
      <c r="AE37" s="905">
        <f t="shared" si="8"/>
        <v>0</v>
      </c>
      <c r="AF37" s="905">
        <f t="shared" si="8"/>
        <v>1</v>
      </c>
      <c r="AG37" s="905">
        <f t="shared" si="8"/>
        <v>0</v>
      </c>
      <c r="AH37" s="905">
        <f t="shared" si="8"/>
        <v>0</v>
      </c>
      <c r="AI37" s="905">
        <f t="shared" si="8"/>
        <v>2</v>
      </c>
      <c r="AJ37" s="905">
        <f>COUNTA(AJ11:AJ34)</f>
        <v>1</v>
      </c>
      <c r="AK37" s="883"/>
      <c r="AL37" s="883"/>
      <c r="AM37" s="906"/>
      <c r="AN37" s="906"/>
      <c r="AO37" s="906"/>
      <c r="AP37" s="2"/>
    </row>
    <row r="38" spans="2:86" ht="14.25" customHeight="1" x14ac:dyDescent="0.15">
      <c r="B38" s="926"/>
      <c r="C38" s="931"/>
      <c r="D38" s="929"/>
      <c r="E38" s="929"/>
      <c r="F38" s="929"/>
      <c r="G38" s="929"/>
      <c r="H38" s="929"/>
      <c r="I38" s="929"/>
      <c r="J38" s="930"/>
      <c r="K38" s="899"/>
      <c r="L38" s="915"/>
      <c r="M38" s="916"/>
      <c r="N38" s="943"/>
      <c r="O38" s="915"/>
      <c r="P38" s="916"/>
      <c r="Q38" s="916"/>
      <c r="R38" s="916"/>
      <c r="S38" s="916"/>
      <c r="T38" s="916"/>
      <c r="U38" s="916"/>
      <c r="V38" s="916"/>
      <c r="W38" s="916"/>
      <c r="X38" s="943"/>
      <c r="Y38" s="905"/>
      <c r="Z38" s="905"/>
      <c r="AA38" s="905"/>
      <c r="AB38" s="905"/>
      <c r="AC38" s="905"/>
      <c r="AD38" s="905"/>
      <c r="AE38" s="905"/>
      <c r="AF38" s="905"/>
      <c r="AG38" s="905"/>
      <c r="AH38" s="905"/>
      <c r="AI38" s="905"/>
      <c r="AJ38" s="905"/>
      <c r="AK38" s="883"/>
      <c r="AL38" s="883"/>
      <c r="AM38" s="906"/>
      <c r="AN38" s="906"/>
      <c r="AO38" s="906"/>
      <c r="AP38" s="2"/>
    </row>
    <row r="39" spans="2:86" ht="12" customHeight="1" x14ac:dyDescent="0.15">
      <c r="B39" s="926"/>
      <c r="C39" s="931"/>
      <c r="D39" s="929"/>
      <c r="E39" s="929"/>
      <c r="F39" s="929"/>
      <c r="G39" s="929"/>
      <c r="H39" s="929"/>
      <c r="I39" s="929"/>
      <c r="J39" s="930"/>
      <c r="K39" s="893" t="s">
        <v>503</v>
      </c>
      <c r="L39" s="900"/>
      <c r="M39" s="900"/>
      <c r="N39" s="900"/>
      <c r="O39" s="900"/>
      <c r="P39" s="900"/>
      <c r="Q39" s="900"/>
      <c r="R39" s="900"/>
      <c r="S39" s="900"/>
      <c r="T39" s="900"/>
      <c r="U39" s="900"/>
      <c r="V39" s="900"/>
      <c r="W39" s="900"/>
      <c r="X39" s="900"/>
      <c r="Y39" s="900"/>
      <c r="Z39" s="900"/>
      <c r="AA39" s="900"/>
      <c r="AB39" s="900"/>
      <c r="AC39" s="900"/>
      <c r="AD39" s="900"/>
      <c r="AE39" s="900"/>
      <c r="AF39" s="900"/>
      <c r="AG39" s="900"/>
      <c r="AH39" s="900"/>
      <c r="AI39" s="900"/>
      <c r="AJ39" s="900"/>
      <c r="AK39" s="901"/>
      <c r="AL39" s="901"/>
      <c r="AM39" s="901"/>
      <c r="AN39" s="901"/>
      <c r="AO39" s="902"/>
      <c r="AP39" s="2"/>
    </row>
    <row r="40" spans="2:86" ht="12" customHeight="1" x14ac:dyDescent="0.15">
      <c r="B40" s="926"/>
      <c r="C40" s="931"/>
      <c r="D40" s="929"/>
      <c r="E40" s="929"/>
      <c r="F40" s="929"/>
      <c r="G40" s="929"/>
      <c r="H40" s="929"/>
      <c r="I40" s="929"/>
      <c r="J40" s="930"/>
      <c r="K40" s="894"/>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row>
    <row r="41" spans="2:86" ht="12" customHeight="1" x14ac:dyDescent="0.15">
      <c r="B41" s="926"/>
      <c r="C41" s="931"/>
      <c r="D41" s="929"/>
      <c r="E41" s="929"/>
      <c r="F41" s="929"/>
      <c r="G41" s="929"/>
      <c r="H41" s="929"/>
      <c r="I41" s="929"/>
      <c r="J41" s="930"/>
      <c r="K41" s="894"/>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row>
    <row r="42" spans="2:86" ht="12" customHeight="1" x14ac:dyDescent="0.15">
      <c r="B42" s="926"/>
      <c r="C42" s="931"/>
      <c r="D42" s="929"/>
      <c r="E42" s="929"/>
      <c r="F42" s="929"/>
      <c r="G42" s="929"/>
      <c r="H42" s="929"/>
      <c r="I42" s="929"/>
      <c r="J42" s="930"/>
      <c r="K42" s="894"/>
      <c r="L42" s="903"/>
      <c r="M42" s="903"/>
      <c r="N42" s="903"/>
      <c r="O42" s="903"/>
      <c r="P42" s="903"/>
      <c r="Q42" s="903"/>
      <c r="R42" s="903"/>
      <c r="S42" s="903"/>
      <c r="T42" s="903"/>
      <c r="U42" s="903"/>
      <c r="V42" s="903"/>
      <c r="W42" s="903"/>
      <c r="X42" s="903"/>
      <c r="Y42" s="903"/>
      <c r="Z42" s="903"/>
      <c r="AA42" s="903"/>
      <c r="AB42" s="903"/>
      <c r="AC42" s="903"/>
      <c r="AD42" s="903"/>
      <c r="AE42" s="903"/>
      <c r="AF42" s="903"/>
      <c r="AG42" s="903"/>
      <c r="AH42" s="903"/>
      <c r="AI42" s="903"/>
      <c r="AJ42" s="903"/>
      <c r="AK42" s="903"/>
      <c r="AL42" s="903"/>
      <c r="AM42" s="903"/>
      <c r="AN42" s="903"/>
      <c r="AO42" s="904"/>
      <c r="AP42" s="42"/>
      <c r="CD42" s="2"/>
      <c r="CE42" s="2"/>
      <c r="CF42" s="2"/>
      <c r="CG42" s="2"/>
      <c r="CH42" s="2"/>
    </row>
    <row r="43" spans="2:86" ht="12" customHeight="1" x14ac:dyDescent="0.15">
      <c r="B43" s="926"/>
      <c r="C43" s="931"/>
      <c r="D43" s="929"/>
      <c r="E43" s="929"/>
      <c r="F43" s="929"/>
      <c r="G43" s="929"/>
      <c r="H43" s="929"/>
      <c r="I43" s="929"/>
      <c r="J43" s="930"/>
      <c r="K43" s="879" t="s">
        <v>331</v>
      </c>
      <c r="L43" s="879"/>
      <c r="M43" s="879"/>
      <c r="N43" s="879"/>
      <c r="O43" s="879"/>
      <c r="P43" s="879"/>
      <c r="Q43" s="879"/>
      <c r="R43" s="879"/>
      <c r="S43" s="879"/>
      <c r="T43" s="879"/>
      <c r="U43" s="879"/>
      <c r="V43" s="879"/>
      <c r="W43" s="879"/>
      <c r="X43" s="879"/>
      <c r="Y43" s="879"/>
      <c r="Z43" s="879"/>
      <c r="AA43" s="879"/>
      <c r="AB43" s="879"/>
      <c r="AC43" s="879"/>
      <c r="AD43" s="879"/>
      <c r="AE43" s="879"/>
      <c r="AF43" s="879"/>
      <c r="AG43" s="879"/>
      <c r="AH43" s="879"/>
      <c r="AI43" s="879"/>
      <c r="AJ43" s="879"/>
      <c r="AK43" s="879"/>
      <c r="AL43" s="879"/>
      <c r="AM43" s="879"/>
      <c r="AN43" s="879"/>
      <c r="AO43" s="879"/>
      <c r="AP43" s="42"/>
      <c r="CD43" s="2"/>
      <c r="CE43" s="2"/>
      <c r="CF43" s="2"/>
      <c r="CG43" s="2"/>
      <c r="CH43" s="2"/>
    </row>
    <row r="44" spans="2:86" ht="12" customHeight="1" x14ac:dyDescent="0.15">
      <c r="B44" s="926"/>
      <c r="C44" s="931"/>
      <c r="D44" s="929"/>
      <c r="E44" s="929"/>
      <c r="F44" s="929"/>
      <c r="G44" s="929"/>
      <c r="H44" s="929"/>
      <c r="I44" s="929"/>
      <c r="J44" s="930"/>
      <c r="K44" s="895" t="s">
        <v>497</v>
      </c>
      <c r="L44" s="896"/>
      <c r="M44" s="896"/>
      <c r="N44" s="896"/>
      <c r="O44" s="896"/>
      <c r="P44" s="896"/>
      <c r="Q44" s="896"/>
      <c r="R44" s="896"/>
      <c r="S44" s="896"/>
      <c r="T44" s="896"/>
      <c r="U44" s="896"/>
      <c r="V44" s="896"/>
      <c r="W44" s="896"/>
      <c r="X44" s="896"/>
      <c r="Y44" s="896"/>
      <c r="Z44" s="896"/>
      <c r="AA44" s="896"/>
      <c r="AB44" s="896"/>
      <c r="AC44" s="896"/>
      <c r="AD44" s="896"/>
      <c r="AE44" s="896"/>
      <c r="AF44" s="896"/>
      <c r="AG44" s="896"/>
      <c r="AH44" s="896"/>
      <c r="AI44" s="896"/>
      <c r="AJ44" s="896"/>
      <c r="AK44" s="896"/>
      <c r="AL44" s="896"/>
      <c r="AM44" s="896"/>
      <c r="AN44" s="896"/>
      <c r="AO44" s="897"/>
      <c r="AP44" s="42"/>
      <c r="CD44" s="2"/>
      <c r="CE44" s="2"/>
      <c r="CF44" s="2"/>
      <c r="CG44" s="2"/>
      <c r="CH44" s="2"/>
    </row>
    <row r="45" spans="2:86" ht="12" customHeight="1" x14ac:dyDescent="0.15">
      <c r="B45" s="510"/>
      <c r="C45" s="932"/>
      <c r="D45" s="933"/>
      <c r="E45" s="933"/>
      <c r="F45" s="933"/>
      <c r="G45" s="933"/>
      <c r="H45" s="933"/>
      <c r="I45" s="933"/>
      <c r="J45" s="934"/>
      <c r="K45" s="880" t="s">
        <v>498</v>
      </c>
      <c r="L45" s="881"/>
      <c r="M45" s="881"/>
      <c r="N45" s="881"/>
      <c r="O45" s="881"/>
      <c r="P45" s="881"/>
      <c r="Q45" s="881"/>
      <c r="R45" s="881"/>
      <c r="S45" s="881"/>
      <c r="T45" s="881"/>
      <c r="U45" s="881"/>
      <c r="V45" s="881"/>
      <c r="W45" s="881"/>
      <c r="X45" s="881"/>
      <c r="Y45" s="881"/>
      <c r="Z45" s="881"/>
      <c r="AA45" s="881"/>
      <c r="AB45" s="881"/>
      <c r="AC45" s="881"/>
      <c r="AD45" s="881"/>
      <c r="AE45" s="881"/>
      <c r="AF45" s="881"/>
      <c r="AG45" s="881"/>
      <c r="AH45" s="881"/>
      <c r="AI45" s="881"/>
      <c r="AJ45" s="881"/>
      <c r="AK45" s="881"/>
      <c r="AL45" s="881"/>
      <c r="AM45" s="881"/>
      <c r="AN45" s="881"/>
      <c r="AO45" s="882"/>
      <c r="AP45" s="42"/>
      <c r="CD45" s="2"/>
      <c r="CE45" s="2"/>
      <c r="CF45" s="2"/>
      <c r="CG45" s="2"/>
      <c r="CH45" s="2"/>
    </row>
    <row r="46" spans="2:86" ht="12" customHeight="1" x14ac:dyDescent="0.2">
      <c r="B46" s="6" t="s">
        <v>404</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439</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440</v>
      </c>
      <c r="AP48" s="42"/>
      <c r="CD48" s="2"/>
      <c r="CE48" s="2"/>
      <c r="CF48" s="2"/>
      <c r="CG48" s="2"/>
      <c r="CH48" s="2"/>
    </row>
    <row r="49" spans="2:86" ht="12" customHeight="1" x14ac:dyDescent="0.15">
      <c r="B49" s="2" t="s">
        <v>441</v>
      </c>
      <c r="AP49" s="42"/>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AG11:AJ28">
    <cfRule type="expression" dxfId="301" priority="3">
      <formula>$AQ11=2</formula>
    </cfRule>
  </conditionalFormatting>
  <conditionalFormatting sqref="Y29:AB29">
    <cfRule type="expression" dxfId="300" priority="15">
      <formula>$AQ28=2</formula>
    </cfRule>
  </conditionalFormatting>
  <conditionalFormatting sqref="Y30:AB31">
    <cfRule type="expression" dxfId="299" priority="13">
      <formula>$AQ28=2</formula>
    </cfRule>
  </conditionalFormatting>
  <conditionalFormatting sqref="Y32:AB32">
    <cfRule type="expression" dxfId="298" priority="11">
      <formula>$AQ29=2</formula>
    </cfRule>
  </conditionalFormatting>
  <conditionalFormatting sqref="Y33:AB33">
    <cfRule type="expression" dxfId="297" priority="9">
      <formula>$AQ29=2</formula>
    </cfRule>
  </conditionalFormatting>
  <conditionalFormatting sqref="Y34:AB34">
    <cfRule type="expression" dxfId="296" priority="7">
      <formula>$AQ29=2</formula>
    </cfRule>
  </conditionalFormatting>
  <conditionalFormatting sqref="Y11:AF28">
    <cfRule type="expression" dxfId="295" priority="2">
      <formula>$AQ11=3</formula>
    </cfRule>
  </conditionalFormatting>
  <conditionalFormatting sqref="Y29:AF29">
    <cfRule type="expression" dxfId="294" priority="16">
      <formula>$AQ28=3</formula>
    </cfRule>
  </conditionalFormatting>
  <conditionalFormatting sqref="Y30:AF31">
    <cfRule type="expression" dxfId="293" priority="14">
      <formula>$AQ28=3</formula>
    </cfRule>
  </conditionalFormatting>
  <conditionalFormatting sqref="Y32:AF32">
    <cfRule type="expression" dxfId="292" priority="12">
      <formula>$AQ29=3</formula>
    </cfRule>
  </conditionalFormatting>
  <conditionalFormatting sqref="Y33:AF33">
    <cfRule type="expression" dxfId="291" priority="10">
      <formula>$AQ29=3</formula>
    </cfRule>
  </conditionalFormatting>
  <conditionalFormatting sqref="Y34:AF34">
    <cfRule type="expression" dxfId="290" priority="8">
      <formula>$AQ29=3</formula>
    </cfRule>
  </conditionalFormatting>
  <conditionalFormatting sqref="AC11:AJ28">
    <cfRule type="expression" dxfId="289" priority="1">
      <formula>$AQ11=1</formula>
    </cfRule>
  </conditionalFormatting>
  <conditionalFormatting sqref="AC29:AJ29">
    <cfRule type="expression" dxfId="288" priority="27">
      <formula>$AQ28=1</formula>
    </cfRule>
  </conditionalFormatting>
  <conditionalFormatting sqref="AC30:AJ31">
    <cfRule type="expression" dxfId="287" priority="25">
      <formula>$AQ28=1</formula>
    </cfRule>
  </conditionalFormatting>
  <conditionalFormatting sqref="AC32:AJ32">
    <cfRule type="expression" dxfId="286" priority="23">
      <formula>$AQ29=1</formula>
    </cfRule>
  </conditionalFormatting>
  <conditionalFormatting sqref="AC33:AJ33">
    <cfRule type="expression" dxfId="285" priority="21">
      <formula>$AQ29=1</formula>
    </cfRule>
  </conditionalFormatting>
  <conditionalFormatting sqref="AC34:AJ34">
    <cfRule type="expression" dxfId="284" priority="19">
      <formula>$AQ29=1</formula>
    </cfRule>
  </conditionalFormatting>
  <conditionalFormatting sqref="AG29:AJ29">
    <cfRule type="expression" dxfId="283" priority="26">
      <formula>$AQ28=2</formula>
    </cfRule>
  </conditionalFormatting>
  <conditionalFormatting sqref="AG30:AJ31">
    <cfRule type="expression" dxfId="282" priority="24">
      <formula>$AQ28=2</formula>
    </cfRule>
  </conditionalFormatting>
  <conditionalFormatting sqref="AG32:AJ32">
    <cfRule type="expression" dxfId="281" priority="22">
      <formula>$AQ29=2</formula>
    </cfRule>
  </conditionalFormatting>
  <conditionalFormatting sqref="AG33:AJ33">
    <cfRule type="expression" dxfId="280" priority="20">
      <formula>$AQ29=2</formula>
    </cfRule>
  </conditionalFormatting>
  <conditionalFormatting sqref="AG34:AJ34">
    <cfRule type="expression" dxfId="279" priority="18">
      <formula>$AQ29=2</formula>
    </cfRule>
  </conditionalFormatting>
  <dataValidations count="3">
    <dataValidation type="list" allowBlank="1" showInputMessage="1" showErrorMessage="1" sqref="Y17:AB34" xr:uid="{0BB36E89-1D5F-4B87-929F-9019FD0BB91B}">
      <formula1>"〇,"</formula1>
    </dataValidation>
    <dataValidation type="list" allowBlank="1" showInputMessage="1" showErrorMessage="1" sqref="N11:O34" xr:uid="{8FCF8ACA-CBAB-4AE0-9796-3BD732851374}">
      <formula1>INDIRECT(L11)</formula1>
    </dataValidation>
    <dataValidation type="list" allowBlank="1" showInputMessage="1" showErrorMessage="1" sqref="Y11:AB16" xr:uid="{C08E478D-16CB-4E2E-9AC4-C736CE1D158A}">
      <formula1>"　,○"</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3D2C103-A95F-447C-9306-5B1B87A206F0}">
          <x14:formula1>
            <xm:f>'(参考)リスト'!$G$16:$G$19</xm:f>
          </x14:formula1>
          <xm:sqref>AM35:AO38</xm:sqref>
        </x14:dataValidation>
        <x14:dataValidation type="list" allowBlank="1" showInputMessage="1" showErrorMessage="1" xr:uid="{639B95B9-C09C-42EC-904C-C22652885A15}">
          <x14:formula1>
            <xm:f>'(参考)リスト'!$B$16:$B$21</xm:f>
          </x14:formula1>
          <xm:sqref>L11:M34</xm:sqref>
        </x14:dataValidation>
        <x14:dataValidation type="list" allowBlank="1" showInputMessage="1" showErrorMessage="1" xr:uid="{E6ACC2A3-0D3E-4A4A-A95F-73BF4A215190}">
          <x14:formula1>
            <xm:f>'(参考)リスト'!$E$16:$E$27</xm:f>
          </x14:formula1>
          <xm:sqref>R11:T34</xm:sqref>
        </x14:dataValidation>
        <x14:dataValidation type="list" allowBlank="1" showInputMessage="1" showErrorMessage="1" xr:uid="{0A6A9F8A-08E9-479D-9881-A8091F85BE92}">
          <x14:formula1>
            <xm:f>'(参考)リスト'!$D$16:$D$18</xm:f>
          </x14:formula1>
          <xm:sqref>P11:Q34</xm:sqref>
        </x14:dataValidation>
        <x14:dataValidation type="list" allowBlank="1" showInputMessage="1" showErrorMessage="1" xr:uid="{0F0B52F9-598C-424E-AFE0-71437D78C34E}">
          <x14:formula1>
            <xm:f>'(参考)リスト'!$F$16:$F$21</xm:f>
          </x14:formula1>
          <xm:sqref>U11:X34</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7166F-12E2-4C97-B16E-B0C93E4DD4EF}">
  <sheetPr>
    <pageSetUpPr fitToPage="1"/>
  </sheetPr>
  <dimension ref="B1:CH53"/>
  <sheetViews>
    <sheetView showGridLines="0" view="pageBreakPreview" topLeftCell="F8" zoomScale="145" zoomScaleNormal="85" zoomScaleSheetLayoutView="145" workbookViewId="0">
      <selection activeCell="AR39" sqref="AR39"/>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3" customWidth="1"/>
    <col min="43" max="86" width="4.109375" style="42" customWidth="1"/>
    <col min="87" max="99" width="8" style="2" customWidth="1"/>
    <col min="100" max="110" width="9" style="2"/>
    <col min="111" max="111" width="14" style="2" bestFit="1" customWidth="1"/>
    <col min="112" max="16384" width="9" style="2"/>
  </cols>
  <sheetData>
    <row r="1" spans="2:86" ht="12" customHeight="1" x14ac:dyDescent="0.15">
      <c r="AU1" s="951" t="s">
        <v>495</v>
      </c>
      <c r="AV1" s="958" t="s">
        <v>402</v>
      </c>
      <c r="AW1" s="958"/>
      <c r="AX1" s="958"/>
      <c r="AY1" s="878" t="s">
        <v>46</v>
      </c>
      <c r="AZ1" s="878"/>
      <c r="BA1" s="878"/>
      <c r="BB1" s="878"/>
      <c r="BC1" s="878"/>
      <c r="BD1" s="878"/>
      <c r="BE1" s="878"/>
      <c r="BF1" s="878"/>
      <c r="BG1" s="878"/>
      <c r="BH1" s="878"/>
      <c r="BI1" s="878"/>
      <c r="BJ1" s="878"/>
      <c r="BK1" s="878" t="s">
        <v>45</v>
      </c>
      <c r="BL1" s="878"/>
      <c r="BM1" s="878"/>
      <c r="BN1" s="878"/>
      <c r="BO1" s="878"/>
      <c r="BP1" s="878"/>
      <c r="BQ1" s="878"/>
      <c r="BR1" s="878"/>
      <c r="BS1" s="878"/>
      <c r="BT1" s="878"/>
      <c r="BU1" s="878"/>
      <c r="BV1" s="878"/>
      <c r="BW1" s="950"/>
      <c r="BX1" s="950"/>
      <c r="BY1" s="950"/>
      <c r="BZ1" s="950"/>
      <c r="CA1" s="950"/>
      <c r="CB1" s="950"/>
      <c r="CC1" s="950"/>
      <c r="CD1" s="950"/>
      <c r="CE1" s="950"/>
      <c r="CF1" s="950"/>
      <c r="CG1" s="950"/>
      <c r="CH1" s="950"/>
    </row>
    <row r="2" spans="2:86" ht="8.25" customHeight="1" x14ac:dyDescent="0.15">
      <c r="AU2" s="951"/>
      <c r="AV2" s="958" t="s">
        <v>401</v>
      </c>
      <c r="AW2" s="944" t="s">
        <v>400</v>
      </c>
      <c r="AX2" s="944" t="s">
        <v>449</v>
      </c>
      <c r="AY2" s="878" t="s">
        <v>496</v>
      </c>
      <c r="AZ2" s="878"/>
      <c r="BA2" s="878"/>
      <c r="BB2" s="878"/>
      <c r="BC2" s="878"/>
      <c r="BD2" s="878"/>
      <c r="BE2" s="878"/>
      <c r="BF2" s="878"/>
      <c r="BG2" s="878"/>
      <c r="BH2" s="878"/>
      <c r="BI2" s="878"/>
      <c r="BJ2" s="878"/>
      <c r="BK2" s="878" t="s">
        <v>44</v>
      </c>
      <c r="BL2" s="878"/>
      <c r="BM2" s="878"/>
      <c r="BN2" s="878"/>
      <c r="BO2" s="878" t="s">
        <v>43</v>
      </c>
      <c r="BP2" s="878"/>
      <c r="BQ2" s="878"/>
      <c r="BR2" s="878"/>
      <c r="BS2" s="878"/>
      <c r="BT2" s="878"/>
      <c r="BU2" s="878"/>
      <c r="BV2" s="878"/>
      <c r="BW2" s="959"/>
      <c r="BX2" s="959"/>
      <c r="BY2" s="959"/>
      <c r="BZ2" s="959"/>
      <c r="CA2" s="950"/>
      <c r="CB2" s="950"/>
      <c r="CC2" s="950"/>
      <c r="CD2" s="950"/>
      <c r="CE2" s="950"/>
      <c r="CF2" s="950"/>
      <c r="CG2" s="950"/>
      <c r="CH2" s="950"/>
    </row>
    <row r="3" spans="2:86" ht="25.2" customHeight="1" x14ac:dyDescent="0.15">
      <c r="B3" s="659" t="s">
        <v>316</v>
      </c>
      <c r="C3" s="945"/>
      <c r="D3" s="945"/>
      <c r="E3" s="946"/>
      <c r="F3" s="946"/>
      <c r="G3" s="946"/>
      <c r="H3" s="946"/>
      <c r="I3" s="946"/>
      <c r="J3" s="946"/>
      <c r="K3" s="945"/>
      <c r="L3" s="945"/>
      <c r="M3" s="945"/>
      <c r="N3" s="945"/>
      <c r="O3" s="945"/>
      <c r="P3" s="945"/>
      <c r="Q3" s="945"/>
      <c r="R3" s="945"/>
      <c r="S3" s="945"/>
      <c r="T3" s="945"/>
      <c r="U3" s="945"/>
      <c r="V3" s="945"/>
      <c r="W3" s="945"/>
      <c r="X3" s="945"/>
      <c r="Y3" s="945"/>
      <c r="Z3" s="945"/>
      <c r="AA3" s="945"/>
      <c r="AB3" s="945"/>
      <c r="AC3" s="945"/>
      <c r="AD3" s="945"/>
      <c r="AE3" s="945"/>
      <c r="AF3" s="945"/>
      <c r="AG3" s="945"/>
      <c r="AH3" s="945"/>
      <c r="AI3" s="945"/>
      <c r="AJ3" s="945"/>
      <c r="AK3" s="945"/>
      <c r="AL3" s="945"/>
      <c r="AM3" s="945"/>
      <c r="AN3" s="945"/>
      <c r="AO3" s="945"/>
      <c r="AU3" s="951"/>
      <c r="AV3" s="958"/>
      <c r="AW3" s="944"/>
      <c r="AX3" s="944"/>
      <c r="AY3" s="878" t="s">
        <v>42</v>
      </c>
      <c r="AZ3" s="878"/>
      <c r="BA3" s="878"/>
      <c r="BB3" s="878"/>
      <c r="BC3" s="878" t="s">
        <v>41</v>
      </c>
      <c r="BD3" s="878"/>
      <c r="BE3" s="878"/>
      <c r="BF3" s="878"/>
      <c r="BG3" s="878" t="s">
        <v>40</v>
      </c>
      <c r="BH3" s="878"/>
      <c r="BI3" s="878"/>
      <c r="BJ3" s="878"/>
      <c r="BK3" s="878" t="s">
        <v>235</v>
      </c>
      <c r="BL3" s="878"/>
      <c r="BM3" s="878"/>
      <c r="BN3" s="878"/>
      <c r="BO3" s="878" t="s">
        <v>41</v>
      </c>
      <c r="BP3" s="878"/>
      <c r="BQ3" s="878"/>
      <c r="BR3" s="878"/>
      <c r="BS3" s="878" t="s">
        <v>40</v>
      </c>
      <c r="BT3" s="878"/>
      <c r="BU3" s="878"/>
      <c r="BV3" s="878"/>
      <c r="BW3" s="950"/>
      <c r="BX3" s="950"/>
      <c r="BY3" s="950"/>
      <c r="BZ3" s="950"/>
      <c r="CA3" s="950"/>
      <c r="CB3" s="950"/>
      <c r="CC3" s="950"/>
      <c r="CD3" s="950"/>
      <c r="CE3" s="950"/>
      <c r="CF3" s="950"/>
      <c r="CG3" s="950"/>
      <c r="CH3" s="950"/>
    </row>
    <row r="4" spans="2:86" ht="18" customHeight="1" x14ac:dyDescent="0.15">
      <c r="B4" s="403" t="s">
        <v>17</v>
      </c>
      <c r="C4" s="403"/>
      <c r="D4" s="403"/>
      <c r="E4" s="921" t="s">
        <v>561</v>
      </c>
      <c r="F4" s="922"/>
      <c r="G4" s="922"/>
      <c r="H4" s="922"/>
      <c r="I4" s="922"/>
      <c r="J4" s="923"/>
      <c r="K4" s="495" t="s">
        <v>18</v>
      </c>
      <c r="L4" s="495"/>
      <c r="M4" s="495"/>
      <c r="N4" s="919" t="s">
        <v>573</v>
      </c>
      <c r="O4" s="919"/>
      <c r="P4" s="919"/>
      <c r="Q4" s="919"/>
      <c r="R4" s="919"/>
      <c r="S4" s="919"/>
      <c r="T4" s="514" t="s">
        <v>445</v>
      </c>
      <c r="U4" s="515"/>
      <c r="V4" s="515"/>
      <c r="W4" s="515"/>
      <c r="X4" s="516"/>
      <c r="Y4" s="924" t="s">
        <v>531</v>
      </c>
      <c r="Z4" s="924"/>
      <c r="AA4" s="924"/>
      <c r="AB4" s="924"/>
      <c r="AC4" s="924"/>
      <c r="AD4" s="924"/>
      <c r="AE4" s="924"/>
      <c r="AF4" s="924"/>
      <c r="AG4" s="514" t="s">
        <v>185</v>
      </c>
      <c r="AH4" s="515"/>
      <c r="AI4" s="515"/>
      <c r="AJ4" s="516"/>
      <c r="AK4" s="952">
        <v>45586</v>
      </c>
      <c r="AL4" s="953"/>
      <c r="AM4" s="953"/>
      <c r="AN4" s="953"/>
      <c r="AO4" s="954"/>
      <c r="AU4" s="951"/>
      <c r="AV4" s="958"/>
      <c r="AW4" s="944"/>
      <c r="AX4" s="944"/>
      <c r="AY4" s="147" t="s">
        <v>37</v>
      </c>
      <c r="AZ4" s="147" t="s">
        <v>36</v>
      </c>
      <c r="BA4" s="147" t="s">
        <v>39</v>
      </c>
      <c r="BB4" s="147" t="s">
        <v>38</v>
      </c>
      <c r="BC4" s="147" t="s">
        <v>37</v>
      </c>
      <c r="BD4" s="147" t="s">
        <v>36</v>
      </c>
      <c r="BE4" s="147" t="s">
        <v>39</v>
      </c>
      <c r="BF4" s="147" t="s">
        <v>38</v>
      </c>
      <c r="BG4" s="147" t="s">
        <v>37</v>
      </c>
      <c r="BH4" s="147" t="s">
        <v>36</v>
      </c>
      <c r="BI4" s="147" t="s">
        <v>39</v>
      </c>
      <c r="BJ4" s="147" t="s">
        <v>38</v>
      </c>
      <c r="BK4" s="147" t="s">
        <v>37</v>
      </c>
      <c r="BL4" s="147" t="s">
        <v>36</v>
      </c>
      <c r="BM4" s="147" t="s">
        <v>39</v>
      </c>
      <c r="BN4" s="147" t="s">
        <v>38</v>
      </c>
      <c r="BO4" s="147" t="s">
        <v>37</v>
      </c>
      <c r="BP4" s="147" t="s">
        <v>36</v>
      </c>
      <c r="BQ4" s="147" t="s">
        <v>39</v>
      </c>
      <c r="BR4" s="147" t="s">
        <v>38</v>
      </c>
      <c r="BS4" s="147" t="s">
        <v>37</v>
      </c>
      <c r="BT4" s="147" t="s">
        <v>36</v>
      </c>
      <c r="BU4" s="147" t="s">
        <v>39</v>
      </c>
      <c r="BV4" s="147" t="s">
        <v>38</v>
      </c>
      <c r="BW4" s="5"/>
      <c r="BX4" s="5"/>
      <c r="BY4" s="5"/>
      <c r="BZ4" s="5"/>
      <c r="CA4" s="5"/>
      <c r="CB4" s="5"/>
      <c r="CC4" s="5"/>
      <c r="CD4" s="5"/>
      <c r="CE4" s="5"/>
      <c r="CF4" s="5"/>
      <c r="CG4" s="5"/>
      <c r="CH4" s="5"/>
    </row>
    <row r="5" spans="2:86" ht="18" customHeight="1" x14ac:dyDescent="0.15">
      <c r="B5" s="411" t="s">
        <v>0</v>
      </c>
      <c r="C5" s="411"/>
      <c r="D5" s="411"/>
      <c r="E5" s="947" t="s">
        <v>562</v>
      </c>
      <c r="F5" s="948"/>
      <c r="G5" s="948"/>
      <c r="H5" s="948"/>
      <c r="I5" s="948"/>
      <c r="J5" s="949"/>
      <c r="K5" s="509" t="s">
        <v>1</v>
      </c>
      <c r="L5" s="509"/>
      <c r="M5" s="509"/>
      <c r="N5" s="919" t="s">
        <v>936</v>
      </c>
      <c r="O5" s="919"/>
      <c r="P5" s="919"/>
      <c r="Q5" s="919"/>
      <c r="R5" s="919"/>
      <c r="S5" s="919"/>
      <c r="T5" s="517"/>
      <c r="U5" s="518"/>
      <c r="V5" s="518"/>
      <c r="W5" s="518"/>
      <c r="X5" s="519"/>
      <c r="Y5" s="920" t="s">
        <v>532</v>
      </c>
      <c r="Z5" s="920"/>
      <c r="AA5" s="920"/>
      <c r="AB5" s="920"/>
      <c r="AC5" s="920"/>
      <c r="AD5" s="920"/>
      <c r="AE5" s="920"/>
      <c r="AF5" s="920"/>
      <c r="AG5" s="657"/>
      <c r="AH5" s="690"/>
      <c r="AI5" s="690"/>
      <c r="AJ5" s="658"/>
      <c r="AK5" s="955"/>
      <c r="AL5" s="956"/>
      <c r="AM5" s="956"/>
      <c r="AN5" s="956"/>
      <c r="AO5" s="957"/>
      <c r="AU5" s="951"/>
      <c r="AV5" s="51">
        <f>N7</f>
        <v>4</v>
      </c>
      <c r="AW5" s="43">
        <f>R7</f>
        <v>6</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2</v>
      </c>
      <c r="BF5" s="56">
        <f t="shared" si="0"/>
        <v>0</v>
      </c>
      <c r="BG5" s="56">
        <f t="shared" si="0"/>
        <v>0</v>
      </c>
      <c r="BH5" s="56">
        <f t="shared" si="0"/>
        <v>0</v>
      </c>
      <c r="BI5" s="56">
        <f>AI37</f>
        <v>0</v>
      </c>
      <c r="BJ5" s="56">
        <f t="shared" si="0"/>
        <v>2</v>
      </c>
      <c r="BK5" s="56">
        <f>IF(Y37&gt;0,R7,"")</f>
        <v>6</v>
      </c>
      <c r="BL5" s="44" t="str">
        <f>IF(Y37&gt;0,"",IF(Z37&gt;0,R7,""))</f>
        <v/>
      </c>
      <c r="BM5" s="44" t="e">
        <f>IF(Y37+Z37&gt;0,"",IF(AA37&gt;0,R7,""))</f>
        <v>#VALUE!</v>
      </c>
      <c r="BN5" s="44" t="e">
        <f>IF(Y37+Z37+AA37&gt;0,"",IF(AB37&gt;0,R7,""))</f>
        <v>#VALUE!</v>
      </c>
      <c r="BO5" s="56">
        <f>AC35</f>
        <v>0</v>
      </c>
      <c r="BP5" s="56">
        <f t="shared" ref="BP5:BQ5" si="1">AD35</f>
        <v>0</v>
      </c>
      <c r="BQ5" s="56">
        <f t="shared" si="1"/>
        <v>2.34</v>
      </c>
      <c r="BR5" s="56">
        <f>AF35</f>
        <v>0</v>
      </c>
      <c r="BS5" s="56">
        <f>AG35</f>
        <v>0</v>
      </c>
      <c r="BT5" s="56">
        <f>AH35</f>
        <v>0</v>
      </c>
      <c r="BU5" s="56">
        <f>AI35</f>
        <v>0</v>
      </c>
      <c r="BV5" s="56">
        <f>AJ35</f>
        <v>2.34</v>
      </c>
      <c r="BW5" s="144"/>
      <c r="BX5" s="145"/>
      <c r="BY5" s="145"/>
      <c r="BZ5" s="145"/>
      <c r="CA5" s="146"/>
      <c r="CB5" s="146"/>
      <c r="CC5" s="146"/>
      <c r="CD5" s="146"/>
      <c r="CE5" s="146"/>
      <c r="CF5" s="146"/>
      <c r="CG5" s="146"/>
      <c r="CH5" s="146"/>
    </row>
    <row r="6" spans="2:86" ht="12" customHeight="1" x14ac:dyDescent="0.15">
      <c r="B6" s="925" t="s">
        <v>184</v>
      </c>
      <c r="C6" s="927"/>
      <c r="D6" s="928"/>
      <c r="E6" s="929"/>
      <c r="F6" s="929"/>
      <c r="G6" s="929"/>
      <c r="H6" s="929"/>
      <c r="I6" s="929"/>
      <c r="J6" s="930"/>
      <c r="K6" s="935" t="s">
        <v>317</v>
      </c>
      <c r="L6" s="936"/>
      <c r="M6" s="936"/>
      <c r="N6" s="936"/>
      <c r="O6" s="936"/>
      <c r="P6" s="936"/>
      <c r="Q6" s="936"/>
      <c r="R6" s="936"/>
      <c r="S6" s="936"/>
      <c r="T6" s="936"/>
      <c r="U6" s="936"/>
      <c r="V6" s="936"/>
      <c r="W6" s="936"/>
      <c r="X6" s="936"/>
      <c r="Y6" s="936"/>
      <c r="Z6" s="936"/>
      <c r="AA6" s="936"/>
      <c r="AB6" s="936"/>
      <c r="AC6" s="936"/>
      <c r="AD6" s="936"/>
      <c r="AE6" s="936"/>
      <c r="AF6" s="936"/>
      <c r="AG6" s="936"/>
      <c r="AH6" s="936"/>
      <c r="AI6" s="936"/>
      <c r="AJ6" s="936"/>
      <c r="AK6" s="936"/>
      <c r="AL6" s="936"/>
      <c r="AM6" s="936"/>
      <c r="AN6" s="936"/>
      <c r="AO6" s="937"/>
      <c r="AP6" s="2"/>
    </row>
    <row r="7" spans="2:86" ht="12" customHeight="1" x14ac:dyDescent="0.15">
      <c r="B7" s="926"/>
      <c r="C7" s="931"/>
      <c r="D7" s="929"/>
      <c r="E7" s="929"/>
      <c r="F7" s="929"/>
      <c r="G7" s="929"/>
      <c r="H7" s="929"/>
      <c r="I7" s="929"/>
      <c r="J7" s="930"/>
      <c r="K7" s="884" t="s">
        <v>183</v>
      </c>
      <c r="L7" s="885"/>
      <c r="M7" s="886"/>
      <c r="N7" s="961">
        <v>4</v>
      </c>
      <c r="O7" s="962"/>
      <c r="P7" s="884" t="s">
        <v>318</v>
      </c>
      <c r="Q7" s="886"/>
      <c r="R7" s="938">
        <v>6</v>
      </c>
      <c r="S7" s="939"/>
      <c r="T7" s="940"/>
      <c r="U7" s="907" t="s">
        <v>436</v>
      </c>
      <c r="V7" s="941"/>
      <c r="W7" s="907" t="s">
        <v>319</v>
      </c>
      <c r="X7" s="941"/>
      <c r="Y7" s="886" t="s">
        <v>182</v>
      </c>
      <c r="Z7" s="883"/>
      <c r="AA7" s="883"/>
      <c r="AB7" s="883"/>
      <c r="AC7" s="907" t="s">
        <v>320</v>
      </c>
      <c r="AD7" s="908"/>
      <c r="AE7" s="908"/>
      <c r="AF7" s="908"/>
      <c r="AG7" s="908"/>
      <c r="AH7" s="908"/>
      <c r="AI7" s="908"/>
      <c r="AJ7" s="941"/>
      <c r="AK7" s="907" t="s">
        <v>321</v>
      </c>
      <c r="AL7" s="908"/>
      <c r="AM7" s="908"/>
      <c r="AN7" s="909"/>
      <c r="AO7" s="910"/>
      <c r="AP7" s="2"/>
      <c r="AW7" s="59"/>
    </row>
    <row r="8" spans="2:86" ht="12" customHeight="1" x14ac:dyDescent="0.15">
      <c r="B8" s="926"/>
      <c r="C8" s="931"/>
      <c r="D8" s="929"/>
      <c r="E8" s="929"/>
      <c r="F8" s="929"/>
      <c r="G8" s="929"/>
      <c r="H8" s="929"/>
      <c r="I8" s="929"/>
      <c r="J8" s="930"/>
      <c r="K8" s="883" t="s">
        <v>322</v>
      </c>
      <c r="L8" s="883" t="s">
        <v>167</v>
      </c>
      <c r="M8" s="883"/>
      <c r="N8" s="883" t="s">
        <v>166</v>
      </c>
      <c r="O8" s="883"/>
      <c r="P8" s="883" t="s">
        <v>323</v>
      </c>
      <c r="Q8" s="883"/>
      <c r="R8" s="883" t="s">
        <v>2</v>
      </c>
      <c r="S8" s="883"/>
      <c r="T8" s="883"/>
      <c r="U8" s="911"/>
      <c r="V8" s="942"/>
      <c r="W8" s="911"/>
      <c r="X8" s="942"/>
      <c r="Y8" s="886"/>
      <c r="Z8" s="883"/>
      <c r="AA8" s="883"/>
      <c r="AB8" s="883"/>
      <c r="AC8" s="915"/>
      <c r="AD8" s="916"/>
      <c r="AE8" s="916"/>
      <c r="AF8" s="916"/>
      <c r="AG8" s="916"/>
      <c r="AH8" s="916"/>
      <c r="AI8" s="916"/>
      <c r="AJ8" s="943"/>
      <c r="AK8" s="911"/>
      <c r="AL8" s="912"/>
      <c r="AM8" s="912"/>
      <c r="AN8" s="913"/>
      <c r="AO8" s="914"/>
      <c r="AP8" s="2"/>
    </row>
    <row r="9" spans="2:86" ht="12" customHeight="1" x14ac:dyDescent="0.15">
      <c r="B9" s="926"/>
      <c r="C9" s="931"/>
      <c r="D9" s="929"/>
      <c r="E9" s="929"/>
      <c r="F9" s="929"/>
      <c r="G9" s="929"/>
      <c r="H9" s="929"/>
      <c r="I9" s="929"/>
      <c r="J9" s="930"/>
      <c r="K9" s="883"/>
      <c r="L9" s="883"/>
      <c r="M9" s="883"/>
      <c r="N9" s="883"/>
      <c r="O9" s="883"/>
      <c r="P9" s="883"/>
      <c r="Q9" s="883"/>
      <c r="R9" s="883"/>
      <c r="S9" s="883"/>
      <c r="T9" s="883"/>
      <c r="U9" s="911"/>
      <c r="V9" s="942"/>
      <c r="W9" s="911"/>
      <c r="X9" s="942"/>
      <c r="Y9" s="886" t="s">
        <v>324</v>
      </c>
      <c r="Z9" s="883"/>
      <c r="AA9" s="883"/>
      <c r="AB9" s="883"/>
      <c r="AC9" s="883" t="s">
        <v>325</v>
      </c>
      <c r="AD9" s="883"/>
      <c r="AE9" s="883"/>
      <c r="AF9" s="883"/>
      <c r="AG9" s="883" t="s">
        <v>326</v>
      </c>
      <c r="AH9" s="883"/>
      <c r="AI9" s="883"/>
      <c r="AJ9" s="883"/>
      <c r="AK9" s="911"/>
      <c r="AL9" s="912"/>
      <c r="AM9" s="912"/>
      <c r="AN9" s="913"/>
      <c r="AO9" s="914"/>
      <c r="AP9" s="2"/>
    </row>
    <row r="10" spans="2:86" ht="12" customHeight="1" x14ac:dyDescent="0.15">
      <c r="B10" s="926"/>
      <c r="C10" s="931"/>
      <c r="D10" s="929"/>
      <c r="E10" s="929"/>
      <c r="F10" s="929"/>
      <c r="G10" s="929"/>
      <c r="H10" s="929"/>
      <c r="I10" s="929"/>
      <c r="J10" s="930"/>
      <c r="K10" s="883"/>
      <c r="L10" s="883"/>
      <c r="M10" s="883"/>
      <c r="N10" s="883"/>
      <c r="O10" s="883"/>
      <c r="P10" s="883"/>
      <c r="Q10" s="883"/>
      <c r="R10" s="883"/>
      <c r="S10" s="883"/>
      <c r="T10" s="883"/>
      <c r="U10" s="915"/>
      <c r="V10" s="943"/>
      <c r="W10" s="915"/>
      <c r="X10" s="943"/>
      <c r="Y10" s="54" t="s">
        <v>21</v>
      </c>
      <c r="Z10" s="50" t="s">
        <v>22</v>
      </c>
      <c r="AA10" s="50" t="s">
        <v>327</v>
      </c>
      <c r="AB10" s="50" t="s">
        <v>328</v>
      </c>
      <c r="AC10" s="50" t="s">
        <v>21</v>
      </c>
      <c r="AD10" s="50" t="s">
        <v>22</v>
      </c>
      <c r="AE10" s="50" t="s">
        <v>327</v>
      </c>
      <c r="AF10" s="50" t="s">
        <v>328</v>
      </c>
      <c r="AG10" s="50" t="s">
        <v>21</v>
      </c>
      <c r="AH10" s="50" t="s">
        <v>22</v>
      </c>
      <c r="AI10" s="50" t="s">
        <v>327</v>
      </c>
      <c r="AJ10" s="50" t="s">
        <v>328</v>
      </c>
      <c r="AK10" s="915"/>
      <c r="AL10" s="916"/>
      <c r="AM10" s="916"/>
      <c r="AN10" s="917"/>
      <c r="AO10" s="918"/>
      <c r="AP10" s="2"/>
    </row>
    <row r="11" spans="2:86" ht="12" customHeight="1" x14ac:dyDescent="0.15">
      <c r="B11" s="926"/>
      <c r="C11" s="931"/>
      <c r="D11" s="929"/>
      <c r="E11" s="929"/>
      <c r="F11" s="929"/>
      <c r="G11" s="929"/>
      <c r="H11" s="929"/>
      <c r="I11" s="929"/>
      <c r="J11" s="930"/>
      <c r="K11" s="95">
        <v>1</v>
      </c>
      <c r="L11" s="890" t="s">
        <v>464</v>
      </c>
      <c r="M11" s="891"/>
      <c r="N11" s="890" t="s">
        <v>339</v>
      </c>
      <c r="O11" s="891"/>
      <c r="P11" s="890" t="s">
        <v>251</v>
      </c>
      <c r="Q11" s="891"/>
      <c r="R11" s="312" t="s">
        <v>466</v>
      </c>
      <c r="S11" s="312"/>
      <c r="T11" s="312"/>
      <c r="U11" s="890" t="s">
        <v>549</v>
      </c>
      <c r="V11" s="891"/>
      <c r="W11" s="890" t="s">
        <v>559</v>
      </c>
      <c r="X11" s="891"/>
      <c r="Y11" s="274"/>
      <c r="Z11" s="274"/>
      <c r="AA11" s="274"/>
      <c r="AB11" s="274"/>
      <c r="AC11" s="272"/>
      <c r="AD11" s="272"/>
      <c r="AE11" s="272">
        <v>0.06</v>
      </c>
      <c r="AF11" s="272"/>
      <c r="AG11" s="272"/>
      <c r="AH11" s="272"/>
      <c r="AI11" s="272"/>
      <c r="AJ11" s="272"/>
      <c r="AK11" s="887"/>
      <c r="AL11" s="888"/>
      <c r="AM11" s="888"/>
      <c r="AN11" s="888"/>
      <c r="AO11" s="889"/>
      <c r="AP11" s="2"/>
      <c r="AQ11" s="60">
        <f>IF(P11="材質劣化",2,IF(P11="漏水",3,1))</f>
        <v>2</v>
      </c>
      <c r="AS11" s="42" t="str">
        <f>IF(Y11&lt;&gt;"",1,"")</f>
        <v/>
      </c>
    </row>
    <row r="12" spans="2:86" ht="12" customHeight="1" x14ac:dyDescent="0.15">
      <c r="B12" s="926"/>
      <c r="C12" s="931"/>
      <c r="D12" s="929"/>
      <c r="E12" s="929"/>
      <c r="F12" s="929"/>
      <c r="G12" s="929"/>
      <c r="H12" s="929"/>
      <c r="I12" s="929"/>
      <c r="J12" s="930"/>
      <c r="K12" s="95">
        <v>2</v>
      </c>
      <c r="L12" s="890" t="s">
        <v>464</v>
      </c>
      <c r="M12" s="891"/>
      <c r="N12" s="890" t="s">
        <v>343</v>
      </c>
      <c r="O12" s="891"/>
      <c r="P12" s="890" t="s">
        <v>251</v>
      </c>
      <c r="Q12" s="891"/>
      <c r="R12" s="312" t="s">
        <v>466</v>
      </c>
      <c r="S12" s="312"/>
      <c r="T12" s="312"/>
      <c r="U12" s="890" t="s">
        <v>549</v>
      </c>
      <c r="V12" s="891"/>
      <c r="W12" s="890" t="s">
        <v>559</v>
      </c>
      <c r="X12" s="891"/>
      <c r="Y12" s="274"/>
      <c r="Z12" s="274"/>
      <c r="AA12" s="274"/>
      <c r="AB12" s="274"/>
      <c r="AC12" s="272"/>
      <c r="AD12" s="272"/>
      <c r="AE12" s="272"/>
      <c r="AF12" s="272"/>
      <c r="AG12" s="272"/>
      <c r="AH12" s="272"/>
      <c r="AI12" s="272"/>
      <c r="AJ12" s="272"/>
      <c r="AK12" s="887"/>
      <c r="AL12" s="888"/>
      <c r="AM12" s="888"/>
      <c r="AN12" s="888"/>
      <c r="AO12" s="889"/>
      <c r="AP12" s="2"/>
      <c r="AQ12" s="60">
        <f>IF(P12="材質劣化",2,IF(P12="漏水",3,1))</f>
        <v>2</v>
      </c>
    </row>
    <row r="13" spans="2:86" ht="12" customHeight="1" x14ac:dyDescent="0.15">
      <c r="B13" s="926"/>
      <c r="C13" s="931"/>
      <c r="D13" s="929"/>
      <c r="E13" s="929"/>
      <c r="F13" s="929"/>
      <c r="G13" s="929"/>
      <c r="H13" s="929"/>
      <c r="I13" s="929"/>
      <c r="J13" s="930"/>
      <c r="K13" s="95">
        <v>3</v>
      </c>
      <c r="L13" s="890" t="s">
        <v>464</v>
      </c>
      <c r="M13" s="891"/>
      <c r="N13" s="890" t="s">
        <v>339</v>
      </c>
      <c r="O13" s="891"/>
      <c r="P13" s="890" t="s">
        <v>252</v>
      </c>
      <c r="Q13" s="891"/>
      <c r="R13" s="328" t="s">
        <v>473</v>
      </c>
      <c r="S13" s="892"/>
      <c r="T13" s="329"/>
      <c r="U13" s="890" t="s">
        <v>534</v>
      </c>
      <c r="V13" s="891"/>
      <c r="W13" s="890" t="s">
        <v>559</v>
      </c>
      <c r="X13" s="891"/>
      <c r="Y13" s="274"/>
      <c r="Z13" s="274"/>
      <c r="AA13" s="274"/>
      <c r="AB13" s="274"/>
      <c r="AC13" s="272"/>
      <c r="AD13" s="272"/>
      <c r="AE13" s="272"/>
      <c r="AF13" s="272"/>
      <c r="AG13" s="272"/>
      <c r="AH13" s="272"/>
      <c r="AI13" s="272"/>
      <c r="AJ13" s="272"/>
      <c r="AK13" s="887"/>
      <c r="AL13" s="888"/>
      <c r="AM13" s="888"/>
      <c r="AN13" s="888"/>
      <c r="AO13" s="889"/>
      <c r="AP13" s="2"/>
      <c r="AQ13" s="60">
        <f t="shared" ref="AQ13:AQ27" si="2">IF(P13="材質劣化",2,IF(P13="漏水",3,1))</f>
        <v>3</v>
      </c>
    </row>
    <row r="14" spans="2:86" ht="12" customHeight="1" x14ac:dyDescent="0.15">
      <c r="B14" s="926"/>
      <c r="C14" s="931"/>
      <c r="D14" s="929"/>
      <c r="E14" s="929"/>
      <c r="F14" s="929"/>
      <c r="G14" s="929"/>
      <c r="H14" s="929"/>
      <c r="I14" s="929"/>
      <c r="J14" s="930"/>
      <c r="K14" s="95">
        <v>4</v>
      </c>
      <c r="L14" s="890" t="s">
        <v>464</v>
      </c>
      <c r="M14" s="891"/>
      <c r="N14" s="890" t="s">
        <v>338</v>
      </c>
      <c r="O14" s="891"/>
      <c r="P14" s="890" t="s">
        <v>251</v>
      </c>
      <c r="Q14" s="891"/>
      <c r="R14" s="312" t="s">
        <v>466</v>
      </c>
      <c r="S14" s="312"/>
      <c r="T14" s="312"/>
      <c r="U14" s="890" t="s">
        <v>559</v>
      </c>
      <c r="V14" s="891"/>
      <c r="W14" s="890" t="s">
        <v>559</v>
      </c>
      <c r="X14" s="891"/>
      <c r="Y14" s="274"/>
      <c r="Z14" s="274"/>
      <c r="AA14" s="274"/>
      <c r="AB14" s="274"/>
      <c r="AC14" s="272"/>
      <c r="AD14" s="272"/>
      <c r="AE14" s="272">
        <v>2.2799999999999998</v>
      </c>
      <c r="AF14" s="272"/>
      <c r="AG14" s="272"/>
      <c r="AH14" s="272"/>
      <c r="AI14" s="272"/>
      <c r="AJ14" s="272"/>
      <c r="AK14" s="887"/>
      <c r="AL14" s="888"/>
      <c r="AM14" s="888"/>
      <c r="AN14" s="888"/>
      <c r="AO14" s="889"/>
      <c r="AP14" s="2"/>
      <c r="AQ14" s="60">
        <f t="shared" si="2"/>
        <v>2</v>
      </c>
    </row>
    <row r="15" spans="2:86" ht="12" customHeight="1" x14ac:dyDescent="0.15">
      <c r="B15" s="926"/>
      <c r="C15" s="931"/>
      <c r="D15" s="929"/>
      <c r="E15" s="929"/>
      <c r="F15" s="929"/>
      <c r="G15" s="929"/>
      <c r="H15" s="929"/>
      <c r="I15" s="929"/>
      <c r="J15" s="930"/>
      <c r="K15" s="95">
        <v>5</v>
      </c>
      <c r="L15" s="890" t="s">
        <v>464</v>
      </c>
      <c r="M15" s="891"/>
      <c r="N15" s="890" t="s">
        <v>342</v>
      </c>
      <c r="O15" s="891"/>
      <c r="P15" s="890" t="s">
        <v>251</v>
      </c>
      <c r="Q15" s="891"/>
      <c r="R15" s="312" t="s">
        <v>466</v>
      </c>
      <c r="S15" s="312"/>
      <c r="T15" s="312"/>
      <c r="U15" s="890" t="s">
        <v>549</v>
      </c>
      <c r="V15" s="891"/>
      <c r="W15" s="890" t="s">
        <v>559</v>
      </c>
      <c r="X15" s="891"/>
      <c r="Y15" s="274"/>
      <c r="Z15" s="274"/>
      <c r="AA15" s="274"/>
      <c r="AB15" s="274"/>
      <c r="AC15" s="272"/>
      <c r="AD15" s="272"/>
      <c r="AE15" s="272"/>
      <c r="AF15" s="272"/>
      <c r="AG15" s="272"/>
      <c r="AH15" s="272"/>
      <c r="AI15" s="272"/>
      <c r="AJ15" s="272"/>
      <c r="AK15" s="887"/>
      <c r="AL15" s="888"/>
      <c r="AM15" s="888"/>
      <c r="AN15" s="888"/>
      <c r="AO15" s="889"/>
      <c r="AP15" s="2"/>
      <c r="AQ15" s="60">
        <f t="shared" si="2"/>
        <v>2</v>
      </c>
    </row>
    <row r="16" spans="2:86" ht="12" customHeight="1" x14ac:dyDescent="0.15">
      <c r="B16" s="926"/>
      <c r="C16" s="931"/>
      <c r="D16" s="929"/>
      <c r="E16" s="929"/>
      <c r="F16" s="929"/>
      <c r="G16" s="929"/>
      <c r="H16" s="929"/>
      <c r="I16" s="929"/>
      <c r="J16" s="930"/>
      <c r="K16" s="95">
        <v>6</v>
      </c>
      <c r="L16" s="890" t="s">
        <v>464</v>
      </c>
      <c r="M16" s="891"/>
      <c r="N16" s="890" t="s">
        <v>336</v>
      </c>
      <c r="O16" s="891"/>
      <c r="P16" s="890" t="s">
        <v>251</v>
      </c>
      <c r="Q16" s="891"/>
      <c r="R16" s="312" t="s">
        <v>466</v>
      </c>
      <c r="S16" s="312"/>
      <c r="T16" s="312"/>
      <c r="U16" s="890" t="s">
        <v>549</v>
      </c>
      <c r="V16" s="891"/>
      <c r="W16" s="890" t="s">
        <v>559</v>
      </c>
      <c r="X16" s="891"/>
      <c r="Y16" s="274"/>
      <c r="Z16" s="274"/>
      <c r="AA16" s="274"/>
      <c r="AB16" s="274"/>
      <c r="AC16" s="272"/>
      <c r="AD16" s="272"/>
      <c r="AE16" s="272"/>
      <c r="AF16" s="272"/>
      <c r="AG16" s="272"/>
      <c r="AH16" s="272"/>
      <c r="AI16" s="272"/>
      <c r="AJ16" s="272"/>
      <c r="AK16" s="887"/>
      <c r="AL16" s="888"/>
      <c r="AM16" s="888"/>
      <c r="AN16" s="888"/>
      <c r="AO16" s="889"/>
      <c r="AP16" s="2"/>
      <c r="AQ16" s="60">
        <f t="shared" si="2"/>
        <v>2</v>
      </c>
    </row>
    <row r="17" spans="2:46" ht="12" customHeight="1" x14ac:dyDescent="0.15">
      <c r="B17" s="926"/>
      <c r="C17" s="931"/>
      <c r="D17" s="929"/>
      <c r="E17" s="929"/>
      <c r="F17" s="929"/>
      <c r="G17" s="929"/>
      <c r="H17" s="929"/>
      <c r="I17" s="929"/>
      <c r="J17" s="930"/>
      <c r="K17" s="95">
        <v>7</v>
      </c>
      <c r="L17" s="890" t="s">
        <v>464</v>
      </c>
      <c r="M17" s="891"/>
      <c r="N17" s="890" t="s">
        <v>346</v>
      </c>
      <c r="O17" s="891"/>
      <c r="P17" s="890" t="s">
        <v>252</v>
      </c>
      <c r="Q17" s="891"/>
      <c r="R17" s="328" t="s">
        <v>473</v>
      </c>
      <c r="S17" s="892"/>
      <c r="T17" s="329"/>
      <c r="U17" s="890" t="s">
        <v>559</v>
      </c>
      <c r="V17" s="891"/>
      <c r="W17" s="890" t="s">
        <v>559</v>
      </c>
      <c r="X17" s="891"/>
      <c r="Y17" s="274"/>
      <c r="Z17" s="274"/>
      <c r="AA17" s="274"/>
      <c r="AB17" s="274"/>
      <c r="AC17" s="272"/>
      <c r="AD17" s="272"/>
      <c r="AE17" s="272"/>
      <c r="AF17" s="272"/>
      <c r="AG17" s="272"/>
      <c r="AH17" s="272"/>
      <c r="AI17" s="272"/>
      <c r="AJ17" s="272">
        <v>1.62</v>
      </c>
      <c r="AK17" s="887"/>
      <c r="AL17" s="888"/>
      <c r="AM17" s="888"/>
      <c r="AN17" s="888"/>
      <c r="AO17" s="889"/>
      <c r="AP17" s="2"/>
      <c r="AQ17" s="60">
        <f t="shared" si="2"/>
        <v>3</v>
      </c>
    </row>
    <row r="18" spans="2:46" ht="12" customHeight="1" x14ac:dyDescent="0.15">
      <c r="B18" s="926"/>
      <c r="C18" s="931"/>
      <c r="D18" s="929"/>
      <c r="E18" s="929"/>
      <c r="F18" s="929"/>
      <c r="G18" s="929"/>
      <c r="H18" s="929"/>
      <c r="I18" s="929"/>
      <c r="J18" s="930"/>
      <c r="K18" s="95">
        <v>8</v>
      </c>
      <c r="L18" s="890" t="s">
        <v>250</v>
      </c>
      <c r="M18" s="891"/>
      <c r="N18" s="890" t="s">
        <v>265</v>
      </c>
      <c r="O18" s="891"/>
      <c r="P18" s="890"/>
      <c r="Q18" s="891"/>
      <c r="R18" s="312" t="s">
        <v>476</v>
      </c>
      <c r="S18" s="312"/>
      <c r="T18" s="312"/>
      <c r="U18" s="890" t="s">
        <v>534</v>
      </c>
      <c r="V18" s="891"/>
      <c r="W18" s="890" t="s">
        <v>559</v>
      </c>
      <c r="X18" s="891"/>
      <c r="Y18" s="274"/>
      <c r="Z18" s="274"/>
      <c r="AA18" s="274"/>
      <c r="AB18" s="274"/>
      <c r="AC18" s="272"/>
      <c r="AD18" s="272"/>
      <c r="AE18" s="272"/>
      <c r="AF18" s="272"/>
      <c r="AG18" s="272"/>
      <c r="AH18" s="272"/>
      <c r="AI18" s="272"/>
      <c r="AJ18" s="272"/>
      <c r="AK18" s="887"/>
      <c r="AL18" s="888"/>
      <c r="AM18" s="888"/>
      <c r="AN18" s="888"/>
      <c r="AO18" s="889"/>
      <c r="AP18" s="2"/>
      <c r="AQ18" s="60">
        <f t="shared" si="2"/>
        <v>1</v>
      </c>
    </row>
    <row r="19" spans="2:46" ht="12" customHeight="1" x14ac:dyDescent="0.15">
      <c r="B19" s="926"/>
      <c r="C19" s="931"/>
      <c r="D19" s="929"/>
      <c r="E19" s="929"/>
      <c r="F19" s="929"/>
      <c r="G19" s="929"/>
      <c r="H19" s="929"/>
      <c r="I19" s="929"/>
      <c r="J19" s="930"/>
      <c r="K19" s="95">
        <v>9</v>
      </c>
      <c r="L19" s="890" t="s">
        <v>250</v>
      </c>
      <c r="M19" s="891"/>
      <c r="N19" s="890" t="s">
        <v>268</v>
      </c>
      <c r="O19" s="891"/>
      <c r="P19" s="890" t="s">
        <v>252</v>
      </c>
      <c r="Q19" s="891"/>
      <c r="R19" s="328" t="s">
        <v>476</v>
      </c>
      <c r="S19" s="892"/>
      <c r="T19" s="329"/>
      <c r="U19" s="890" t="s">
        <v>533</v>
      </c>
      <c r="V19" s="891"/>
      <c r="W19" s="890" t="s">
        <v>559</v>
      </c>
      <c r="X19" s="891"/>
      <c r="Y19" s="274"/>
      <c r="Z19" s="274"/>
      <c r="AA19" s="274"/>
      <c r="AB19" s="274"/>
      <c r="AC19" s="272"/>
      <c r="AD19" s="272"/>
      <c r="AE19" s="272"/>
      <c r="AF19" s="272"/>
      <c r="AG19" s="272"/>
      <c r="AH19" s="272"/>
      <c r="AI19" s="272"/>
      <c r="AJ19" s="272">
        <v>0.72</v>
      </c>
      <c r="AK19" s="887"/>
      <c r="AL19" s="888"/>
      <c r="AM19" s="888"/>
      <c r="AN19" s="888"/>
      <c r="AO19" s="889"/>
      <c r="AP19" s="2"/>
      <c r="AQ19" s="60">
        <f t="shared" si="2"/>
        <v>3</v>
      </c>
    </row>
    <row r="20" spans="2:46" ht="12" customHeight="1" x14ac:dyDescent="0.15">
      <c r="B20" s="926"/>
      <c r="C20" s="931"/>
      <c r="D20" s="929"/>
      <c r="E20" s="929"/>
      <c r="F20" s="929"/>
      <c r="G20" s="929"/>
      <c r="H20" s="929"/>
      <c r="I20" s="929"/>
      <c r="J20" s="930"/>
      <c r="K20" s="95"/>
      <c r="L20" s="890"/>
      <c r="M20" s="891"/>
      <c r="N20" s="890"/>
      <c r="O20" s="891"/>
      <c r="P20" s="890"/>
      <c r="Q20" s="891"/>
      <c r="R20" s="328"/>
      <c r="S20" s="892"/>
      <c r="T20" s="329"/>
      <c r="U20" s="890"/>
      <c r="V20" s="891"/>
      <c r="W20" s="890"/>
      <c r="X20" s="891"/>
      <c r="Y20" s="55"/>
      <c r="Z20" s="55"/>
      <c r="AA20" s="55"/>
      <c r="AB20" s="55"/>
      <c r="AC20" s="61"/>
      <c r="AD20" s="61"/>
      <c r="AE20" s="61"/>
      <c r="AF20" s="61"/>
      <c r="AG20" s="61"/>
      <c r="AH20" s="61"/>
      <c r="AI20" s="61"/>
      <c r="AJ20" s="61"/>
      <c r="AK20" s="887"/>
      <c r="AL20" s="888"/>
      <c r="AM20" s="888"/>
      <c r="AN20" s="888"/>
      <c r="AO20" s="889"/>
      <c r="AP20" s="2"/>
      <c r="AQ20" s="60">
        <f t="shared" si="2"/>
        <v>1</v>
      </c>
    </row>
    <row r="21" spans="2:46" ht="12" customHeight="1" x14ac:dyDescent="0.15">
      <c r="B21" s="926"/>
      <c r="C21" s="931"/>
      <c r="D21" s="929"/>
      <c r="E21" s="929"/>
      <c r="F21" s="929"/>
      <c r="G21" s="929"/>
      <c r="H21" s="929"/>
      <c r="I21" s="929"/>
      <c r="J21" s="930"/>
      <c r="K21" s="95"/>
      <c r="L21" s="890"/>
      <c r="M21" s="891"/>
      <c r="N21" s="890"/>
      <c r="O21" s="891"/>
      <c r="P21" s="890"/>
      <c r="Q21" s="891"/>
      <c r="R21" s="328"/>
      <c r="S21" s="892"/>
      <c r="T21" s="329"/>
      <c r="U21" s="890"/>
      <c r="V21" s="891"/>
      <c r="W21" s="890"/>
      <c r="X21" s="891"/>
      <c r="Y21" s="55"/>
      <c r="Z21" s="55"/>
      <c r="AA21" s="55"/>
      <c r="AB21" s="55"/>
      <c r="AC21" s="61"/>
      <c r="AD21" s="61"/>
      <c r="AE21" s="61"/>
      <c r="AF21" s="61"/>
      <c r="AG21" s="61"/>
      <c r="AH21" s="61"/>
      <c r="AI21" s="61"/>
      <c r="AJ21" s="61"/>
      <c r="AK21" s="887"/>
      <c r="AL21" s="888"/>
      <c r="AM21" s="888"/>
      <c r="AN21" s="888"/>
      <c r="AO21" s="889"/>
      <c r="AP21" s="2"/>
      <c r="AQ21" s="60">
        <f>IF(P21="材質劣化",2,IF(P21="漏水",3,1))</f>
        <v>1</v>
      </c>
    </row>
    <row r="22" spans="2:46" ht="12" customHeight="1" x14ac:dyDescent="0.15">
      <c r="B22" s="926"/>
      <c r="C22" s="931"/>
      <c r="D22" s="929"/>
      <c r="E22" s="929"/>
      <c r="F22" s="929"/>
      <c r="G22" s="929"/>
      <c r="H22" s="929"/>
      <c r="I22" s="929"/>
      <c r="J22" s="930"/>
      <c r="K22" s="95"/>
      <c r="L22" s="890"/>
      <c r="M22" s="891"/>
      <c r="N22" s="890"/>
      <c r="O22" s="891"/>
      <c r="P22" s="890"/>
      <c r="Q22" s="891"/>
      <c r="R22" s="328"/>
      <c r="S22" s="892"/>
      <c r="T22" s="329"/>
      <c r="U22" s="890"/>
      <c r="V22" s="891"/>
      <c r="W22" s="890"/>
      <c r="X22" s="891"/>
      <c r="Y22" s="55"/>
      <c r="Z22" s="55"/>
      <c r="AA22" s="55"/>
      <c r="AB22" s="55"/>
      <c r="AC22" s="61"/>
      <c r="AD22" s="61"/>
      <c r="AE22" s="61"/>
      <c r="AF22" s="61"/>
      <c r="AG22" s="61"/>
      <c r="AH22" s="61"/>
      <c r="AI22" s="61"/>
      <c r="AJ22" s="61"/>
      <c r="AK22" s="887"/>
      <c r="AL22" s="888"/>
      <c r="AM22" s="888"/>
      <c r="AN22" s="888"/>
      <c r="AO22" s="889"/>
      <c r="AP22" s="2"/>
      <c r="AQ22" s="60">
        <f t="shared" si="2"/>
        <v>1</v>
      </c>
    </row>
    <row r="23" spans="2:46" ht="12" customHeight="1" x14ac:dyDescent="0.15">
      <c r="B23" s="926"/>
      <c r="C23" s="931"/>
      <c r="D23" s="929"/>
      <c r="E23" s="929"/>
      <c r="F23" s="929"/>
      <c r="G23" s="929"/>
      <c r="H23" s="929"/>
      <c r="I23" s="929"/>
      <c r="J23" s="930"/>
      <c r="K23" s="95"/>
      <c r="L23" s="890"/>
      <c r="M23" s="891"/>
      <c r="N23" s="890"/>
      <c r="O23" s="891"/>
      <c r="P23" s="890"/>
      <c r="Q23" s="891"/>
      <c r="R23" s="328"/>
      <c r="S23" s="892"/>
      <c r="T23" s="329"/>
      <c r="U23" s="890"/>
      <c r="V23" s="891"/>
      <c r="W23" s="890"/>
      <c r="X23" s="891"/>
      <c r="Y23" s="55"/>
      <c r="Z23" s="55"/>
      <c r="AA23" s="55"/>
      <c r="AB23" s="55"/>
      <c r="AC23" s="61"/>
      <c r="AD23" s="61"/>
      <c r="AE23" s="61"/>
      <c r="AF23" s="61"/>
      <c r="AG23" s="61"/>
      <c r="AH23" s="61"/>
      <c r="AI23" s="61"/>
      <c r="AJ23" s="61"/>
      <c r="AK23" s="887"/>
      <c r="AL23" s="888"/>
      <c r="AM23" s="888"/>
      <c r="AN23" s="888"/>
      <c r="AO23" s="889"/>
      <c r="AP23" s="2"/>
      <c r="AQ23" s="60">
        <f t="shared" si="2"/>
        <v>1</v>
      </c>
    </row>
    <row r="24" spans="2:46" ht="12" customHeight="1" x14ac:dyDescent="0.15">
      <c r="B24" s="926"/>
      <c r="C24" s="931"/>
      <c r="D24" s="929"/>
      <c r="E24" s="929"/>
      <c r="F24" s="929"/>
      <c r="G24" s="929"/>
      <c r="H24" s="929"/>
      <c r="I24" s="929"/>
      <c r="J24" s="930"/>
      <c r="K24" s="95"/>
      <c r="L24" s="890"/>
      <c r="M24" s="891"/>
      <c r="N24" s="890"/>
      <c r="O24" s="891"/>
      <c r="P24" s="890"/>
      <c r="Q24" s="891"/>
      <c r="R24" s="328"/>
      <c r="S24" s="892"/>
      <c r="T24" s="329"/>
      <c r="U24" s="890"/>
      <c r="V24" s="891"/>
      <c r="W24" s="890"/>
      <c r="X24" s="891"/>
      <c r="Y24" s="55"/>
      <c r="Z24" s="55"/>
      <c r="AA24" s="55"/>
      <c r="AB24" s="55"/>
      <c r="AC24" s="61"/>
      <c r="AD24" s="61"/>
      <c r="AE24" s="61"/>
      <c r="AF24" s="61"/>
      <c r="AG24" s="61"/>
      <c r="AH24" s="61"/>
      <c r="AI24" s="61"/>
      <c r="AJ24" s="61"/>
      <c r="AK24" s="887"/>
      <c r="AL24" s="888"/>
      <c r="AM24" s="888"/>
      <c r="AN24" s="888"/>
      <c r="AO24" s="889"/>
      <c r="AP24" s="2"/>
      <c r="AQ24" s="60">
        <f t="shared" si="2"/>
        <v>1</v>
      </c>
    </row>
    <row r="25" spans="2:46" ht="12" customHeight="1" x14ac:dyDescent="0.15">
      <c r="B25" s="926"/>
      <c r="C25" s="931"/>
      <c r="D25" s="929"/>
      <c r="E25" s="929"/>
      <c r="F25" s="929"/>
      <c r="G25" s="929"/>
      <c r="H25" s="929"/>
      <c r="I25" s="929"/>
      <c r="J25" s="930"/>
      <c r="K25" s="95"/>
      <c r="L25" s="890"/>
      <c r="M25" s="891"/>
      <c r="N25" s="890"/>
      <c r="O25" s="891"/>
      <c r="P25" s="890"/>
      <c r="Q25" s="891"/>
      <c r="R25" s="328"/>
      <c r="S25" s="892"/>
      <c r="T25" s="329"/>
      <c r="U25" s="890"/>
      <c r="V25" s="891"/>
      <c r="W25" s="890"/>
      <c r="X25" s="891"/>
      <c r="Y25" s="55"/>
      <c r="Z25" s="55"/>
      <c r="AA25" s="55"/>
      <c r="AB25" s="55"/>
      <c r="AC25" s="61"/>
      <c r="AD25" s="61"/>
      <c r="AE25" s="61"/>
      <c r="AF25" s="61"/>
      <c r="AG25" s="61"/>
      <c r="AH25" s="61"/>
      <c r="AI25" s="61"/>
      <c r="AJ25" s="61"/>
      <c r="AK25" s="887"/>
      <c r="AL25" s="888"/>
      <c r="AM25" s="888"/>
      <c r="AN25" s="888"/>
      <c r="AO25" s="889"/>
      <c r="AP25" s="2"/>
      <c r="AQ25" s="60">
        <f t="shared" si="2"/>
        <v>1</v>
      </c>
    </row>
    <row r="26" spans="2:46" ht="12" customHeight="1" x14ac:dyDescent="0.15">
      <c r="B26" s="926"/>
      <c r="C26" s="931"/>
      <c r="D26" s="929"/>
      <c r="E26" s="929"/>
      <c r="F26" s="929"/>
      <c r="G26" s="929"/>
      <c r="H26" s="929"/>
      <c r="I26" s="929"/>
      <c r="J26" s="930"/>
      <c r="K26" s="95"/>
      <c r="L26" s="890"/>
      <c r="M26" s="891"/>
      <c r="N26" s="890"/>
      <c r="O26" s="891"/>
      <c r="P26" s="890"/>
      <c r="Q26" s="891"/>
      <c r="R26" s="328"/>
      <c r="S26" s="892"/>
      <c r="T26" s="329"/>
      <c r="U26" s="890"/>
      <c r="V26" s="891"/>
      <c r="W26" s="890"/>
      <c r="X26" s="891"/>
      <c r="Y26" s="55"/>
      <c r="Z26" s="55"/>
      <c r="AA26" s="55"/>
      <c r="AB26" s="55"/>
      <c r="AC26" s="61"/>
      <c r="AD26" s="61"/>
      <c r="AE26" s="61"/>
      <c r="AF26" s="61"/>
      <c r="AG26" s="61"/>
      <c r="AH26" s="61"/>
      <c r="AI26" s="61"/>
      <c r="AJ26" s="61"/>
      <c r="AK26" s="887"/>
      <c r="AL26" s="888"/>
      <c r="AM26" s="888"/>
      <c r="AN26" s="888"/>
      <c r="AO26" s="889"/>
      <c r="AP26" s="2"/>
      <c r="AQ26" s="60">
        <f>IF(P26="材質劣化",2,IF(P26="漏水",3,1))</f>
        <v>1</v>
      </c>
    </row>
    <row r="27" spans="2:46" ht="12" customHeight="1" x14ac:dyDescent="0.15">
      <c r="B27" s="926"/>
      <c r="C27" s="931"/>
      <c r="D27" s="929"/>
      <c r="E27" s="929"/>
      <c r="F27" s="929"/>
      <c r="G27" s="929"/>
      <c r="H27" s="929"/>
      <c r="I27" s="929"/>
      <c r="J27" s="930"/>
      <c r="K27" s="95"/>
      <c r="L27" s="890"/>
      <c r="M27" s="891"/>
      <c r="N27" s="890"/>
      <c r="O27" s="891"/>
      <c r="P27" s="890"/>
      <c r="Q27" s="891"/>
      <c r="R27" s="328"/>
      <c r="S27" s="892"/>
      <c r="T27" s="329"/>
      <c r="U27" s="890"/>
      <c r="V27" s="891"/>
      <c r="W27" s="890"/>
      <c r="X27" s="891"/>
      <c r="Y27" s="55"/>
      <c r="Z27" s="55"/>
      <c r="AA27" s="55"/>
      <c r="AB27" s="55"/>
      <c r="AC27" s="61"/>
      <c r="AD27" s="61"/>
      <c r="AE27" s="61"/>
      <c r="AF27" s="61"/>
      <c r="AG27" s="61"/>
      <c r="AH27" s="61"/>
      <c r="AI27" s="61"/>
      <c r="AJ27" s="61"/>
      <c r="AK27" s="887"/>
      <c r="AL27" s="888"/>
      <c r="AM27" s="888"/>
      <c r="AN27" s="888"/>
      <c r="AO27" s="889"/>
      <c r="AP27" s="2"/>
      <c r="AQ27" s="60">
        <f t="shared" si="2"/>
        <v>1</v>
      </c>
    </row>
    <row r="28" spans="2:46" ht="12" customHeight="1" x14ac:dyDescent="0.15">
      <c r="B28" s="926"/>
      <c r="C28" s="931"/>
      <c r="D28" s="929"/>
      <c r="E28" s="929"/>
      <c r="F28" s="929"/>
      <c r="G28" s="929"/>
      <c r="H28" s="929"/>
      <c r="I28" s="929"/>
      <c r="J28" s="930"/>
      <c r="K28" s="95"/>
      <c r="L28" s="890"/>
      <c r="M28" s="891"/>
      <c r="N28" s="890"/>
      <c r="O28" s="891"/>
      <c r="P28" s="890"/>
      <c r="Q28" s="891"/>
      <c r="R28" s="328"/>
      <c r="S28" s="892"/>
      <c r="T28" s="329"/>
      <c r="U28" s="890"/>
      <c r="V28" s="891"/>
      <c r="W28" s="890"/>
      <c r="X28" s="891"/>
      <c r="Y28" s="55"/>
      <c r="Z28" s="55"/>
      <c r="AA28" s="55"/>
      <c r="AB28" s="55"/>
      <c r="AC28" s="61"/>
      <c r="AD28" s="61"/>
      <c r="AE28" s="61"/>
      <c r="AF28" s="61"/>
      <c r="AG28" s="61"/>
      <c r="AH28" s="61"/>
      <c r="AI28" s="61"/>
      <c r="AJ28" s="61"/>
      <c r="AK28" s="887"/>
      <c r="AL28" s="888"/>
      <c r="AM28" s="888"/>
      <c r="AN28" s="888"/>
      <c r="AO28" s="889"/>
      <c r="AP28" s="2"/>
      <c r="AQ28" s="60">
        <f>IF(P30="材質劣化",2,IF(P30="漏水",3,1))</f>
        <v>1</v>
      </c>
    </row>
    <row r="29" spans="2:46" ht="12" customHeight="1" x14ac:dyDescent="0.15">
      <c r="B29" s="926"/>
      <c r="C29" s="931"/>
      <c r="D29" s="929"/>
      <c r="E29" s="929"/>
      <c r="F29" s="929"/>
      <c r="G29" s="929"/>
      <c r="H29" s="929"/>
      <c r="I29" s="929"/>
      <c r="J29" s="930"/>
      <c r="K29" s="95"/>
      <c r="L29" s="890"/>
      <c r="M29" s="891"/>
      <c r="N29" s="890"/>
      <c r="O29" s="891"/>
      <c r="P29" s="890"/>
      <c r="Q29" s="891"/>
      <c r="R29" s="328"/>
      <c r="S29" s="892"/>
      <c r="T29" s="329"/>
      <c r="U29" s="890"/>
      <c r="V29" s="891"/>
      <c r="W29" s="890"/>
      <c r="X29" s="891"/>
      <c r="Y29" s="55"/>
      <c r="Z29" s="55"/>
      <c r="AA29" s="55"/>
      <c r="AB29" s="55"/>
      <c r="AC29" s="61"/>
      <c r="AD29" s="61"/>
      <c r="AE29" s="61"/>
      <c r="AF29" s="61"/>
      <c r="AG29" s="61"/>
      <c r="AH29" s="61"/>
      <c r="AI29" s="61"/>
      <c r="AJ29" s="61"/>
      <c r="AK29" s="887"/>
      <c r="AL29" s="888"/>
      <c r="AM29" s="888"/>
      <c r="AN29" s="888"/>
      <c r="AO29" s="889"/>
      <c r="AP29" s="2"/>
      <c r="AQ29" s="60">
        <f>IF(P34="材質劣化",2,IF(P34="漏水",3,1))</f>
        <v>1</v>
      </c>
    </row>
    <row r="30" spans="2:46" ht="12" customHeight="1" x14ac:dyDescent="0.15">
      <c r="B30" s="926"/>
      <c r="C30" s="931"/>
      <c r="D30" s="929"/>
      <c r="E30" s="929"/>
      <c r="F30" s="929"/>
      <c r="G30" s="929"/>
      <c r="H30" s="929"/>
      <c r="I30" s="929"/>
      <c r="J30" s="930"/>
      <c r="K30" s="95"/>
      <c r="L30" s="890"/>
      <c r="M30" s="891"/>
      <c r="N30" s="890"/>
      <c r="O30" s="891"/>
      <c r="P30" s="890"/>
      <c r="Q30" s="891"/>
      <c r="R30" s="328"/>
      <c r="S30" s="892"/>
      <c r="T30" s="329"/>
      <c r="U30" s="890"/>
      <c r="V30" s="891"/>
      <c r="W30" s="890"/>
      <c r="X30" s="891"/>
      <c r="Y30" s="55"/>
      <c r="Z30" s="55"/>
      <c r="AA30" s="55"/>
      <c r="AB30" s="55"/>
      <c r="AC30" s="61"/>
      <c r="AD30" s="61"/>
      <c r="AE30" s="61"/>
      <c r="AF30" s="61"/>
      <c r="AG30" s="61"/>
      <c r="AH30" s="61"/>
      <c r="AI30" s="61"/>
      <c r="AJ30" s="61"/>
      <c r="AK30" s="887"/>
      <c r="AL30" s="888"/>
      <c r="AM30" s="888"/>
      <c r="AN30" s="888"/>
      <c r="AO30" s="889"/>
      <c r="AP30" s="2"/>
      <c r="AQ30" s="60">
        <f t="shared" ref="AQ30:AQ33" si="3">IF(P30="材質劣化",2,IF(P30="漏水",3,1))</f>
        <v>1</v>
      </c>
    </row>
    <row r="31" spans="2:46" ht="12" customHeight="1" x14ac:dyDescent="0.15">
      <c r="B31" s="926"/>
      <c r="C31" s="931"/>
      <c r="D31" s="929"/>
      <c r="E31" s="929"/>
      <c r="F31" s="929"/>
      <c r="G31" s="929"/>
      <c r="H31" s="929"/>
      <c r="I31" s="929"/>
      <c r="J31" s="930"/>
      <c r="K31" s="95"/>
      <c r="L31" s="890"/>
      <c r="M31" s="891"/>
      <c r="N31" s="890"/>
      <c r="O31" s="891"/>
      <c r="P31" s="890"/>
      <c r="Q31" s="891"/>
      <c r="R31" s="328"/>
      <c r="S31" s="892"/>
      <c r="T31" s="329"/>
      <c r="U31" s="890"/>
      <c r="V31" s="891"/>
      <c r="W31" s="890"/>
      <c r="X31" s="891"/>
      <c r="Y31" s="55"/>
      <c r="Z31" s="55"/>
      <c r="AA31" s="55"/>
      <c r="AB31" s="55"/>
      <c r="AC31" s="61"/>
      <c r="AD31" s="61"/>
      <c r="AE31" s="61"/>
      <c r="AF31" s="61"/>
      <c r="AG31" s="61"/>
      <c r="AH31" s="61"/>
      <c r="AI31" s="61"/>
      <c r="AJ31" s="61"/>
      <c r="AK31" s="887"/>
      <c r="AL31" s="888"/>
      <c r="AM31" s="888"/>
      <c r="AN31" s="888"/>
      <c r="AO31" s="889"/>
      <c r="AP31" s="2"/>
      <c r="AQ31" s="60">
        <f t="shared" ref="AQ31" si="4">IF(P33="材質劣化",2,IF(P33="漏水",3,1))</f>
        <v>1</v>
      </c>
    </row>
    <row r="32" spans="2:46" ht="12" customHeight="1" x14ac:dyDescent="0.15">
      <c r="B32" s="926"/>
      <c r="C32" s="931"/>
      <c r="D32" s="929"/>
      <c r="E32" s="929"/>
      <c r="F32" s="929"/>
      <c r="G32" s="929"/>
      <c r="H32" s="929"/>
      <c r="I32" s="929"/>
      <c r="J32" s="930"/>
      <c r="K32" s="95"/>
      <c r="L32" s="890"/>
      <c r="M32" s="891"/>
      <c r="N32" s="890"/>
      <c r="O32" s="891"/>
      <c r="P32" s="890"/>
      <c r="Q32" s="891"/>
      <c r="R32" s="328"/>
      <c r="S32" s="892"/>
      <c r="T32" s="329"/>
      <c r="U32" s="890"/>
      <c r="V32" s="891"/>
      <c r="W32" s="890"/>
      <c r="X32" s="891"/>
      <c r="Y32" s="55"/>
      <c r="Z32" s="55"/>
      <c r="AA32" s="55"/>
      <c r="AB32" s="55"/>
      <c r="AC32" s="61"/>
      <c r="AD32" s="61"/>
      <c r="AE32" s="61"/>
      <c r="AF32" s="61"/>
      <c r="AG32" s="61"/>
      <c r="AH32" s="61"/>
      <c r="AI32" s="61"/>
      <c r="AJ32" s="61"/>
      <c r="AK32" s="887"/>
      <c r="AL32" s="888"/>
      <c r="AM32" s="888"/>
      <c r="AN32" s="888"/>
      <c r="AO32" s="889"/>
      <c r="AP32" s="2"/>
      <c r="AQ32" s="60">
        <f t="shared" ref="AQ32" si="5">IF(P37="材質劣化",2,IF(P37="漏水",3,1))</f>
        <v>1</v>
      </c>
      <c r="AS32" s="3"/>
      <c r="AT32" s="3"/>
    </row>
    <row r="33" spans="2:86" ht="12" customHeight="1" x14ac:dyDescent="0.15">
      <c r="B33" s="926"/>
      <c r="C33" s="931"/>
      <c r="D33" s="929"/>
      <c r="E33" s="929"/>
      <c r="F33" s="929"/>
      <c r="G33" s="929"/>
      <c r="H33" s="929"/>
      <c r="I33" s="929"/>
      <c r="J33" s="930"/>
      <c r="K33" s="95"/>
      <c r="L33" s="890"/>
      <c r="M33" s="891"/>
      <c r="N33" s="890"/>
      <c r="O33" s="891"/>
      <c r="P33" s="890"/>
      <c r="Q33" s="891"/>
      <c r="R33" s="328"/>
      <c r="S33" s="892"/>
      <c r="T33" s="329"/>
      <c r="U33" s="890"/>
      <c r="V33" s="891"/>
      <c r="W33" s="890"/>
      <c r="X33" s="891"/>
      <c r="Y33" s="55"/>
      <c r="Z33" s="55"/>
      <c r="AA33" s="55"/>
      <c r="AB33" s="55"/>
      <c r="AC33" s="61"/>
      <c r="AD33" s="61"/>
      <c r="AE33" s="61"/>
      <c r="AF33" s="61"/>
      <c r="AG33" s="61"/>
      <c r="AH33" s="61"/>
      <c r="AI33" s="61"/>
      <c r="AJ33" s="61"/>
      <c r="AK33" s="887"/>
      <c r="AL33" s="888"/>
      <c r="AM33" s="888"/>
      <c r="AN33" s="888"/>
      <c r="AO33" s="889"/>
      <c r="AP33" s="2"/>
      <c r="AQ33" s="60">
        <f t="shared" si="3"/>
        <v>1</v>
      </c>
      <c r="AS33" s="162"/>
      <c r="AT33" s="162"/>
    </row>
    <row r="34" spans="2:86" ht="12" customHeight="1" x14ac:dyDescent="0.15">
      <c r="B34" s="926"/>
      <c r="C34" s="931"/>
      <c r="D34" s="929"/>
      <c r="E34" s="929"/>
      <c r="F34" s="929"/>
      <c r="G34" s="929"/>
      <c r="H34" s="929"/>
      <c r="I34" s="929"/>
      <c r="J34" s="930"/>
      <c r="K34" s="95"/>
      <c r="L34" s="890"/>
      <c r="M34" s="891"/>
      <c r="N34" s="890"/>
      <c r="O34" s="891"/>
      <c r="P34" s="890"/>
      <c r="Q34" s="891"/>
      <c r="R34" s="328"/>
      <c r="S34" s="892"/>
      <c r="T34" s="329"/>
      <c r="U34" s="890"/>
      <c r="V34" s="891"/>
      <c r="W34" s="890"/>
      <c r="X34" s="891"/>
      <c r="Y34" s="55"/>
      <c r="Z34" s="55"/>
      <c r="AA34" s="55"/>
      <c r="AB34" s="55"/>
      <c r="AC34" s="61"/>
      <c r="AD34" s="61"/>
      <c r="AE34" s="61"/>
      <c r="AF34" s="61"/>
      <c r="AG34" s="61"/>
      <c r="AH34" s="61"/>
      <c r="AI34" s="61"/>
      <c r="AJ34" s="61"/>
      <c r="AK34" s="887"/>
      <c r="AL34" s="888"/>
      <c r="AM34" s="888"/>
      <c r="AN34" s="888"/>
      <c r="AO34" s="889"/>
      <c r="AP34" s="2"/>
      <c r="AQ34" s="60">
        <f t="shared" ref="AQ34" si="6">IF(P36="材質劣化",2,IF(P36="漏水",3,1))</f>
        <v>1</v>
      </c>
      <c r="AS34" s="163"/>
      <c r="AT34" s="163"/>
    </row>
    <row r="35" spans="2:86" ht="12" customHeight="1" x14ac:dyDescent="0.15">
      <c r="B35" s="926"/>
      <c r="C35" s="931"/>
      <c r="D35" s="929"/>
      <c r="E35" s="929"/>
      <c r="F35" s="929"/>
      <c r="G35" s="929"/>
      <c r="H35" s="929"/>
      <c r="I35" s="929"/>
      <c r="J35" s="930"/>
      <c r="K35" s="898" t="s">
        <v>376</v>
      </c>
      <c r="L35" s="883" t="s">
        <v>181</v>
      </c>
      <c r="M35" s="883"/>
      <c r="N35" s="883"/>
      <c r="O35" s="883"/>
      <c r="P35" s="883"/>
      <c r="Q35" s="883"/>
      <c r="R35" s="883"/>
      <c r="S35" s="883"/>
      <c r="T35" s="883"/>
      <c r="U35" s="883"/>
      <c r="V35" s="883"/>
      <c r="W35" s="883"/>
      <c r="X35" s="883"/>
      <c r="Y35" s="884" t="s">
        <v>329</v>
      </c>
      <c r="Z35" s="885"/>
      <c r="AA35" s="885"/>
      <c r="AB35" s="886"/>
      <c r="AC35" s="252">
        <f t="shared" ref="AC35:AJ35" si="7">SUM(AC11:AC34)</f>
        <v>0</v>
      </c>
      <c r="AD35" s="252">
        <f t="shared" si="7"/>
        <v>0</v>
      </c>
      <c r="AE35" s="252">
        <f>SUM(AE11:AE34)</f>
        <v>2.34</v>
      </c>
      <c r="AF35" s="252">
        <f t="shared" si="7"/>
        <v>0</v>
      </c>
      <c r="AG35" s="252">
        <f t="shared" si="7"/>
        <v>0</v>
      </c>
      <c r="AH35" s="252">
        <f t="shared" si="7"/>
        <v>0</v>
      </c>
      <c r="AI35" s="252">
        <f t="shared" si="7"/>
        <v>0</v>
      </c>
      <c r="AJ35" s="253">
        <f t="shared" si="7"/>
        <v>2.34</v>
      </c>
      <c r="AK35" s="883" t="s">
        <v>501</v>
      </c>
      <c r="AL35" s="883"/>
      <c r="AM35" s="906" t="s">
        <v>545</v>
      </c>
      <c r="AN35" s="906"/>
      <c r="AO35" s="906"/>
      <c r="AP35" s="2"/>
    </row>
    <row r="36" spans="2:86" ht="12" customHeight="1" x14ac:dyDescent="0.15">
      <c r="B36" s="926"/>
      <c r="C36" s="931"/>
      <c r="D36" s="929"/>
      <c r="E36" s="929"/>
      <c r="F36" s="929"/>
      <c r="G36" s="929"/>
      <c r="H36" s="929"/>
      <c r="I36" s="929"/>
      <c r="J36" s="930"/>
      <c r="K36" s="899"/>
      <c r="L36" s="907" t="s">
        <v>330</v>
      </c>
      <c r="M36" s="908"/>
      <c r="N36" s="941"/>
      <c r="O36" s="907" t="s">
        <v>502</v>
      </c>
      <c r="P36" s="908"/>
      <c r="Q36" s="908"/>
      <c r="R36" s="908"/>
      <c r="S36" s="908"/>
      <c r="T36" s="908"/>
      <c r="U36" s="908"/>
      <c r="V36" s="908"/>
      <c r="W36" s="908"/>
      <c r="X36" s="941"/>
      <c r="Y36" s="54" t="s">
        <v>21</v>
      </c>
      <c r="Z36" s="50" t="s">
        <v>22</v>
      </c>
      <c r="AA36" s="50" t="s">
        <v>327</v>
      </c>
      <c r="AB36" s="50" t="s">
        <v>328</v>
      </c>
      <c r="AC36" s="50" t="s">
        <v>21</v>
      </c>
      <c r="AD36" s="50" t="s">
        <v>22</v>
      </c>
      <c r="AE36" s="50" t="s">
        <v>327</v>
      </c>
      <c r="AF36" s="50" t="s">
        <v>328</v>
      </c>
      <c r="AG36" s="50" t="s">
        <v>21</v>
      </c>
      <c r="AH36" s="50" t="s">
        <v>22</v>
      </c>
      <c r="AI36" s="50" t="s">
        <v>327</v>
      </c>
      <c r="AJ36" s="80" t="s">
        <v>328</v>
      </c>
      <c r="AK36" s="883"/>
      <c r="AL36" s="883"/>
      <c r="AM36" s="906"/>
      <c r="AN36" s="906"/>
      <c r="AO36" s="906"/>
      <c r="AP36" s="2"/>
    </row>
    <row r="37" spans="2:86" ht="14.25" customHeight="1" x14ac:dyDescent="0.15">
      <c r="B37" s="926"/>
      <c r="C37" s="931"/>
      <c r="D37" s="929"/>
      <c r="E37" s="929"/>
      <c r="F37" s="929"/>
      <c r="G37" s="929"/>
      <c r="H37" s="929"/>
      <c r="I37" s="929"/>
      <c r="J37" s="930"/>
      <c r="K37" s="899"/>
      <c r="L37" s="911"/>
      <c r="M37" s="912"/>
      <c r="N37" s="942"/>
      <c r="O37" s="911"/>
      <c r="P37" s="912"/>
      <c r="Q37" s="912"/>
      <c r="R37" s="912"/>
      <c r="S37" s="912"/>
      <c r="T37" s="912"/>
      <c r="U37" s="912"/>
      <c r="V37" s="912"/>
      <c r="W37" s="912"/>
      <c r="X37" s="942"/>
      <c r="Y37" s="905" t="str">
        <f>IF(COUNTIF(Y11:Y34,"〇")&gt;0,"1","  ")</f>
        <v xml:space="preserve">  </v>
      </c>
      <c r="Z37" s="905" t="str">
        <f>IF(COUNTIF(Z11:Z34,"〇")&gt;0,"1","  ")</f>
        <v xml:space="preserve">  </v>
      </c>
      <c r="AA37" s="905" t="str">
        <f>IF(COUNTIF(AA11:AA34,"〇")&gt;0,"1","  ")</f>
        <v xml:space="preserve">  </v>
      </c>
      <c r="AB37" s="905" t="str">
        <f>IF(COUNTIF(AB11:AB34,"〇")&gt;0,"1","  ")</f>
        <v xml:space="preserve">  </v>
      </c>
      <c r="AC37" s="905">
        <f>COUNTA(AC11:AC34)</f>
        <v>0</v>
      </c>
      <c r="AD37" s="905">
        <f t="shared" ref="AD37:AI37" si="8">COUNTA(AD11:AD34)</f>
        <v>0</v>
      </c>
      <c r="AE37" s="905">
        <f t="shared" si="8"/>
        <v>2</v>
      </c>
      <c r="AF37" s="905">
        <f t="shared" si="8"/>
        <v>0</v>
      </c>
      <c r="AG37" s="905">
        <f t="shared" si="8"/>
        <v>0</v>
      </c>
      <c r="AH37" s="905">
        <f t="shared" si="8"/>
        <v>0</v>
      </c>
      <c r="AI37" s="905">
        <f t="shared" si="8"/>
        <v>0</v>
      </c>
      <c r="AJ37" s="905">
        <f>COUNTA(AJ11:AJ34)</f>
        <v>2</v>
      </c>
      <c r="AK37" s="883"/>
      <c r="AL37" s="883"/>
      <c r="AM37" s="906"/>
      <c r="AN37" s="906"/>
      <c r="AO37" s="906"/>
      <c r="AP37" s="2"/>
    </row>
    <row r="38" spans="2:86" ht="14.25" customHeight="1" x14ac:dyDescent="0.15">
      <c r="B38" s="926"/>
      <c r="C38" s="931"/>
      <c r="D38" s="929"/>
      <c r="E38" s="929"/>
      <c r="F38" s="929"/>
      <c r="G38" s="929"/>
      <c r="H38" s="929"/>
      <c r="I38" s="929"/>
      <c r="J38" s="930"/>
      <c r="K38" s="899"/>
      <c r="L38" s="915"/>
      <c r="M38" s="916"/>
      <c r="N38" s="943"/>
      <c r="O38" s="915"/>
      <c r="P38" s="916"/>
      <c r="Q38" s="916"/>
      <c r="R38" s="916"/>
      <c r="S38" s="916"/>
      <c r="T38" s="916"/>
      <c r="U38" s="916"/>
      <c r="V38" s="916"/>
      <c r="W38" s="916"/>
      <c r="X38" s="943"/>
      <c r="Y38" s="905"/>
      <c r="Z38" s="905"/>
      <c r="AA38" s="905"/>
      <c r="AB38" s="905"/>
      <c r="AC38" s="905"/>
      <c r="AD38" s="905"/>
      <c r="AE38" s="905"/>
      <c r="AF38" s="905"/>
      <c r="AG38" s="905"/>
      <c r="AH38" s="905"/>
      <c r="AI38" s="905"/>
      <c r="AJ38" s="905"/>
      <c r="AK38" s="883"/>
      <c r="AL38" s="883"/>
      <c r="AM38" s="906"/>
      <c r="AN38" s="906"/>
      <c r="AO38" s="906"/>
      <c r="AP38" s="2"/>
    </row>
    <row r="39" spans="2:86" ht="12" customHeight="1" x14ac:dyDescent="0.15">
      <c r="B39" s="926"/>
      <c r="C39" s="931"/>
      <c r="D39" s="929"/>
      <c r="E39" s="929"/>
      <c r="F39" s="929"/>
      <c r="G39" s="929"/>
      <c r="H39" s="929"/>
      <c r="I39" s="929"/>
      <c r="J39" s="930"/>
      <c r="K39" s="893" t="s">
        <v>503</v>
      </c>
      <c r="L39" s="900"/>
      <c r="M39" s="900"/>
      <c r="N39" s="900"/>
      <c r="O39" s="900"/>
      <c r="P39" s="900"/>
      <c r="Q39" s="900"/>
      <c r="R39" s="900"/>
      <c r="S39" s="900"/>
      <c r="T39" s="900"/>
      <c r="U39" s="900"/>
      <c r="V39" s="900"/>
      <c r="W39" s="900"/>
      <c r="X39" s="900"/>
      <c r="Y39" s="900"/>
      <c r="Z39" s="900"/>
      <c r="AA39" s="900"/>
      <c r="AB39" s="900"/>
      <c r="AC39" s="900"/>
      <c r="AD39" s="900"/>
      <c r="AE39" s="900"/>
      <c r="AF39" s="900"/>
      <c r="AG39" s="900"/>
      <c r="AH39" s="900"/>
      <c r="AI39" s="900"/>
      <c r="AJ39" s="900"/>
      <c r="AK39" s="901"/>
      <c r="AL39" s="901"/>
      <c r="AM39" s="901"/>
      <c r="AN39" s="901"/>
      <c r="AO39" s="902"/>
      <c r="AP39" s="2"/>
    </row>
    <row r="40" spans="2:86" ht="12" customHeight="1" x14ac:dyDescent="0.15">
      <c r="B40" s="926"/>
      <c r="C40" s="931"/>
      <c r="D40" s="929"/>
      <c r="E40" s="929"/>
      <c r="F40" s="929"/>
      <c r="G40" s="929"/>
      <c r="H40" s="929"/>
      <c r="I40" s="929"/>
      <c r="J40" s="930"/>
      <c r="K40" s="894"/>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row>
    <row r="41" spans="2:86" ht="12" customHeight="1" x14ac:dyDescent="0.15">
      <c r="B41" s="926"/>
      <c r="C41" s="931"/>
      <c r="D41" s="929"/>
      <c r="E41" s="929"/>
      <c r="F41" s="929"/>
      <c r="G41" s="929"/>
      <c r="H41" s="929"/>
      <c r="I41" s="929"/>
      <c r="J41" s="930"/>
      <c r="K41" s="894"/>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row>
    <row r="42" spans="2:86" ht="12" customHeight="1" x14ac:dyDescent="0.15">
      <c r="B42" s="926"/>
      <c r="C42" s="931"/>
      <c r="D42" s="929"/>
      <c r="E42" s="929"/>
      <c r="F42" s="929"/>
      <c r="G42" s="929"/>
      <c r="H42" s="929"/>
      <c r="I42" s="929"/>
      <c r="J42" s="930"/>
      <c r="K42" s="894"/>
      <c r="L42" s="903"/>
      <c r="M42" s="903"/>
      <c r="N42" s="903"/>
      <c r="O42" s="903"/>
      <c r="P42" s="903"/>
      <c r="Q42" s="903"/>
      <c r="R42" s="903"/>
      <c r="S42" s="903"/>
      <c r="T42" s="903"/>
      <c r="U42" s="903"/>
      <c r="V42" s="903"/>
      <c r="W42" s="903"/>
      <c r="X42" s="903"/>
      <c r="Y42" s="903"/>
      <c r="Z42" s="903"/>
      <c r="AA42" s="903"/>
      <c r="AB42" s="903"/>
      <c r="AC42" s="903"/>
      <c r="AD42" s="903"/>
      <c r="AE42" s="903"/>
      <c r="AF42" s="903"/>
      <c r="AG42" s="903"/>
      <c r="AH42" s="903"/>
      <c r="AI42" s="903"/>
      <c r="AJ42" s="903"/>
      <c r="AK42" s="903"/>
      <c r="AL42" s="903"/>
      <c r="AM42" s="903"/>
      <c r="AN42" s="903"/>
      <c r="AO42" s="904"/>
      <c r="AP42" s="42"/>
      <c r="CD42" s="2"/>
      <c r="CE42" s="2"/>
      <c r="CF42" s="2"/>
      <c r="CG42" s="2"/>
      <c r="CH42" s="2"/>
    </row>
    <row r="43" spans="2:86" ht="12" customHeight="1" x14ac:dyDescent="0.15">
      <c r="B43" s="926"/>
      <c r="C43" s="931"/>
      <c r="D43" s="929"/>
      <c r="E43" s="929"/>
      <c r="F43" s="929"/>
      <c r="G43" s="929"/>
      <c r="H43" s="929"/>
      <c r="I43" s="929"/>
      <c r="J43" s="930"/>
      <c r="K43" s="879" t="s">
        <v>331</v>
      </c>
      <c r="L43" s="879"/>
      <c r="M43" s="879"/>
      <c r="N43" s="879"/>
      <c r="O43" s="879"/>
      <c r="P43" s="879"/>
      <c r="Q43" s="879"/>
      <c r="R43" s="879"/>
      <c r="S43" s="879"/>
      <c r="T43" s="879"/>
      <c r="U43" s="879"/>
      <c r="V43" s="879"/>
      <c r="W43" s="879"/>
      <c r="X43" s="879"/>
      <c r="Y43" s="879"/>
      <c r="Z43" s="879"/>
      <c r="AA43" s="879"/>
      <c r="AB43" s="879"/>
      <c r="AC43" s="879"/>
      <c r="AD43" s="879"/>
      <c r="AE43" s="879"/>
      <c r="AF43" s="879"/>
      <c r="AG43" s="879"/>
      <c r="AH43" s="879"/>
      <c r="AI43" s="879"/>
      <c r="AJ43" s="879"/>
      <c r="AK43" s="879"/>
      <c r="AL43" s="879"/>
      <c r="AM43" s="879"/>
      <c r="AN43" s="879"/>
      <c r="AO43" s="879"/>
      <c r="AP43" s="42"/>
      <c r="CD43" s="2"/>
      <c r="CE43" s="2"/>
      <c r="CF43" s="2"/>
      <c r="CG43" s="2"/>
      <c r="CH43" s="2"/>
    </row>
    <row r="44" spans="2:86" ht="12" customHeight="1" x14ac:dyDescent="0.15">
      <c r="B44" s="926"/>
      <c r="C44" s="931"/>
      <c r="D44" s="929"/>
      <c r="E44" s="929"/>
      <c r="F44" s="929"/>
      <c r="G44" s="929"/>
      <c r="H44" s="929"/>
      <c r="I44" s="929"/>
      <c r="J44" s="930"/>
      <c r="K44" s="895" t="s">
        <v>497</v>
      </c>
      <c r="L44" s="896"/>
      <c r="M44" s="896"/>
      <c r="N44" s="896"/>
      <c r="O44" s="896"/>
      <c r="P44" s="896"/>
      <c r="Q44" s="896"/>
      <c r="R44" s="896"/>
      <c r="S44" s="896"/>
      <c r="T44" s="896"/>
      <c r="U44" s="896"/>
      <c r="V44" s="896"/>
      <c r="W44" s="896"/>
      <c r="X44" s="896"/>
      <c r="Y44" s="896"/>
      <c r="Z44" s="896"/>
      <c r="AA44" s="896"/>
      <c r="AB44" s="896"/>
      <c r="AC44" s="896"/>
      <c r="AD44" s="896"/>
      <c r="AE44" s="896"/>
      <c r="AF44" s="896"/>
      <c r="AG44" s="896"/>
      <c r="AH44" s="896"/>
      <c r="AI44" s="896"/>
      <c r="AJ44" s="896"/>
      <c r="AK44" s="896"/>
      <c r="AL44" s="896"/>
      <c r="AM44" s="896"/>
      <c r="AN44" s="896"/>
      <c r="AO44" s="897"/>
      <c r="AP44" s="42"/>
      <c r="CD44" s="2"/>
      <c r="CE44" s="2"/>
      <c r="CF44" s="2"/>
      <c r="CG44" s="2"/>
      <c r="CH44" s="2"/>
    </row>
    <row r="45" spans="2:86" ht="12" customHeight="1" x14ac:dyDescent="0.15">
      <c r="B45" s="510"/>
      <c r="C45" s="932"/>
      <c r="D45" s="933"/>
      <c r="E45" s="933"/>
      <c r="F45" s="933"/>
      <c r="G45" s="933"/>
      <c r="H45" s="933"/>
      <c r="I45" s="933"/>
      <c r="J45" s="934"/>
      <c r="K45" s="880" t="s">
        <v>498</v>
      </c>
      <c r="L45" s="881"/>
      <c r="M45" s="881"/>
      <c r="N45" s="881"/>
      <c r="O45" s="881"/>
      <c r="P45" s="881"/>
      <c r="Q45" s="881"/>
      <c r="R45" s="881"/>
      <c r="S45" s="881"/>
      <c r="T45" s="881"/>
      <c r="U45" s="881"/>
      <c r="V45" s="881"/>
      <c r="W45" s="881"/>
      <c r="X45" s="881"/>
      <c r="Y45" s="881"/>
      <c r="Z45" s="881"/>
      <c r="AA45" s="881"/>
      <c r="AB45" s="881"/>
      <c r="AC45" s="881"/>
      <c r="AD45" s="881"/>
      <c r="AE45" s="881"/>
      <c r="AF45" s="881"/>
      <c r="AG45" s="881"/>
      <c r="AH45" s="881"/>
      <c r="AI45" s="881"/>
      <c r="AJ45" s="881"/>
      <c r="AK45" s="881"/>
      <c r="AL45" s="881"/>
      <c r="AM45" s="881"/>
      <c r="AN45" s="881"/>
      <c r="AO45" s="882"/>
      <c r="AP45" s="42"/>
      <c r="CD45" s="2"/>
      <c r="CE45" s="2"/>
      <c r="CF45" s="2"/>
      <c r="CG45" s="2"/>
      <c r="CH45" s="2"/>
    </row>
    <row r="46" spans="2:86" ht="12" customHeight="1" x14ac:dyDescent="0.2">
      <c r="B46" s="6" t="s">
        <v>404</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439</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440</v>
      </c>
      <c r="AP48" s="42"/>
      <c r="CD48" s="2"/>
      <c r="CE48" s="2"/>
      <c r="CF48" s="2"/>
      <c r="CG48" s="2"/>
      <c r="CH48" s="2"/>
    </row>
    <row r="49" spans="2:86" ht="12" customHeight="1" x14ac:dyDescent="0.15">
      <c r="B49" s="2" t="s">
        <v>441</v>
      </c>
      <c r="AP49" s="42"/>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AG11:AJ28">
    <cfRule type="expression" dxfId="278" priority="3">
      <formula>$AQ11=2</formula>
    </cfRule>
  </conditionalFormatting>
  <conditionalFormatting sqref="Y29:AB29">
    <cfRule type="expression" dxfId="277" priority="15">
      <formula>$AQ28=2</formula>
    </cfRule>
  </conditionalFormatting>
  <conditionalFormatting sqref="Y30:AB31">
    <cfRule type="expression" dxfId="276" priority="13">
      <formula>$AQ28=2</formula>
    </cfRule>
  </conditionalFormatting>
  <conditionalFormatting sqref="Y32:AB32">
    <cfRule type="expression" dxfId="275" priority="11">
      <formula>$AQ29=2</formula>
    </cfRule>
  </conditionalFormatting>
  <conditionalFormatting sqref="Y33:AB33">
    <cfRule type="expression" dxfId="274" priority="9">
      <formula>$AQ29=2</formula>
    </cfRule>
  </conditionalFormatting>
  <conditionalFormatting sqref="Y34:AB34">
    <cfRule type="expression" dxfId="273" priority="7">
      <formula>$AQ29=2</formula>
    </cfRule>
  </conditionalFormatting>
  <conditionalFormatting sqref="Y11:AF28">
    <cfRule type="expression" dxfId="272" priority="2">
      <formula>$AQ11=3</formula>
    </cfRule>
  </conditionalFormatting>
  <conditionalFormatting sqref="Y29:AF29">
    <cfRule type="expression" dxfId="271" priority="16">
      <formula>$AQ28=3</formula>
    </cfRule>
  </conditionalFormatting>
  <conditionalFormatting sqref="Y30:AF31">
    <cfRule type="expression" dxfId="270" priority="14">
      <formula>$AQ28=3</formula>
    </cfRule>
  </conditionalFormatting>
  <conditionalFormatting sqref="Y32:AF32">
    <cfRule type="expression" dxfId="269" priority="12">
      <formula>$AQ29=3</formula>
    </cfRule>
  </conditionalFormatting>
  <conditionalFormatting sqref="Y33:AF33">
    <cfRule type="expression" dxfId="268" priority="10">
      <formula>$AQ29=3</formula>
    </cfRule>
  </conditionalFormatting>
  <conditionalFormatting sqref="Y34:AF34">
    <cfRule type="expression" dxfId="267" priority="8">
      <formula>$AQ29=3</formula>
    </cfRule>
  </conditionalFormatting>
  <conditionalFormatting sqref="AC11:AJ28">
    <cfRule type="expression" dxfId="266" priority="1">
      <formula>$AQ11=1</formula>
    </cfRule>
  </conditionalFormatting>
  <conditionalFormatting sqref="AC29:AJ29">
    <cfRule type="expression" dxfId="265" priority="27">
      <formula>$AQ28=1</formula>
    </cfRule>
  </conditionalFormatting>
  <conditionalFormatting sqref="AC30:AJ31">
    <cfRule type="expression" dxfId="264" priority="25">
      <formula>$AQ28=1</formula>
    </cfRule>
  </conditionalFormatting>
  <conditionalFormatting sqref="AC32:AJ32">
    <cfRule type="expression" dxfId="263" priority="23">
      <formula>$AQ29=1</formula>
    </cfRule>
  </conditionalFormatting>
  <conditionalFormatting sqref="AC33:AJ33">
    <cfRule type="expression" dxfId="262" priority="21">
      <formula>$AQ29=1</formula>
    </cfRule>
  </conditionalFormatting>
  <conditionalFormatting sqref="AC34:AJ34">
    <cfRule type="expression" dxfId="261" priority="19">
      <formula>$AQ29=1</formula>
    </cfRule>
  </conditionalFormatting>
  <conditionalFormatting sqref="AG29:AJ29">
    <cfRule type="expression" dxfId="260" priority="26">
      <formula>$AQ28=2</formula>
    </cfRule>
  </conditionalFormatting>
  <conditionalFormatting sqref="AG30:AJ31">
    <cfRule type="expression" dxfId="259" priority="24">
      <formula>$AQ28=2</formula>
    </cfRule>
  </conditionalFormatting>
  <conditionalFormatting sqref="AG32:AJ32">
    <cfRule type="expression" dxfId="258" priority="22">
      <formula>$AQ29=2</formula>
    </cfRule>
  </conditionalFormatting>
  <conditionalFormatting sqref="AG33:AJ33">
    <cfRule type="expression" dxfId="257" priority="20">
      <formula>$AQ29=2</formula>
    </cfRule>
  </conditionalFormatting>
  <conditionalFormatting sqref="AG34:AJ34">
    <cfRule type="expression" dxfId="256" priority="18">
      <formula>$AQ29=2</formula>
    </cfRule>
  </conditionalFormatting>
  <dataValidations count="3">
    <dataValidation type="list" allowBlank="1" showInputMessage="1" showErrorMessage="1" sqref="N11:O34" xr:uid="{803DD2F2-FF04-437F-B21A-1CF13B653237}">
      <formula1>INDIRECT(L11)</formula1>
    </dataValidation>
    <dataValidation type="list" allowBlank="1" showInputMessage="1" showErrorMessage="1" sqref="Y20:AB34" xr:uid="{07F6E027-2E05-4768-BB88-B15D50B3DEB4}">
      <formula1>"〇,"</formula1>
    </dataValidation>
    <dataValidation type="list" allowBlank="1" showInputMessage="1" showErrorMessage="1" sqref="Y11:AB19" xr:uid="{48CD80C1-2619-40DE-85AA-F42176E43E91}">
      <formula1>"　,○"</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5F1CA0B-520D-4047-99D9-64324C18FC65}">
          <x14:formula1>
            <xm:f>'(参考)リスト'!$F$16:$F$21</xm:f>
          </x14:formula1>
          <xm:sqref>U11:X34</xm:sqref>
        </x14:dataValidation>
        <x14:dataValidation type="list" allowBlank="1" showInputMessage="1" showErrorMessage="1" xr:uid="{6B3BA73A-7091-4825-806D-C6AE798395EA}">
          <x14:formula1>
            <xm:f>'(参考)リスト'!$D$16:$D$18</xm:f>
          </x14:formula1>
          <xm:sqref>P11:Q34</xm:sqref>
        </x14:dataValidation>
        <x14:dataValidation type="list" allowBlank="1" showInputMessage="1" showErrorMessage="1" xr:uid="{3BF67267-25FC-4EA8-8FC6-AE2DE5411D9F}">
          <x14:formula1>
            <xm:f>'(参考)リスト'!$E$16:$E$27</xm:f>
          </x14:formula1>
          <xm:sqref>R11:T34</xm:sqref>
        </x14:dataValidation>
        <x14:dataValidation type="list" allowBlank="1" showInputMessage="1" showErrorMessage="1" xr:uid="{0B13ECF5-53D2-49F6-8598-A58159D32F36}">
          <x14:formula1>
            <xm:f>'(参考)リスト'!$B$16:$B$21</xm:f>
          </x14:formula1>
          <xm:sqref>L11:M34</xm:sqref>
        </x14:dataValidation>
        <x14:dataValidation type="list" allowBlank="1" showInputMessage="1" showErrorMessage="1" xr:uid="{5E4C886A-69F7-400E-9E1E-4193812B0D0A}">
          <x14:formula1>
            <xm:f>'(参考)リスト'!$G$16:$G$19</xm:f>
          </x14:formula1>
          <xm:sqref>AM35:AO38</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EFF2A-C5A6-4138-950E-9857F9BD5B71}">
  <sheetPr>
    <pageSetUpPr fitToPage="1"/>
  </sheetPr>
  <dimension ref="B1:CH53"/>
  <sheetViews>
    <sheetView showGridLines="0" view="pageBreakPreview" topLeftCell="I3" zoomScale="160" zoomScaleNormal="85" zoomScaleSheetLayoutView="160" workbookViewId="0">
      <selection activeCell="P26" sqref="P26:Q26"/>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3" customWidth="1"/>
    <col min="43" max="86" width="4.109375" style="42" customWidth="1"/>
    <col min="87" max="99" width="8" style="2" customWidth="1"/>
    <col min="100" max="110" width="9" style="2"/>
    <col min="111" max="111" width="14" style="2" bestFit="1" customWidth="1"/>
    <col min="112" max="16384" width="9" style="2"/>
  </cols>
  <sheetData>
    <row r="1" spans="2:86" ht="12" customHeight="1" x14ac:dyDescent="0.15">
      <c r="AU1" s="951" t="s">
        <v>495</v>
      </c>
      <c r="AV1" s="958" t="s">
        <v>402</v>
      </c>
      <c r="AW1" s="958"/>
      <c r="AX1" s="958"/>
      <c r="AY1" s="878" t="s">
        <v>46</v>
      </c>
      <c r="AZ1" s="878"/>
      <c r="BA1" s="878"/>
      <c r="BB1" s="878"/>
      <c r="BC1" s="878"/>
      <c r="BD1" s="878"/>
      <c r="BE1" s="878"/>
      <c r="BF1" s="878"/>
      <c r="BG1" s="878"/>
      <c r="BH1" s="878"/>
      <c r="BI1" s="878"/>
      <c r="BJ1" s="878"/>
      <c r="BK1" s="878" t="s">
        <v>45</v>
      </c>
      <c r="BL1" s="878"/>
      <c r="BM1" s="878"/>
      <c r="BN1" s="878"/>
      <c r="BO1" s="878"/>
      <c r="BP1" s="878"/>
      <c r="BQ1" s="878"/>
      <c r="BR1" s="878"/>
      <c r="BS1" s="878"/>
      <c r="BT1" s="878"/>
      <c r="BU1" s="878"/>
      <c r="BV1" s="878"/>
      <c r="BW1" s="950"/>
      <c r="BX1" s="950"/>
      <c r="BY1" s="950"/>
      <c r="BZ1" s="950"/>
      <c r="CA1" s="950"/>
      <c r="CB1" s="950"/>
      <c r="CC1" s="950"/>
      <c r="CD1" s="950"/>
      <c r="CE1" s="950"/>
      <c r="CF1" s="950"/>
      <c r="CG1" s="950"/>
      <c r="CH1" s="950"/>
    </row>
    <row r="2" spans="2:86" ht="8.25" customHeight="1" x14ac:dyDescent="0.15">
      <c r="AU2" s="951"/>
      <c r="AV2" s="958" t="s">
        <v>401</v>
      </c>
      <c r="AW2" s="944" t="s">
        <v>400</v>
      </c>
      <c r="AX2" s="944" t="s">
        <v>449</v>
      </c>
      <c r="AY2" s="878" t="s">
        <v>496</v>
      </c>
      <c r="AZ2" s="878"/>
      <c r="BA2" s="878"/>
      <c r="BB2" s="878"/>
      <c r="BC2" s="878"/>
      <c r="BD2" s="878"/>
      <c r="BE2" s="878"/>
      <c r="BF2" s="878"/>
      <c r="BG2" s="878"/>
      <c r="BH2" s="878"/>
      <c r="BI2" s="878"/>
      <c r="BJ2" s="878"/>
      <c r="BK2" s="878" t="s">
        <v>44</v>
      </c>
      <c r="BL2" s="878"/>
      <c r="BM2" s="878"/>
      <c r="BN2" s="878"/>
      <c r="BO2" s="878" t="s">
        <v>43</v>
      </c>
      <c r="BP2" s="878"/>
      <c r="BQ2" s="878"/>
      <c r="BR2" s="878"/>
      <c r="BS2" s="878"/>
      <c r="BT2" s="878"/>
      <c r="BU2" s="878"/>
      <c r="BV2" s="878"/>
      <c r="BW2" s="959"/>
      <c r="BX2" s="959"/>
      <c r="BY2" s="959"/>
      <c r="BZ2" s="959"/>
      <c r="CA2" s="950"/>
      <c r="CB2" s="950"/>
      <c r="CC2" s="950"/>
      <c r="CD2" s="950"/>
      <c r="CE2" s="950"/>
      <c r="CF2" s="950"/>
      <c r="CG2" s="950"/>
      <c r="CH2" s="950"/>
    </row>
    <row r="3" spans="2:86" ht="25.2" customHeight="1" x14ac:dyDescent="0.15">
      <c r="B3" s="659" t="s">
        <v>316</v>
      </c>
      <c r="C3" s="945"/>
      <c r="D3" s="945"/>
      <c r="E3" s="946"/>
      <c r="F3" s="946"/>
      <c r="G3" s="946"/>
      <c r="H3" s="946"/>
      <c r="I3" s="946"/>
      <c r="J3" s="946"/>
      <c r="K3" s="945"/>
      <c r="L3" s="945"/>
      <c r="M3" s="945"/>
      <c r="N3" s="945"/>
      <c r="O3" s="945"/>
      <c r="P3" s="945"/>
      <c r="Q3" s="945"/>
      <c r="R3" s="945"/>
      <c r="S3" s="945"/>
      <c r="T3" s="945"/>
      <c r="U3" s="945"/>
      <c r="V3" s="945"/>
      <c r="W3" s="945"/>
      <c r="X3" s="945"/>
      <c r="Y3" s="945"/>
      <c r="Z3" s="945"/>
      <c r="AA3" s="945"/>
      <c r="AB3" s="945"/>
      <c r="AC3" s="945"/>
      <c r="AD3" s="945"/>
      <c r="AE3" s="945"/>
      <c r="AF3" s="945"/>
      <c r="AG3" s="945"/>
      <c r="AH3" s="945"/>
      <c r="AI3" s="945"/>
      <c r="AJ3" s="945"/>
      <c r="AK3" s="945"/>
      <c r="AL3" s="945"/>
      <c r="AM3" s="945"/>
      <c r="AN3" s="945"/>
      <c r="AO3" s="945"/>
      <c r="AU3" s="951"/>
      <c r="AV3" s="958"/>
      <c r="AW3" s="944"/>
      <c r="AX3" s="944"/>
      <c r="AY3" s="878" t="s">
        <v>42</v>
      </c>
      <c r="AZ3" s="878"/>
      <c r="BA3" s="878"/>
      <c r="BB3" s="878"/>
      <c r="BC3" s="878" t="s">
        <v>41</v>
      </c>
      <c r="BD3" s="878"/>
      <c r="BE3" s="878"/>
      <c r="BF3" s="878"/>
      <c r="BG3" s="878" t="s">
        <v>40</v>
      </c>
      <c r="BH3" s="878"/>
      <c r="BI3" s="878"/>
      <c r="BJ3" s="878"/>
      <c r="BK3" s="878" t="s">
        <v>235</v>
      </c>
      <c r="BL3" s="878"/>
      <c r="BM3" s="878"/>
      <c r="BN3" s="878"/>
      <c r="BO3" s="878" t="s">
        <v>41</v>
      </c>
      <c r="BP3" s="878"/>
      <c r="BQ3" s="878"/>
      <c r="BR3" s="878"/>
      <c r="BS3" s="878" t="s">
        <v>40</v>
      </c>
      <c r="BT3" s="878"/>
      <c r="BU3" s="878"/>
      <c r="BV3" s="878"/>
      <c r="BW3" s="950"/>
      <c r="BX3" s="950"/>
      <c r="BY3" s="950"/>
      <c r="BZ3" s="950"/>
      <c r="CA3" s="950"/>
      <c r="CB3" s="950"/>
      <c r="CC3" s="950"/>
      <c r="CD3" s="950"/>
      <c r="CE3" s="950"/>
      <c r="CF3" s="950"/>
      <c r="CG3" s="950"/>
      <c r="CH3" s="950"/>
    </row>
    <row r="4" spans="2:86" ht="18" customHeight="1" x14ac:dyDescent="0.15">
      <c r="B4" s="403" t="s">
        <v>17</v>
      </c>
      <c r="C4" s="403"/>
      <c r="D4" s="403"/>
      <c r="E4" s="921" t="s">
        <v>561</v>
      </c>
      <c r="F4" s="922"/>
      <c r="G4" s="922"/>
      <c r="H4" s="922"/>
      <c r="I4" s="922"/>
      <c r="J4" s="923"/>
      <c r="K4" s="495" t="s">
        <v>18</v>
      </c>
      <c r="L4" s="495"/>
      <c r="M4" s="495"/>
      <c r="N4" s="919" t="s">
        <v>573</v>
      </c>
      <c r="O4" s="919"/>
      <c r="P4" s="919"/>
      <c r="Q4" s="919"/>
      <c r="R4" s="919"/>
      <c r="S4" s="919"/>
      <c r="T4" s="514" t="s">
        <v>445</v>
      </c>
      <c r="U4" s="515"/>
      <c r="V4" s="515"/>
      <c r="W4" s="515"/>
      <c r="X4" s="516"/>
      <c r="Y4" s="924" t="s">
        <v>531</v>
      </c>
      <c r="Z4" s="924"/>
      <c r="AA4" s="924"/>
      <c r="AB4" s="924"/>
      <c r="AC4" s="924"/>
      <c r="AD4" s="924"/>
      <c r="AE4" s="924"/>
      <c r="AF4" s="924"/>
      <c r="AG4" s="514" t="s">
        <v>185</v>
      </c>
      <c r="AH4" s="515"/>
      <c r="AI4" s="515"/>
      <c r="AJ4" s="516"/>
      <c r="AK4" s="952">
        <v>45586</v>
      </c>
      <c r="AL4" s="953"/>
      <c r="AM4" s="953"/>
      <c r="AN4" s="953"/>
      <c r="AO4" s="954"/>
      <c r="AU4" s="951"/>
      <c r="AV4" s="958"/>
      <c r="AW4" s="944"/>
      <c r="AX4" s="944"/>
      <c r="AY4" s="147" t="s">
        <v>37</v>
      </c>
      <c r="AZ4" s="147" t="s">
        <v>36</v>
      </c>
      <c r="BA4" s="147" t="s">
        <v>39</v>
      </c>
      <c r="BB4" s="147" t="s">
        <v>38</v>
      </c>
      <c r="BC4" s="147" t="s">
        <v>37</v>
      </c>
      <c r="BD4" s="147" t="s">
        <v>36</v>
      </c>
      <c r="BE4" s="147" t="s">
        <v>39</v>
      </c>
      <c r="BF4" s="147" t="s">
        <v>38</v>
      </c>
      <c r="BG4" s="147" t="s">
        <v>37</v>
      </c>
      <c r="BH4" s="147" t="s">
        <v>36</v>
      </c>
      <c r="BI4" s="147" t="s">
        <v>39</v>
      </c>
      <c r="BJ4" s="147" t="s">
        <v>38</v>
      </c>
      <c r="BK4" s="147" t="s">
        <v>37</v>
      </c>
      <c r="BL4" s="147" t="s">
        <v>36</v>
      </c>
      <c r="BM4" s="147" t="s">
        <v>39</v>
      </c>
      <c r="BN4" s="147" t="s">
        <v>38</v>
      </c>
      <c r="BO4" s="147" t="s">
        <v>37</v>
      </c>
      <c r="BP4" s="147" t="s">
        <v>36</v>
      </c>
      <c r="BQ4" s="147" t="s">
        <v>39</v>
      </c>
      <c r="BR4" s="147" t="s">
        <v>38</v>
      </c>
      <c r="BS4" s="147" t="s">
        <v>37</v>
      </c>
      <c r="BT4" s="147" t="s">
        <v>36</v>
      </c>
      <c r="BU4" s="147" t="s">
        <v>39</v>
      </c>
      <c r="BV4" s="147" t="s">
        <v>38</v>
      </c>
      <c r="BW4" s="5"/>
      <c r="BX4" s="5"/>
      <c r="BY4" s="5"/>
      <c r="BZ4" s="5"/>
      <c r="CA4" s="5"/>
      <c r="CB4" s="5"/>
      <c r="CC4" s="5"/>
      <c r="CD4" s="5"/>
      <c r="CE4" s="5"/>
      <c r="CF4" s="5"/>
      <c r="CG4" s="5"/>
      <c r="CH4" s="5"/>
    </row>
    <row r="5" spans="2:86" ht="18" customHeight="1" x14ac:dyDescent="0.15">
      <c r="B5" s="411" t="s">
        <v>0</v>
      </c>
      <c r="C5" s="411"/>
      <c r="D5" s="411"/>
      <c r="E5" s="947" t="s">
        <v>562</v>
      </c>
      <c r="F5" s="948"/>
      <c r="G5" s="948"/>
      <c r="H5" s="948"/>
      <c r="I5" s="948"/>
      <c r="J5" s="949"/>
      <c r="K5" s="509" t="s">
        <v>1</v>
      </c>
      <c r="L5" s="509"/>
      <c r="M5" s="509"/>
      <c r="N5" s="919" t="s">
        <v>936</v>
      </c>
      <c r="O5" s="919"/>
      <c r="P5" s="919"/>
      <c r="Q5" s="919"/>
      <c r="R5" s="919"/>
      <c r="S5" s="919"/>
      <c r="T5" s="517"/>
      <c r="U5" s="518"/>
      <c r="V5" s="518"/>
      <c r="W5" s="518"/>
      <c r="X5" s="519"/>
      <c r="Y5" s="920" t="s">
        <v>532</v>
      </c>
      <c r="Z5" s="920"/>
      <c r="AA5" s="920"/>
      <c r="AB5" s="920"/>
      <c r="AC5" s="920"/>
      <c r="AD5" s="920"/>
      <c r="AE5" s="920"/>
      <c r="AF5" s="920"/>
      <c r="AG5" s="657"/>
      <c r="AH5" s="690"/>
      <c r="AI5" s="690"/>
      <c r="AJ5" s="658"/>
      <c r="AK5" s="955"/>
      <c r="AL5" s="956"/>
      <c r="AM5" s="956"/>
      <c r="AN5" s="956"/>
      <c r="AO5" s="957"/>
      <c r="AU5" s="951"/>
      <c r="AV5" s="51">
        <f>N7</f>
        <v>5</v>
      </c>
      <c r="AW5" s="43">
        <f>R7</f>
        <v>6</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0</v>
      </c>
      <c r="BF5" s="56">
        <f t="shared" si="0"/>
        <v>3</v>
      </c>
      <c r="BG5" s="56">
        <f t="shared" si="0"/>
        <v>0</v>
      </c>
      <c r="BH5" s="56">
        <f t="shared" si="0"/>
        <v>0</v>
      </c>
      <c r="BI5" s="56">
        <f>AI37</f>
        <v>0</v>
      </c>
      <c r="BJ5" s="56">
        <f t="shared" si="0"/>
        <v>3</v>
      </c>
      <c r="BK5" s="56">
        <f>IF(Y37&gt;0,R7,"")</f>
        <v>6</v>
      </c>
      <c r="BL5" s="44" t="str">
        <f>IF(Y37&gt;0,"",IF(Z37&gt;0,R7,""))</f>
        <v/>
      </c>
      <c r="BM5" s="44" t="e">
        <f>IF(Y37+Z37&gt;0,"",IF(AA37&gt;0,R7,""))</f>
        <v>#VALUE!</v>
      </c>
      <c r="BN5" s="44" t="e">
        <f>IF(Y37+Z37+AA37&gt;0,"",IF(AB37&gt;0,R7,""))</f>
        <v>#VALUE!</v>
      </c>
      <c r="BO5" s="56">
        <f>AC35</f>
        <v>0</v>
      </c>
      <c r="BP5" s="56">
        <f t="shared" ref="BP5:BQ5" si="1">AD35</f>
        <v>0</v>
      </c>
      <c r="BQ5" s="56">
        <f t="shared" si="1"/>
        <v>0</v>
      </c>
      <c r="BR5" s="56">
        <f>AF35</f>
        <v>0.1845</v>
      </c>
      <c r="BS5" s="56">
        <f>AG35</f>
        <v>0</v>
      </c>
      <c r="BT5" s="56">
        <f>AH35</f>
        <v>0</v>
      </c>
      <c r="BU5" s="56">
        <f>AI35</f>
        <v>0</v>
      </c>
      <c r="BV5" s="56">
        <f>AJ35</f>
        <v>3.32</v>
      </c>
      <c r="BW5" s="144"/>
      <c r="BX5" s="145"/>
      <c r="BY5" s="145"/>
      <c r="BZ5" s="145"/>
      <c r="CA5" s="146"/>
      <c r="CB5" s="146"/>
      <c r="CC5" s="146"/>
      <c r="CD5" s="146"/>
      <c r="CE5" s="146"/>
      <c r="CF5" s="146"/>
      <c r="CG5" s="146"/>
      <c r="CH5" s="146"/>
    </row>
    <row r="6" spans="2:86" ht="12" customHeight="1" x14ac:dyDescent="0.15">
      <c r="B6" s="925" t="s">
        <v>184</v>
      </c>
      <c r="C6" s="927"/>
      <c r="D6" s="928"/>
      <c r="E6" s="929"/>
      <c r="F6" s="929"/>
      <c r="G6" s="929"/>
      <c r="H6" s="929"/>
      <c r="I6" s="929"/>
      <c r="J6" s="930"/>
      <c r="K6" s="935" t="s">
        <v>317</v>
      </c>
      <c r="L6" s="936"/>
      <c r="M6" s="936"/>
      <c r="N6" s="936"/>
      <c r="O6" s="936"/>
      <c r="P6" s="936"/>
      <c r="Q6" s="936"/>
      <c r="R6" s="936"/>
      <c r="S6" s="936"/>
      <c r="T6" s="936"/>
      <c r="U6" s="936"/>
      <c r="V6" s="936"/>
      <c r="W6" s="936"/>
      <c r="X6" s="936"/>
      <c r="Y6" s="936"/>
      <c r="Z6" s="936"/>
      <c r="AA6" s="936"/>
      <c r="AB6" s="936"/>
      <c r="AC6" s="936"/>
      <c r="AD6" s="936"/>
      <c r="AE6" s="936"/>
      <c r="AF6" s="936"/>
      <c r="AG6" s="936"/>
      <c r="AH6" s="936"/>
      <c r="AI6" s="936"/>
      <c r="AJ6" s="936"/>
      <c r="AK6" s="936"/>
      <c r="AL6" s="936"/>
      <c r="AM6" s="936"/>
      <c r="AN6" s="936"/>
      <c r="AO6" s="937"/>
      <c r="AP6" s="2"/>
    </row>
    <row r="7" spans="2:86" ht="12" customHeight="1" x14ac:dyDescent="0.15">
      <c r="B7" s="926"/>
      <c r="C7" s="931"/>
      <c r="D7" s="929"/>
      <c r="E7" s="929"/>
      <c r="F7" s="929"/>
      <c r="G7" s="929"/>
      <c r="H7" s="929"/>
      <c r="I7" s="929"/>
      <c r="J7" s="930"/>
      <c r="K7" s="884" t="s">
        <v>183</v>
      </c>
      <c r="L7" s="885"/>
      <c r="M7" s="886"/>
      <c r="N7" s="961">
        <v>5</v>
      </c>
      <c r="O7" s="962"/>
      <c r="P7" s="884" t="s">
        <v>318</v>
      </c>
      <c r="Q7" s="886"/>
      <c r="R7" s="938">
        <v>6</v>
      </c>
      <c r="S7" s="939"/>
      <c r="T7" s="940"/>
      <c r="U7" s="907" t="s">
        <v>436</v>
      </c>
      <c r="V7" s="941"/>
      <c r="W7" s="907" t="s">
        <v>319</v>
      </c>
      <c r="X7" s="941"/>
      <c r="Y7" s="886" t="s">
        <v>182</v>
      </c>
      <c r="Z7" s="883"/>
      <c r="AA7" s="883"/>
      <c r="AB7" s="883"/>
      <c r="AC7" s="907" t="s">
        <v>320</v>
      </c>
      <c r="AD7" s="908"/>
      <c r="AE7" s="908"/>
      <c r="AF7" s="908"/>
      <c r="AG7" s="908"/>
      <c r="AH7" s="908"/>
      <c r="AI7" s="908"/>
      <c r="AJ7" s="941"/>
      <c r="AK7" s="907" t="s">
        <v>321</v>
      </c>
      <c r="AL7" s="908"/>
      <c r="AM7" s="908"/>
      <c r="AN7" s="909"/>
      <c r="AO7" s="910"/>
      <c r="AP7" s="2"/>
      <c r="AW7" s="59"/>
    </row>
    <row r="8" spans="2:86" ht="12" customHeight="1" x14ac:dyDescent="0.15">
      <c r="B8" s="926"/>
      <c r="C8" s="931"/>
      <c r="D8" s="929"/>
      <c r="E8" s="929"/>
      <c r="F8" s="929"/>
      <c r="G8" s="929"/>
      <c r="H8" s="929"/>
      <c r="I8" s="929"/>
      <c r="J8" s="930"/>
      <c r="K8" s="883" t="s">
        <v>322</v>
      </c>
      <c r="L8" s="883" t="s">
        <v>167</v>
      </c>
      <c r="M8" s="883"/>
      <c r="N8" s="883" t="s">
        <v>166</v>
      </c>
      <c r="O8" s="883"/>
      <c r="P8" s="883" t="s">
        <v>323</v>
      </c>
      <c r="Q8" s="883"/>
      <c r="R8" s="883" t="s">
        <v>2</v>
      </c>
      <c r="S8" s="883"/>
      <c r="T8" s="883"/>
      <c r="U8" s="911"/>
      <c r="V8" s="942"/>
      <c r="W8" s="911"/>
      <c r="X8" s="942"/>
      <c r="Y8" s="886"/>
      <c r="Z8" s="883"/>
      <c r="AA8" s="883"/>
      <c r="AB8" s="883"/>
      <c r="AC8" s="915"/>
      <c r="AD8" s="916"/>
      <c r="AE8" s="916"/>
      <c r="AF8" s="916"/>
      <c r="AG8" s="916"/>
      <c r="AH8" s="916"/>
      <c r="AI8" s="916"/>
      <c r="AJ8" s="943"/>
      <c r="AK8" s="911"/>
      <c r="AL8" s="912"/>
      <c r="AM8" s="912"/>
      <c r="AN8" s="913"/>
      <c r="AO8" s="914"/>
      <c r="AP8" s="2"/>
    </row>
    <row r="9" spans="2:86" ht="12" customHeight="1" x14ac:dyDescent="0.15">
      <c r="B9" s="926"/>
      <c r="C9" s="931"/>
      <c r="D9" s="929"/>
      <c r="E9" s="929"/>
      <c r="F9" s="929"/>
      <c r="G9" s="929"/>
      <c r="H9" s="929"/>
      <c r="I9" s="929"/>
      <c r="J9" s="930"/>
      <c r="K9" s="883"/>
      <c r="L9" s="883"/>
      <c r="M9" s="883"/>
      <c r="N9" s="883"/>
      <c r="O9" s="883"/>
      <c r="P9" s="883"/>
      <c r="Q9" s="883"/>
      <c r="R9" s="883"/>
      <c r="S9" s="883"/>
      <c r="T9" s="883"/>
      <c r="U9" s="911"/>
      <c r="V9" s="942"/>
      <c r="W9" s="911"/>
      <c r="X9" s="942"/>
      <c r="Y9" s="886" t="s">
        <v>324</v>
      </c>
      <c r="Z9" s="883"/>
      <c r="AA9" s="883"/>
      <c r="AB9" s="883"/>
      <c r="AC9" s="883" t="s">
        <v>325</v>
      </c>
      <c r="AD9" s="883"/>
      <c r="AE9" s="883"/>
      <c r="AF9" s="883"/>
      <c r="AG9" s="883" t="s">
        <v>326</v>
      </c>
      <c r="AH9" s="883"/>
      <c r="AI9" s="883"/>
      <c r="AJ9" s="883"/>
      <c r="AK9" s="911"/>
      <c r="AL9" s="912"/>
      <c r="AM9" s="912"/>
      <c r="AN9" s="913"/>
      <c r="AO9" s="914"/>
      <c r="AP9" s="2"/>
    </row>
    <row r="10" spans="2:86" ht="12" customHeight="1" x14ac:dyDescent="0.15">
      <c r="B10" s="926"/>
      <c r="C10" s="931"/>
      <c r="D10" s="929"/>
      <c r="E10" s="929"/>
      <c r="F10" s="929"/>
      <c r="G10" s="929"/>
      <c r="H10" s="929"/>
      <c r="I10" s="929"/>
      <c r="J10" s="930"/>
      <c r="K10" s="883"/>
      <c r="L10" s="883"/>
      <c r="M10" s="883"/>
      <c r="N10" s="883"/>
      <c r="O10" s="883"/>
      <c r="P10" s="883"/>
      <c r="Q10" s="883"/>
      <c r="R10" s="883"/>
      <c r="S10" s="883"/>
      <c r="T10" s="883"/>
      <c r="U10" s="915"/>
      <c r="V10" s="943"/>
      <c r="W10" s="915"/>
      <c r="X10" s="943"/>
      <c r="Y10" s="54" t="s">
        <v>21</v>
      </c>
      <c r="Z10" s="50" t="s">
        <v>22</v>
      </c>
      <c r="AA10" s="50" t="s">
        <v>327</v>
      </c>
      <c r="AB10" s="50" t="s">
        <v>328</v>
      </c>
      <c r="AC10" s="50" t="s">
        <v>21</v>
      </c>
      <c r="AD10" s="50" t="s">
        <v>22</v>
      </c>
      <c r="AE10" s="50" t="s">
        <v>327</v>
      </c>
      <c r="AF10" s="50" t="s">
        <v>328</v>
      </c>
      <c r="AG10" s="50" t="s">
        <v>21</v>
      </c>
      <c r="AH10" s="50" t="s">
        <v>22</v>
      </c>
      <c r="AI10" s="50" t="s">
        <v>327</v>
      </c>
      <c r="AJ10" s="50" t="s">
        <v>328</v>
      </c>
      <c r="AK10" s="915"/>
      <c r="AL10" s="916"/>
      <c r="AM10" s="916"/>
      <c r="AN10" s="917"/>
      <c r="AO10" s="918"/>
      <c r="AP10" s="2"/>
    </row>
    <row r="11" spans="2:86" ht="12" customHeight="1" x14ac:dyDescent="0.15">
      <c r="B11" s="926"/>
      <c r="C11" s="931"/>
      <c r="D11" s="929"/>
      <c r="E11" s="929"/>
      <c r="F11" s="929"/>
      <c r="G11" s="929"/>
      <c r="H11" s="929"/>
      <c r="I11" s="929"/>
      <c r="J11" s="930"/>
      <c r="K11" s="95">
        <v>1</v>
      </c>
      <c r="L11" s="890" t="s">
        <v>464</v>
      </c>
      <c r="M11" s="891"/>
      <c r="N11" s="890" t="s">
        <v>347</v>
      </c>
      <c r="O11" s="891"/>
      <c r="P11" s="890" t="s">
        <v>252</v>
      </c>
      <c r="Q11" s="891"/>
      <c r="R11" s="312" t="s">
        <v>473</v>
      </c>
      <c r="S11" s="312"/>
      <c r="T11" s="312"/>
      <c r="U11" s="890" t="s">
        <v>534</v>
      </c>
      <c r="V11" s="891"/>
      <c r="W11" s="890" t="s">
        <v>559</v>
      </c>
      <c r="X11" s="891"/>
      <c r="Y11" s="274"/>
      <c r="Z11" s="274"/>
      <c r="AA11" s="274"/>
      <c r="AB11" s="274"/>
      <c r="AC11" s="272"/>
      <c r="AD11" s="272"/>
      <c r="AE11" s="272"/>
      <c r="AF11" s="272"/>
      <c r="AG11" s="272"/>
      <c r="AH11" s="272"/>
      <c r="AI11" s="272"/>
      <c r="AJ11" s="272">
        <v>1.4</v>
      </c>
      <c r="AK11" s="887"/>
      <c r="AL11" s="888"/>
      <c r="AM11" s="888"/>
      <c r="AN11" s="888"/>
      <c r="AO11" s="889"/>
      <c r="AP11" s="2"/>
      <c r="AQ11" s="60">
        <f>IF(P11="材質劣化",2,IF(P11="漏水",3,1))</f>
        <v>3</v>
      </c>
      <c r="AS11" s="42" t="str">
        <f>IF(Y11&lt;&gt;"",1,"")</f>
        <v/>
      </c>
    </row>
    <row r="12" spans="2:86" ht="12" customHeight="1" x14ac:dyDescent="0.15">
      <c r="B12" s="926"/>
      <c r="C12" s="931"/>
      <c r="D12" s="929"/>
      <c r="E12" s="929"/>
      <c r="F12" s="929"/>
      <c r="G12" s="929"/>
      <c r="H12" s="929"/>
      <c r="I12" s="929"/>
      <c r="J12" s="930"/>
      <c r="K12" s="95">
        <v>2</v>
      </c>
      <c r="L12" s="890" t="s">
        <v>464</v>
      </c>
      <c r="M12" s="891"/>
      <c r="N12" s="890" t="s">
        <v>337</v>
      </c>
      <c r="O12" s="891"/>
      <c r="P12" s="890" t="s">
        <v>251</v>
      </c>
      <c r="Q12" s="891"/>
      <c r="R12" s="312" t="s">
        <v>466</v>
      </c>
      <c r="S12" s="312"/>
      <c r="T12" s="312"/>
      <c r="U12" s="890" t="s">
        <v>534</v>
      </c>
      <c r="V12" s="891"/>
      <c r="W12" s="890" t="s">
        <v>559</v>
      </c>
      <c r="X12" s="891"/>
      <c r="Y12" s="274"/>
      <c r="Z12" s="274"/>
      <c r="AA12" s="274"/>
      <c r="AB12" s="274"/>
      <c r="AC12" s="272"/>
      <c r="AD12" s="272"/>
      <c r="AE12" s="272"/>
      <c r="AF12" s="272"/>
      <c r="AG12" s="272"/>
      <c r="AH12" s="272"/>
      <c r="AI12" s="272"/>
      <c r="AJ12" s="272"/>
      <c r="AK12" s="887"/>
      <c r="AL12" s="888"/>
      <c r="AM12" s="888"/>
      <c r="AN12" s="888"/>
      <c r="AO12" s="889"/>
      <c r="AP12" s="2"/>
      <c r="AQ12" s="60">
        <f>IF(P12="材質劣化",2,IF(P12="漏水",3,1))</f>
        <v>2</v>
      </c>
    </row>
    <row r="13" spans="2:86" ht="12" customHeight="1" x14ac:dyDescent="0.15">
      <c r="B13" s="926"/>
      <c r="C13" s="931"/>
      <c r="D13" s="929"/>
      <c r="E13" s="929"/>
      <c r="F13" s="929"/>
      <c r="G13" s="929"/>
      <c r="H13" s="929"/>
      <c r="I13" s="929"/>
      <c r="J13" s="930"/>
      <c r="K13" s="95">
        <v>3</v>
      </c>
      <c r="L13" s="890" t="s">
        <v>464</v>
      </c>
      <c r="M13" s="891"/>
      <c r="N13" s="890" t="s">
        <v>347</v>
      </c>
      <c r="O13" s="891"/>
      <c r="P13" s="890" t="s">
        <v>251</v>
      </c>
      <c r="Q13" s="891"/>
      <c r="R13" s="312" t="s">
        <v>466</v>
      </c>
      <c r="S13" s="312"/>
      <c r="T13" s="312"/>
      <c r="U13" s="890" t="s">
        <v>534</v>
      </c>
      <c r="V13" s="891"/>
      <c r="W13" s="890" t="s">
        <v>559</v>
      </c>
      <c r="X13" s="891"/>
      <c r="Y13" s="274"/>
      <c r="Z13" s="274"/>
      <c r="AA13" s="274"/>
      <c r="AB13" s="274"/>
      <c r="AC13" s="272"/>
      <c r="AD13" s="272"/>
      <c r="AE13" s="272"/>
      <c r="AF13" s="272"/>
      <c r="AG13" s="272"/>
      <c r="AH13" s="272"/>
      <c r="AI13" s="272"/>
      <c r="AJ13" s="272"/>
      <c r="AK13" s="887"/>
      <c r="AL13" s="888"/>
      <c r="AM13" s="888"/>
      <c r="AN13" s="888"/>
      <c r="AO13" s="889"/>
      <c r="AP13" s="2"/>
      <c r="AQ13" s="60">
        <f t="shared" ref="AQ13:AQ27" si="2">IF(P13="材質劣化",2,IF(P13="漏水",3,1))</f>
        <v>2</v>
      </c>
    </row>
    <row r="14" spans="2:86" ht="12" customHeight="1" x14ac:dyDescent="0.15">
      <c r="B14" s="926"/>
      <c r="C14" s="931"/>
      <c r="D14" s="929"/>
      <c r="E14" s="929"/>
      <c r="F14" s="929"/>
      <c r="G14" s="929"/>
      <c r="H14" s="929"/>
      <c r="I14" s="929"/>
      <c r="J14" s="930"/>
      <c r="K14" s="95">
        <v>4</v>
      </c>
      <c r="L14" s="890" t="s">
        <v>464</v>
      </c>
      <c r="M14" s="891"/>
      <c r="N14" s="890" t="s">
        <v>343</v>
      </c>
      <c r="O14" s="891"/>
      <c r="P14" s="890" t="s">
        <v>251</v>
      </c>
      <c r="Q14" s="891"/>
      <c r="R14" s="328" t="s">
        <v>472</v>
      </c>
      <c r="S14" s="892"/>
      <c r="T14" s="329"/>
      <c r="U14" s="890" t="s">
        <v>549</v>
      </c>
      <c r="V14" s="891"/>
      <c r="W14" s="890" t="s">
        <v>559</v>
      </c>
      <c r="X14" s="891"/>
      <c r="Y14" s="274"/>
      <c r="Z14" s="274"/>
      <c r="AA14" s="274"/>
      <c r="AB14" s="274"/>
      <c r="AC14" s="272"/>
      <c r="AD14" s="272"/>
      <c r="AE14" s="272"/>
      <c r="AF14" s="272">
        <v>0.1</v>
      </c>
      <c r="AG14" s="272"/>
      <c r="AH14" s="272"/>
      <c r="AI14" s="272"/>
      <c r="AJ14" s="272"/>
      <c r="AK14" s="887"/>
      <c r="AL14" s="888"/>
      <c r="AM14" s="888"/>
      <c r="AN14" s="888"/>
      <c r="AO14" s="889"/>
      <c r="AP14" s="2"/>
      <c r="AQ14" s="60">
        <f t="shared" si="2"/>
        <v>2</v>
      </c>
    </row>
    <row r="15" spans="2:86" ht="12" customHeight="1" x14ac:dyDescent="0.15">
      <c r="B15" s="926"/>
      <c r="C15" s="931"/>
      <c r="D15" s="929"/>
      <c r="E15" s="929"/>
      <c r="F15" s="929"/>
      <c r="G15" s="929"/>
      <c r="H15" s="929"/>
      <c r="I15" s="929"/>
      <c r="J15" s="930"/>
      <c r="K15" s="95">
        <v>5</v>
      </c>
      <c r="L15" s="890" t="s">
        <v>464</v>
      </c>
      <c r="M15" s="891"/>
      <c r="N15" s="890" t="s">
        <v>343</v>
      </c>
      <c r="O15" s="891"/>
      <c r="P15" s="890" t="s">
        <v>251</v>
      </c>
      <c r="Q15" s="891"/>
      <c r="R15" s="328" t="s">
        <v>472</v>
      </c>
      <c r="S15" s="892"/>
      <c r="T15" s="329"/>
      <c r="U15" s="890" t="s">
        <v>549</v>
      </c>
      <c r="V15" s="891"/>
      <c r="W15" s="890" t="s">
        <v>559</v>
      </c>
      <c r="X15" s="891"/>
      <c r="Y15" s="274"/>
      <c r="Z15" s="274"/>
      <c r="AA15" s="274"/>
      <c r="AB15" s="274"/>
      <c r="AC15" s="272"/>
      <c r="AD15" s="272"/>
      <c r="AE15" s="272"/>
      <c r="AF15" s="272">
        <v>0.08</v>
      </c>
      <c r="AG15" s="272"/>
      <c r="AH15" s="272"/>
      <c r="AI15" s="272"/>
      <c r="AJ15" s="272"/>
      <c r="AK15" s="887"/>
      <c r="AL15" s="888"/>
      <c r="AM15" s="888"/>
      <c r="AN15" s="888"/>
      <c r="AO15" s="889"/>
      <c r="AP15" s="2"/>
      <c r="AQ15" s="60">
        <f t="shared" si="2"/>
        <v>2</v>
      </c>
    </row>
    <row r="16" spans="2:86" ht="12" customHeight="1" x14ac:dyDescent="0.15">
      <c r="B16" s="926"/>
      <c r="C16" s="931"/>
      <c r="D16" s="929"/>
      <c r="E16" s="929"/>
      <c r="F16" s="929"/>
      <c r="G16" s="929"/>
      <c r="H16" s="929"/>
      <c r="I16" s="929"/>
      <c r="J16" s="930"/>
      <c r="K16" s="95">
        <v>6</v>
      </c>
      <c r="L16" s="890" t="s">
        <v>464</v>
      </c>
      <c r="M16" s="891"/>
      <c r="N16" s="890" t="s">
        <v>338</v>
      </c>
      <c r="O16" s="891"/>
      <c r="P16" s="890" t="s">
        <v>251</v>
      </c>
      <c r="Q16" s="891"/>
      <c r="R16" s="328" t="s">
        <v>465</v>
      </c>
      <c r="S16" s="892"/>
      <c r="T16" s="329"/>
      <c r="U16" s="890" t="s">
        <v>534</v>
      </c>
      <c r="V16" s="891"/>
      <c r="W16" s="890" t="s">
        <v>559</v>
      </c>
      <c r="X16" s="891"/>
      <c r="Y16" s="274"/>
      <c r="Z16" s="274"/>
      <c r="AA16" s="274"/>
      <c r="AB16" s="274"/>
      <c r="AC16" s="272"/>
      <c r="AD16" s="272"/>
      <c r="AE16" s="272"/>
      <c r="AF16" s="272">
        <v>4.4999999999999997E-3</v>
      </c>
      <c r="AG16" s="272"/>
      <c r="AH16" s="272"/>
      <c r="AI16" s="272"/>
      <c r="AJ16" s="272"/>
      <c r="AK16" s="887"/>
      <c r="AL16" s="888"/>
      <c r="AM16" s="888"/>
      <c r="AN16" s="888"/>
      <c r="AO16" s="889"/>
      <c r="AP16" s="2"/>
      <c r="AQ16" s="60">
        <f t="shared" si="2"/>
        <v>2</v>
      </c>
    </row>
    <row r="17" spans="2:46" ht="12" customHeight="1" x14ac:dyDescent="0.15">
      <c r="B17" s="926"/>
      <c r="C17" s="931"/>
      <c r="D17" s="929"/>
      <c r="E17" s="929"/>
      <c r="F17" s="929"/>
      <c r="G17" s="929"/>
      <c r="H17" s="929"/>
      <c r="I17" s="929"/>
      <c r="J17" s="930"/>
      <c r="K17" s="95">
        <v>7</v>
      </c>
      <c r="L17" s="890" t="s">
        <v>464</v>
      </c>
      <c r="M17" s="891"/>
      <c r="N17" s="890" t="s">
        <v>342</v>
      </c>
      <c r="O17" s="891"/>
      <c r="P17" s="890" t="s">
        <v>251</v>
      </c>
      <c r="Q17" s="891"/>
      <c r="R17" s="312" t="s">
        <v>466</v>
      </c>
      <c r="S17" s="312"/>
      <c r="T17" s="312"/>
      <c r="U17" s="890" t="s">
        <v>534</v>
      </c>
      <c r="V17" s="891"/>
      <c r="W17" s="890" t="s">
        <v>559</v>
      </c>
      <c r="X17" s="891"/>
      <c r="Y17" s="274"/>
      <c r="Z17" s="274"/>
      <c r="AA17" s="274"/>
      <c r="AB17" s="274"/>
      <c r="AC17" s="272"/>
      <c r="AD17" s="272"/>
      <c r="AE17" s="272"/>
      <c r="AF17" s="272"/>
      <c r="AG17" s="272"/>
      <c r="AH17" s="272"/>
      <c r="AI17" s="272"/>
      <c r="AJ17" s="272"/>
      <c r="AK17" s="887"/>
      <c r="AL17" s="888"/>
      <c r="AM17" s="888"/>
      <c r="AN17" s="888"/>
      <c r="AO17" s="889"/>
      <c r="AP17" s="2"/>
      <c r="AQ17" s="60">
        <f t="shared" si="2"/>
        <v>2</v>
      </c>
    </row>
    <row r="18" spans="2:46" ht="12" customHeight="1" x14ac:dyDescent="0.15">
      <c r="B18" s="926"/>
      <c r="C18" s="931"/>
      <c r="D18" s="929"/>
      <c r="E18" s="929"/>
      <c r="F18" s="929"/>
      <c r="G18" s="929"/>
      <c r="H18" s="929"/>
      <c r="I18" s="929"/>
      <c r="J18" s="930"/>
      <c r="K18" s="95">
        <v>8</v>
      </c>
      <c r="L18" s="890" t="s">
        <v>464</v>
      </c>
      <c r="M18" s="891"/>
      <c r="N18" s="890" t="s">
        <v>342</v>
      </c>
      <c r="O18" s="891"/>
      <c r="P18" s="890" t="s">
        <v>252</v>
      </c>
      <c r="Q18" s="891"/>
      <c r="R18" s="328" t="s">
        <v>473</v>
      </c>
      <c r="S18" s="892"/>
      <c r="T18" s="329"/>
      <c r="U18" s="890" t="s">
        <v>559</v>
      </c>
      <c r="V18" s="891"/>
      <c r="W18" s="890" t="s">
        <v>559</v>
      </c>
      <c r="X18" s="891"/>
      <c r="Y18" s="274"/>
      <c r="Z18" s="274"/>
      <c r="AA18" s="274"/>
      <c r="AB18" s="274"/>
      <c r="AC18" s="272"/>
      <c r="AD18" s="272"/>
      <c r="AE18" s="272"/>
      <c r="AF18" s="272"/>
      <c r="AG18" s="272"/>
      <c r="AH18" s="272"/>
      <c r="AI18" s="272"/>
      <c r="AJ18" s="272">
        <v>1.5</v>
      </c>
      <c r="AK18" s="887"/>
      <c r="AL18" s="888"/>
      <c r="AM18" s="888"/>
      <c r="AN18" s="888"/>
      <c r="AO18" s="889"/>
      <c r="AP18" s="2"/>
      <c r="AQ18" s="60">
        <f t="shared" si="2"/>
        <v>3</v>
      </c>
    </row>
    <row r="19" spans="2:46" ht="12" customHeight="1" x14ac:dyDescent="0.15">
      <c r="B19" s="926"/>
      <c r="C19" s="931"/>
      <c r="D19" s="929"/>
      <c r="E19" s="929"/>
      <c r="F19" s="929"/>
      <c r="G19" s="929"/>
      <c r="H19" s="929"/>
      <c r="I19" s="929"/>
      <c r="J19" s="930"/>
      <c r="K19" s="95">
        <v>9</v>
      </c>
      <c r="L19" s="890" t="s">
        <v>250</v>
      </c>
      <c r="M19" s="891"/>
      <c r="N19" s="890" t="s">
        <v>268</v>
      </c>
      <c r="O19" s="891"/>
      <c r="P19" s="890" t="s">
        <v>252</v>
      </c>
      <c r="Q19" s="891"/>
      <c r="R19" s="328" t="s">
        <v>476</v>
      </c>
      <c r="S19" s="892"/>
      <c r="T19" s="329"/>
      <c r="U19" s="890" t="s">
        <v>533</v>
      </c>
      <c r="V19" s="891"/>
      <c r="W19" s="890" t="s">
        <v>559</v>
      </c>
      <c r="X19" s="891"/>
      <c r="Y19" s="274"/>
      <c r="Z19" s="274"/>
      <c r="AA19" s="274"/>
      <c r="AB19" s="274"/>
      <c r="AC19" s="272"/>
      <c r="AD19" s="272"/>
      <c r="AE19" s="272"/>
      <c r="AF19" s="272"/>
      <c r="AG19" s="272"/>
      <c r="AH19" s="272"/>
      <c r="AI19" s="272"/>
      <c r="AJ19" s="272">
        <v>0.42</v>
      </c>
      <c r="AK19" s="887"/>
      <c r="AL19" s="888"/>
      <c r="AM19" s="888"/>
      <c r="AN19" s="888"/>
      <c r="AO19" s="889"/>
      <c r="AP19" s="2"/>
      <c r="AQ19" s="60">
        <f t="shared" si="2"/>
        <v>3</v>
      </c>
    </row>
    <row r="20" spans="2:46" ht="12" customHeight="1" x14ac:dyDescent="0.15">
      <c r="B20" s="926"/>
      <c r="C20" s="931"/>
      <c r="D20" s="929"/>
      <c r="E20" s="929"/>
      <c r="F20" s="929"/>
      <c r="G20" s="929"/>
      <c r="H20" s="929"/>
      <c r="I20" s="929"/>
      <c r="J20" s="930"/>
      <c r="K20" s="95"/>
      <c r="L20" s="890"/>
      <c r="M20" s="891"/>
      <c r="N20" s="890"/>
      <c r="O20" s="891"/>
      <c r="P20" s="890"/>
      <c r="Q20" s="891"/>
      <c r="R20" s="328"/>
      <c r="S20" s="892"/>
      <c r="T20" s="329"/>
      <c r="U20" s="890"/>
      <c r="V20" s="891"/>
      <c r="W20" s="890"/>
      <c r="X20" s="891"/>
      <c r="Y20" s="55"/>
      <c r="Z20" s="55"/>
      <c r="AA20" s="55"/>
      <c r="AB20" s="55"/>
      <c r="AC20" s="61"/>
      <c r="AD20" s="61"/>
      <c r="AE20" s="61"/>
      <c r="AF20" s="61"/>
      <c r="AG20" s="61"/>
      <c r="AH20" s="61"/>
      <c r="AI20" s="61"/>
      <c r="AJ20" s="61"/>
      <c r="AK20" s="887"/>
      <c r="AL20" s="888"/>
      <c r="AM20" s="888"/>
      <c r="AN20" s="888"/>
      <c r="AO20" s="889"/>
      <c r="AP20" s="2"/>
      <c r="AQ20" s="60">
        <f t="shared" si="2"/>
        <v>1</v>
      </c>
    </row>
    <row r="21" spans="2:46" ht="12" customHeight="1" x14ac:dyDescent="0.15">
      <c r="B21" s="926"/>
      <c r="C21" s="931"/>
      <c r="D21" s="929"/>
      <c r="E21" s="929"/>
      <c r="F21" s="929"/>
      <c r="G21" s="929"/>
      <c r="H21" s="929"/>
      <c r="I21" s="929"/>
      <c r="J21" s="930"/>
      <c r="K21" s="95"/>
      <c r="L21" s="890"/>
      <c r="M21" s="891"/>
      <c r="N21" s="890"/>
      <c r="O21" s="891"/>
      <c r="P21" s="890"/>
      <c r="Q21" s="891"/>
      <c r="R21" s="328"/>
      <c r="S21" s="892"/>
      <c r="T21" s="329"/>
      <c r="U21" s="890"/>
      <c r="V21" s="891"/>
      <c r="W21" s="890"/>
      <c r="X21" s="891"/>
      <c r="Y21" s="55"/>
      <c r="Z21" s="55"/>
      <c r="AA21" s="55"/>
      <c r="AB21" s="55"/>
      <c r="AC21" s="61"/>
      <c r="AD21" s="61"/>
      <c r="AE21" s="61"/>
      <c r="AF21" s="61"/>
      <c r="AG21" s="61"/>
      <c r="AH21" s="61"/>
      <c r="AI21" s="61"/>
      <c r="AJ21" s="61"/>
      <c r="AK21" s="887"/>
      <c r="AL21" s="888"/>
      <c r="AM21" s="888"/>
      <c r="AN21" s="888"/>
      <c r="AO21" s="889"/>
      <c r="AP21" s="2"/>
      <c r="AQ21" s="60">
        <f>IF(P21="材質劣化",2,IF(P21="漏水",3,1))</f>
        <v>1</v>
      </c>
    </row>
    <row r="22" spans="2:46" ht="12" customHeight="1" x14ac:dyDescent="0.15">
      <c r="B22" s="926"/>
      <c r="C22" s="931"/>
      <c r="D22" s="929"/>
      <c r="E22" s="929"/>
      <c r="F22" s="929"/>
      <c r="G22" s="929"/>
      <c r="H22" s="929"/>
      <c r="I22" s="929"/>
      <c r="J22" s="930"/>
      <c r="K22" s="95"/>
      <c r="L22" s="890"/>
      <c r="M22" s="891"/>
      <c r="N22" s="890"/>
      <c r="O22" s="891"/>
      <c r="P22" s="890"/>
      <c r="Q22" s="891"/>
      <c r="R22" s="328"/>
      <c r="S22" s="892"/>
      <c r="T22" s="329"/>
      <c r="U22" s="890"/>
      <c r="V22" s="891"/>
      <c r="W22" s="890"/>
      <c r="X22" s="891"/>
      <c r="Y22" s="55"/>
      <c r="Z22" s="55"/>
      <c r="AA22" s="55"/>
      <c r="AB22" s="55"/>
      <c r="AC22" s="61"/>
      <c r="AD22" s="61"/>
      <c r="AE22" s="61"/>
      <c r="AF22" s="61"/>
      <c r="AG22" s="61"/>
      <c r="AH22" s="61"/>
      <c r="AI22" s="61"/>
      <c r="AJ22" s="61"/>
      <c r="AK22" s="887"/>
      <c r="AL22" s="888"/>
      <c r="AM22" s="888"/>
      <c r="AN22" s="888"/>
      <c r="AO22" s="889"/>
      <c r="AP22" s="2"/>
      <c r="AQ22" s="60">
        <f t="shared" si="2"/>
        <v>1</v>
      </c>
    </row>
    <row r="23" spans="2:46" ht="12" customHeight="1" x14ac:dyDescent="0.15">
      <c r="B23" s="926"/>
      <c r="C23" s="931"/>
      <c r="D23" s="929"/>
      <c r="E23" s="929"/>
      <c r="F23" s="929"/>
      <c r="G23" s="929"/>
      <c r="H23" s="929"/>
      <c r="I23" s="929"/>
      <c r="J23" s="930"/>
      <c r="K23" s="95"/>
      <c r="L23" s="890"/>
      <c r="M23" s="891"/>
      <c r="N23" s="890"/>
      <c r="O23" s="891"/>
      <c r="P23" s="890"/>
      <c r="Q23" s="891"/>
      <c r="R23" s="328"/>
      <c r="S23" s="892"/>
      <c r="T23" s="329"/>
      <c r="U23" s="890"/>
      <c r="V23" s="891"/>
      <c r="W23" s="890"/>
      <c r="X23" s="891"/>
      <c r="Y23" s="55"/>
      <c r="Z23" s="55"/>
      <c r="AA23" s="55"/>
      <c r="AB23" s="55"/>
      <c r="AC23" s="61"/>
      <c r="AD23" s="61"/>
      <c r="AE23" s="61"/>
      <c r="AF23" s="61"/>
      <c r="AG23" s="61"/>
      <c r="AH23" s="61"/>
      <c r="AI23" s="61"/>
      <c r="AJ23" s="61"/>
      <c r="AK23" s="887"/>
      <c r="AL23" s="888"/>
      <c r="AM23" s="888"/>
      <c r="AN23" s="888"/>
      <c r="AO23" s="889"/>
      <c r="AP23" s="2"/>
      <c r="AQ23" s="60">
        <f t="shared" si="2"/>
        <v>1</v>
      </c>
    </row>
    <row r="24" spans="2:46" ht="12" customHeight="1" x14ac:dyDescent="0.15">
      <c r="B24" s="926"/>
      <c r="C24" s="931"/>
      <c r="D24" s="929"/>
      <c r="E24" s="929"/>
      <c r="F24" s="929"/>
      <c r="G24" s="929"/>
      <c r="H24" s="929"/>
      <c r="I24" s="929"/>
      <c r="J24" s="930"/>
      <c r="K24" s="95"/>
      <c r="L24" s="890"/>
      <c r="M24" s="891"/>
      <c r="N24" s="890"/>
      <c r="O24" s="891"/>
      <c r="P24" s="890"/>
      <c r="Q24" s="891"/>
      <c r="R24" s="328"/>
      <c r="S24" s="892"/>
      <c r="T24" s="329"/>
      <c r="U24" s="890"/>
      <c r="V24" s="891"/>
      <c r="W24" s="890"/>
      <c r="X24" s="891"/>
      <c r="Y24" s="55"/>
      <c r="Z24" s="55"/>
      <c r="AA24" s="55"/>
      <c r="AB24" s="55"/>
      <c r="AC24" s="61"/>
      <c r="AD24" s="61"/>
      <c r="AE24" s="61"/>
      <c r="AF24" s="61"/>
      <c r="AG24" s="61"/>
      <c r="AH24" s="61"/>
      <c r="AI24" s="61"/>
      <c r="AJ24" s="61"/>
      <c r="AK24" s="887"/>
      <c r="AL24" s="888"/>
      <c r="AM24" s="888"/>
      <c r="AN24" s="888"/>
      <c r="AO24" s="889"/>
      <c r="AP24" s="2"/>
      <c r="AQ24" s="60">
        <f t="shared" si="2"/>
        <v>1</v>
      </c>
    </row>
    <row r="25" spans="2:46" ht="12" customHeight="1" x14ac:dyDescent="0.15">
      <c r="B25" s="926"/>
      <c r="C25" s="931"/>
      <c r="D25" s="929"/>
      <c r="E25" s="929"/>
      <c r="F25" s="929"/>
      <c r="G25" s="929"/>
      <c r="H25" s="929"/>
      <c r="I25" s="929"/>
      <c r="J25" s="930"/>
      <c r="K25" s="95"/>
      <c r="L25" s="890"/>
      <c r="M25" s="891"/>
      <c r="N25" s="890"/>
      <c r="O25" s="891"/>
      <c r="P25" s="890"/>
      <c r="Q25" s="891"/>
      <c r="R25" s="328"/>
      <c r="S25" s="892"/>
      <c r="T25" s="329"/>
      <c r="U25" s="890"/>
      <c r="V25" s="891"/>
      <c r="W25" s="890"/>
      <c r="X25" s="891"/>
      <c r="Y25" s="55"/>
      <c r="Z25" s="55"/>
      <c r="AA25" s="55"/>
      <c r="AB25" s="55"/>
      <c r="AC25" s="61"/>
      <c r="AD25" s="61"/>
      <c r="AE25" s="61"/>
      <c r="AF25" s="61"/>
      <c r="AG25" s="61"/>
      <c r="AH25" s="61"/>
      <c r="AI25" s="61"/>
      <c r="AJ25" s="61"/>
      <c r="AK25" s="887"/>
      <c r="AL25" s="888"/>
      <c r="AM25" s="888"/>
      <c r="AN25" s="888"/>
      <c r="AO25" s="889"/>
      <c r="AP25" s="2"/>
      <c r="AQ25" s="60">
        <f t="shared" si="2"/>
        <v>1</v>
      </c>
    </row>
    <row r="26" spans="2:46" ht="12" customHeight="1" x14ac:dyDescent="0.15">
      <c r="B26" s="926"/>
      <c r="C26" s="931"/>
      <c r="D26" s="929"/>
      <c r="E26" s="929"/>
      <c r="F26" s="929"/>
      <c r="G26" s="929"/>
      <c r="H26" s="929"/>
      <c r="I26" s="929"/>
      <c r="J26" s="930"/>
      <c r="K26" s="95"/>
      <c r="L26" s="890"/>
      <c r="M26" s="891"/>
      <c r="N26" s="890"/>
      <c r="O26" s="891"/>
      <c r="P26" s="890"/>
      <c r="Q26" s="891"/>
      <c r="R26" s="328"/>
      <c r="S26" s="892"/>
      <c r="T26" s="329"/>
      <c r="U26" s="890"/>
      <c r="V26" s="891"/>
      <c r="W26" s="890"/>
      <c r="X26" s="891"/>
      <c r="Y26" s="55"/>
      <c r="Z26" s="55"/>
      <c r="AA26" s="55"/>
      <c r="AB26" s="55"/>
      <c r="AC26" s="61"/>
      <c r="AD26" s="61"/>
      <c r="AE26" s="61"/>
      <c r="AF26" s="61"/>
      <c r="AG26" s="61"/>
      <c r="AH26" s="61"/>
      <c r="AI26" s="61"/>
      <c r="AJ26" s="61"/>
      <c r="AK26" s="887"/>
      <c r="AL26" s="888"/>
      <c r="AM26" s="888"/>
      <c r="AN26" s="888"/>
      <c r="AO26" s="889"/>
      <c r="AP26" s="2"/>
      <c r="AQ26" s="60">
        <f>IF(P26="材質劣化",2,IF(P26="漏水",3,1))</f>
        <v>1</v>
      </c>
    </row>
    <row r="27" spans="2:46" ht="12" customHeight="1" x14ac:dyDescent="0.15">
      <c r="B27" s="926"/>
      <c r="C27" s="931"/>
      <c r="D27" s="929"/>
      <c r="E27" s="929"/>
      <c r="F27" s="929"/>
      <c r="G27" s="929"/>
      <c r="H27" s="929"/>
      <c r="I27" s="929"/>
      <c r="J27" s="930"/>
      <c r="K27" s="95"/>
      <c r="L27" s="890"/>
      <c r="M27" s="891"/>
      <c r="N27" s="890"/>
      <c r="O27" s="891"/>
      <c r="P27" s="890"/>
      <c r="Q27" s="891"/>
      <c r="R27" s="328"/>
      <c r="S27" s="892"/>
      <c r="T27" s="329"/>
      <c r="U27" s="890"/>
      <c r="V27" s="891"/>
      <c r="W27" s="890"/>
      <c r="X27" s="891"/>
      <c r="Y27" s="55"/>
      <c r="Z27" s="55"/>
      <c r="AA27" s="55"/>
      <c r="AB27" s="55"/>
      <c r="AC27" s="61"/>
      <c r="AD27" s="61"/>
      <c r="AE27" s="61"/>
      <c r="AF27" s="61"/>
      <c r="AG27" s="61"/>
      <c r="AH27" s="61"/>
      <c r="AI27" s="61"/>
      <c r="AJ27" s="61"/>
      <c r="AK27" s="887"/>
      <c r="AL27" s="888"/>
      <c r="AM27" s="888"/>
      <c r="AN27" s="888"/>
      <c r="AO27" s="889"/>
      <c r="AP27" s="2"/>
      <c r="AQ27" s="60">
        <f t="shared" si="2"/>
        <v>1</v>
      </c>
    </row>
    <row r="28" spans="2:46" ht="12" customHeight="1" x14ac:dyDescent="0.15">
      <c r="B28" s="926"/>
      <c r="C28" s="931"/>
      <c r="D28" s="929"/>
      <c r="E28" s="929"/>
      <c r="F28" s="929"/>
      <c r="G28" s="929"/>
      <c r="H28" s="929"/>
      <c r="I28" s="929"/>
      <c r="J28" s="930"/>
      <c r="K28" s="95"/>
      <c r="L28" s="890"/>
      <c r="M28" s="891"/>
      <c r="N28" s="890"/>
      <c r="O28" s="891"/>
      <c r="P28" s="890"/>
      <c r="Q28" s="891"/>
      <c r="R28" s="328"/>
      <c r="S28" s="892"/>
      <c r="T28" s="329"/>
      <c r="U28" s="890"/>
      <c r="V28" s="891"/>
      <c r="W28" s="890"/>
      <c r="X28" s="891"/>
      <c r="Y28" s="55"/>
      <c r="Z28" s="55"/>
      <c r="AA28" s="55"/>
      <c r="AB28" s="55"/>
      <c r="AC28" s="61"/>
      <c r="AD28" s="61"/>
      <c r="AE28" s="61"/>
      <c r="AF28" s="61"/>
      <c r="AG28" s="61"/>
      <c r="AH28" s="61"/>
      <c r="AI28" s="61"/>
      <c r="AJ28" s="61"/>
      <c r="AK28" s="887"/>
      <c r="AL28" s="888"/>
      <c r="AM28" s="888"/>
      <c r="AN28" s="888"/>
      <c r="AO28" s="889"/>
      <c r="AP28" s="2"/>
      <c r="AQ28" s="60">
        <f>IF(P30="材質劣化",2,IF(P30="漏水",3,1))</f>
        <v>1</v>
      </c>
    </row>
    <row r="29" spans="2:46" ht="12" customHeight="1" x14ac:dyDescent="0.15">
      <c r="B29" s="926"/>
      <c r="C29" s="931"/>
      <c r="D29" s="929"/>
      <c r="E29" s="929"/>
      <c r="F29" s="929"/>
      <c r="G29" s="929"/>
      <c r="H29" s="929"/>
      <c r="I29" s="929"/>
      <c r="J29" s="930"/>
      <c r="K29" s="95"/>
      <c r="L29" s="890"/>
      <c r="M29" s="891"/>
      <c r="N29" s="890"/>
      <c r="O29" s="891"/>
      <c r="P29" s="890"/>
      <c r="Q29" s="891"/>
      <c r="R29" s="328"/>
      <c r="S29" s="892"/>
      <c r="T29" s="329"/>
      <c r="U29" s="890"/>
      <c r="V29" s="891"/>
      <c r="W29" s="890"/>
      <c r="X29" s="891"/>
      <c r="Y29" s="55"/>
      <c r="Z29" s="55"/>
      <c r="AA29" s="55"/>
      <c r="AB29" s="55"/>
      <c r="AC29" s="61"/>
      <c r="AD29" s="61"/>
      <c r="AE29" s="61"/>
      <c r="AF29" s="61"/>
      <c r="AG29" s="61"/>
      <c r="AH29" s="61"/>
      <c r="AI29" s="61"/>
      <c r="AJ29" s="61"/>
      <c r="AK29" s="887"/>
      <c r="AL29" s="888"/>
      <c r="AM29" s="888"/>
      <c r="AN29" s="888"/>
      <c r="AO29" s="889"/>
      <c r="AP29" s="2"/>
      <c r="AQ29" s="60">
        <f>IF(P34="材質劣化",2,IF(P34="漏水",3,1))</f>
        <v>1</v>
      </c>
    </row>
    <row r="30" spans="2:46" ht="12" customHeight="1" x14ac:dyDescent="0.15">
      <c r="B30" s="926"/>
      <c r="C30" s="931"/>
      <c r="D30" s="929"/>
      <c r="E30" s="929"/>
      <c r="F30" s="929"/>
      <c r="G30" s="929"/>
      <c r="H30" s="929"/>
      <c r="I30" s="929"/>
      <c r="J30" s="930"/>
      <c r="K30" s="95"/>
      <c r="L30" s="890"/>
      <c r="M30" s="891"/>
      <c r="N30" s="890"/>
      <c r="O30" s="891"/>
      <c r="P30" s="890"/>
      <c r="Q30" s="891"/>
      <c r="R30" s="328"/>
      <c r="S30" s="892"/>
      <c r="T30" s="329"/>
      <c r="U30" s="890"/>
      <c r="V30" s="891"/>
      <c r="W30" s="890"/>
      <c r="X30" s="891"/>
      <c r="Y30" s="55"/>
      <c r="Z30" s="55"/>
      <c r="AA30" s="55"/>
      <c r="AB30" s="55"/>
      <c r="AC30" s="61"/>
      <c r="AD30" s="61"/>
      <c r="AE30" s="61"/>
      <c r="AF30" s="61"/>
      <c r="AG30" s="61"/>
      <c r="AH30" s="61"/>
      <c r="AI30" s="61"/>
      <c r="AJ30" s="61"/>
      <c r="AK30" s="887"/>
      <c r="AL30" s="888"/>
      <c r="AM30" s="888"/>
      <c r="AN30" s="888"/>
      <c r="AO30" s="889"/>
      <c r="AP30" s="2"/>
      <c r="AQ30" s="60">
        <f t="shared" ref="AQ30:AQ33" si="3">IF(P30="材質劣化",2,IF(P30="漏水",3,1))</f>
        <v>1</v>
      </c>
    </row>
    <row r="31" spans="2:46" ht="12" customHeight="1" x14ac:dyDescent="0.15">
      <c r="B31" s="926"/>
      <c r="C31" s="931"/>
      <c r="D31" s="929"/>
      <c r="E31" s="929"/>
      <c r="F31" s="929"/>
      <c r="G31" s="929"/>
      <c r="H31" s="929"/>
      <c r="I31" s="929"/>
      <c r="J31" s="930"/>
      <c r="K31" s="95"/>
      <c r="L31" s="890"/>
      <c r="M31" s="891"/>
      <c r="N31" s="890"/>
      <c r="O31" s="891"/>
      <c r="P31" s="890"/>
      <c r="Q31" s="891"/>
      <c r="R31" s="328"/>
      <c r="S31" s="892"/>
      <c r="T31" s="329"/>
      <c r="U31" s="890"/>
      <c r="V31" s="891"/>
      <c r="W31" s="890"/>
      <c r="X31" s="891"/>
      <c r="Y31" s="55"/>
      <c r="Z31" s="55"/>
      <c r="AA31" s="55"/>
      <c r="AB31" s="55"/>
      <c r="AC31" s="61"/>
      <c r="AD31" s="61"/>
      <c r="AE31" s="61"/>
      <c r="AF31" s="61"/>
      <c r="AG31" s="61"/>
      <c r="AH31" s="61"/>
      <c r="AI31" s="61"/>
      <c r="AJ31" s="61"/>
      <c r="AK31" s="887"/>
      <c r="AL31" s="888"/>
      <c r="AM31" s="888"/>
      <c r="AN31" s="888"/>
      <c r="AO31" s="889"/>
      <c r="AP31" s="2"/>
      <c r="AQ31" s="60">
        <f t="shared" ref="AQ31" si="4">IF(P33="材質劣化",2,IF(P33="漏水",3,1))</f>
        <v>1</v>
      </c>
    </row>
    <row r="32" spans="2:46" ht="12" customHeight="1" x14ac:dyDescent="0.15">
      <c r="B32" s="926"/>
      <c r="C32" s="931"/>
      <c r="D32" s="929"/>
      <c r="E32" s="929"/>
      <c r="F32" s="929"/>
      <c r="G32" s="929"/>
      <c r="H32" s="929"/>
      <c r="I32" s="929"/>
      <c r="J32" s="930"/>
      <c r="K32" s="95"/>
      <c r="L32" s="890"/>
      <c r="M32" s="891"/>
      <c r="N32" s="890"/>
      <c r="O32" s="891"/>
      <c r="P32" s="890"/>
      <c r="Q32" s="891"/>
      <c r="R32" s="328"/>
      <c r="S32" s="892"/>
      <c r="T32" s="329"/>
      <c r="U32" s="890"/>
      <c r="V32" s="891"/>
      <c r="W32" s="890"/>
      <c r="X32" s="891"/>
      <c r="Y32" s="55"/>
      <c r="Z32" s="55"/>
      <c r="AA32" s="55"/>
      <c r="AB32" s="55"/>
      <c r="AC32" s="61"/>
      <c r="AD32" s="61"/>
      <c r="AE32" s="61"/>
      <c r="AF32" s="61"/>
      <c r="AG32" s="61"/>
      <c r="AH32" s="61"/>
      <c r="AI32" s="61"/>
      <c r="AJ32" s="61"/>
      <c r="AK32" s="887"/>
      <c r="AL32" s="888"/>
      <c r="AM32" s="888"/>
      <c r="AN32" s="888"/>
      <c r="AO32" s="889"/>
      <c r="AP32" s="2"/>
      <c r="AQ32" s="60">
        <f t="shared" ref="AQ32" si="5">IF(P37="材質劣化",2,IF(P37="漏水",3,1))</f>
        <v>1</v>
      </c>
      <c r="AS32" s="3"/>
      <c r="AT32" s="3"/>
    </row>
    <row r="33" spans="2:86" ht="12" customHeight="1" x14ac:dyDescent="0.15">
      <c r="B33" s="926"/>
      <c r="C33" s="931"/>
      <c r="D33" s="929"/>
      <c r="E33" s="929"/>
      <c r="F33" s="929"/>
      <c r="G33" s="929"/>
      <c r="H33" s="929"/>
      <c r="I33" s="929"/>
      <c r="J33" s="930"/>
      <c r="K33" s="95"/>
      <c r="L33" s="890"/>
      <c r="M33" s="891"/>
      <c r="N33" s="890"/>
      <c r="O33" s="891"/>
      <c r="P33" s="890"/>
      <c r="Q33" s="891"/>
      <c r="R33" s="328"/>
      <c r="S33" s="892"/>
      <c r="T33" s="329"/>
      <c r="U33" s="890"/>
      <c r="V33" s="891"/>
      <c r="W33" s="890"/>
      <c r="X33" s="891"/>
      <c r="Y33" s="55"/>
      <c r="Z33" s="55"/>
      <c r="AA33" s="55"/>
      <c r="AB33" s="55"/>
      <c r="AC33" s="61"/>
      <c r="AD33" s="61"/>
      <c r="AE33" s="61"/>
      <c r="AF33" s="61"/>
      <c r="AG33" s="61"/>
      <c r="AH33" s="61"/>
      <c r="AI33" s="61"/>
      <c r="AJ33" s="61"/>
      <c r="AK33" s="887"/>
      <c r="AL33" s="888"/>
      <c r="AM33" s="888"/>
      <c r="AN33" s="888"/>
      <c r="AO33" s="889"/>
      <c r="AP33" s="2"/>
      <c r="AQ33" s="60">
        <f t="shared" si="3"/>
        <v>1</v>
      </c>
      <c r="AS33" s="162"/>
      <c r="AT33" s="162"/>
    </row>
    <row r="34" spans="2:86" ht="12" customHeight="1" x14ac:dyDescent="0.15">
      <c r="B34" s="926"/>
      <c r="C34" s="931"/>
      <c r="D34" s="929"/>
      <c r="E34" s="929"/>
      <c r="F34" s="929"/>
      <c r="G34" s="929"/>
      <c r="H34" s="929"/>
      <c r="I34" s="929"/>
      <c r="J34" s="930"/>
      <c r="K34" s="95"/>
      <c r="L34" s="890"/>
      <c r="M34" s="891"/>
      <c r="N34" s="890"/>
      <c r="O34" s="891"/>
      <c r="P34" s="890"/>
      <c r="Q34" s="891"/>
      <c r="R34" s="328"/>
      <c r="S34" s="892"/>
      <c r="T34" s="329"/>
      <c r="U34" s="890"/>
      <c r="V34" s="891"/>
      <c r="W34" s="890"/>
      <c r="X34" s="891"/>
      <c r="Y34" s="55"/>
      <c r="Z34" s="55"/>
      <c r="AA34" s="55"/>
      <c r="AB34" s="55"/>
      <c r="AC34" s="61"/>
      <c r="AD34" s="61"/>
      <c r="AE34" s="61"/>
      <c r="AF34" s="61"/>
      <c r="AG34" s="61"/>
      <c r="AH34" s="61"/>
      <c r="AI34" s="61"/>
      <c r="AJ34" s="61"/>
      <c r="AK34" s="887"/>
      <c r="AL34" s="888"/>
      <c r="AM34" s="888"/>
      <c r="AN34" s="888"/>
      <c r="AO34" s="889"/>
      <c r="AP34" s="2"/>
      <c r="AQ34" s="60">
        <f t="shared" ref="AQ34" si="6">IF(P36="材質劣化",2,IF(P36="漏水",3,1))</f>
        <v>1</v>
      </c>
      <c r="AS34" s="163"/>
      <c r="AT34" s="163"/>
    </row>
    <row r="35" spans="2:86" ht="12" customHeight="1" x14ac:dyDescent="0.15">
      <c r="B35" s="926"/>
      <c r="C35" s="931"/>
      <c r="D35" s="929"/>
      <c r="E35" s="929"/>
      <c r="F35" s="929"/>
      <c r="G35" s="929"/>
      <c r="H35" s="929"/>
      <c r="I35" s="929"/>
      <c r="J35" s="930"/>
      <c r="K35" s="898" t="s">
        <v>376</v>
      </c>
      <c r="L35" s="883" t="s">
        <v>181</v>
      </c>
      <c r="M35" s="883"/>
      <c r="N35" s="883"/>
      <c r="O35" s="883"/>
      <c r="P35" s="883"/>
      <c r="Q35" s="883"/>
      <c r="R35" s="883"/>
      <c r="S35" s="883"/>
      <c r="T35" s="883"/>
      <c r="U35" s="883"/>
      <c r="V35" s="883"/>
      <c r="W35" s="883"/>
      <c r="X35" s="883"/>
      <c r="Y35" s="884" t="s">
        <v>329</v>
      </c>
      <c r="Z35" s="885"/>
      <c r="AA35" s="885"/>
      <c r="AB35" s="886"/>
      <c r="AC35" s="252">
        <f t="shared" ref="AC35:AJ35" si="7">SUM(AC11:AC34)</f>
        <v>0</v>
      </c>
      <c r="AD35" s="252">
        <f t="shared" si="7"/>
        <v>0</v>
      </c>
      <c r="AE35" s="252">
        <f>SUM(AE11:AE34)</f>
        <v>0</v>
      </c>
      <c r="AF35" s="252">
        <f t="shared" si="7"/>
        <v>0.1845</v>
      </c>
      <c r="AG35" s="252">
        <f t="shared" si="7"/>
        <v>0</v>
      </c>
      <c r="AH35" s="252">
        <f t="shared" si="7"/>
        <v>0</v>
      </c>
      <c r="AI35" s="252">
        <f t="shared" si="7"/>
        <v>0</v>
      </c>
      <c r="AJ35" s="253">
        <f t="shared" si="7"/>
        <v>3.32</v>
      </c>
      <c r="AK35" s="883" t="s">
        <v>501</v>
      </c>
      <c r="AL35" s="883"/>
      <c r="AM35" s="906" t="s">
        <v>545</v>
      </c>
      <c r="AN35" s="906"/>
      <c r="AO35" s="906"/>
      <c r="AP35" s="2"/>
    </row>
    <row r="36" spans="2:86" ht="12" customHeight="1" x14ac:dyDescent="0.15">
      <c r="B36" s="926"/>
      <c r="C36" s="931"/>
      <c r="D36" s="929"/>
      <c r="E36" s="929"/>
      <c r="F36" s="929"/>
      <c r="G36" s="929"/>
      <c r="H36" s="929"/>
      <c r="I36" s="929"/>
      <c r="J36" s="930"/>
      <c r="K36" s="899"/>
      <c r="L36" s="907" t="s">
        <v>330</v>
      </c>
      <c r="M36" s="908"/>
      <c r="N36" s="941"/>
      <c r="O36" s="907" t="s">
        <v>502</v>
      </c>
      <c r="P36" s="908"/>
      <c r="Q36" s="908"/>
      <c r="R36" s="908"/>
      <c r="S36" s="908"/>
      <c r="T36" s="908"/>
      <c r="U36" s="908"/>
      <c r="V36" s="908"/>
      <c r="W36" s="908"/>
      <c r="X36" s="941"/>
      <c r="Y36" s="54" t="s">
        <v>21</v>
      </c>
      <c r="Z36" s="50" t="s">
        <v>22</v>
      </c>
      <c r="AA36" s="50" t="s">
        <v>327</v>
      </c>
      <c r="AB36" s="50" t="s">
        <v>328</v>
      </c>
      <c r="AC36" s="50" t="s">
        <v>21</v>
      </c>
      <c r="AD36" s="50" t="s">
        <v>22</v>
      </c>
      <c r="AE36" s="50" t="s">
        <v>327</v>
      </c>
      <c r="AF36" s="50" t="s">
        <v>328</v>
      </c>
      <c r="AG36" s="50" t="s">
        <v>21</v>
      </c>
      <c r="AH36" s="50" t="s">
        <v>22</v>
      </c>
      <c r="AI36" s="50" t="s">
        <v>327</v>
      </c>
      <c r="AJ36" s="80" t="s">
        <v>328</v>
      </c>
      <c r="AK36" s="883"/>
      <c r="AL36" s="883"/>
      <c r="AM36" s="906"/>
      <c r="AN36" s="906"/>
      <c r="AO36" s="906"/>
      <c r="AP36" s="2"/>
    </row>
    <row r="37" spans="2:86" ht="14.25" customHeight="1" x14ac:dyDescent="0.15">
      <c r="B37" s="926"/>
      <c r="C37" s="931"/>
      <c r="D37" s="929"/>
      <c r="E37" s="929"/>
      <c r="F37" s="929"/>
      <c r="G37" s="929"/>
      <c r="H37" s="929"/>
      <c r="I37" s="929"/>
      <c r="J37" s="930"/>
      <c r="K37" s="899"/>
      <c r="L37" s="911"/>
      <c r="M37" s="912"/>
      <c r="N37" s="942"/>
      <c r="O37" s="911"/>
      <c r="P37" s="912"/>
      <c r="Q37" s="912"/>
      <c r="R37" s="912"/>
      <c r="S37" s="912"/>
      <c r="T37" s="912"/>
      <c r="U37" s="912"/>
      <c r="V37" s="912"/>
      <c r="W37" s="912"/>
      <c r="X37" s="942"/>
      <c r="Y37" s="905" t="str">
        <f>IF(COUNTIF(Y11:Y34,"〇")&gt;0,"1","  ")</f>
        <v xml:space="preserve">  </v>
      </c>
      <c r="Z37" s="905" t="str">
        <f>IF(COUNTIF(Z11:Z34,"〇")&gt;0,"1","  ")</f>
        <v xml:space="preserve">  </v>
      </c>
      <c r="AA37" s="905" t="str">
        <f>IF(COUNTIF(AA11:AA34,"〇")&gt;0,"1","  ")</f>
        <v xml:space="preserve">  </v>
      </c>
      <c r="AB37" s="905" t="str">
        <f>IF(COUNTIF(AB11:AB34,"〇")&gt;0,"1","  ")</f>
        <v xml:space="preserve">  </v>
      </c>
      <c r="AC37" s="905">
        <f>COUNTA(AC11:AC34)</f>
        <v>0</v>
      </c>
      <c r="AD37" s="905">
        <f t="shared" ref="AD37:AI37" si="8">COUNTA(AD11:AD34)</f>
        <v>0</v>
      </c>
      <c r="AE37" s="905">
        <f t="shared" si="8"/>
        <v>0</v>
      </c>
      <c r="AF37" s="905">
        <f t="shared" si="8"/>
        <v>3</v>
      </c>
      <c r="AG37" s="905">
        <f t="shared" si="8"/>
        <v>0</v>
      </c>
      <c r="AH37" s="905">
        <f t="shared" si="8"/>
        <v>0</v>
      </c>
      <c r="AI37" s="905">
        <f t="shared" si="8"/>
        <v>0</v>
      </c>
      <c r="AJ37" s="905">
        <f>COUNTA(AJ11:AJ34)</f>
        <v>3</v>
      </c>
      <c r="AK37" s="883"/>
      <c r="AL37" s="883"/>
      <c r="AM37" s="906"/>
      <c r="AN37" s="906"/>
      <c r="AO37" s="906"/>
      <c r="AP37" s="2"/>
    </row>
    <row r="38" spans="2:86" ht="14.25" customHeight="1" x14ac:dyDescent="0.15">
      <c r="B38" s="926"/>
      <c r="C38" s="931"/>
      <c r="D38" s="929"/>
      <c r="E38" s="929"/>
      <c r="F38" s="929"/>
      <c r="G38" s="929"/>
      <c r="H38" s="929"/>
      <c r="I38" s="929"/>
      <c r="J38" s="930"/>
      <c r="K38" s="899"/>
      <c r="L38" s="915"/>
      <c r="M38" s="916"/>
      <c r="N38" s="943"/>
      <c r="O38" s="915"/>
      <c r="P38" s="916"/>
      <c r="Q38" s="916"/>
      <c r="R38" s="916"/>
      <c r="S38" s="916"/>
      <c r="T38" s="916"/>
      <c r="U38" s="916"/>
      <c r="V38" s="916"/>
      <c r="W38" s="916"/>
      <c r="X38" s="943"/>
      <c r="Y38" s="905"/>
      <c r="Z38" s="905"/>
      <c r="AA38" s="905"/>
      <c r="AB38" s="905"/>
      <c r="AC38" s="905"/>
      <c r="AD38" s="905"/>
      <c r="AE38" s="905"/>
      <c r="AF38" s="905"/>
      <c r="AG38" s="905"/>
      <c r="AH38" s="905"/>
      <c r="AI38" s="905"/>
      <c r="AJ38" s="905"/>
      <c r="AK38" s="883"/>
      <c r="AL38" s="883"/>
      <c r="AM38" s="906"/>
      <c r="AN38" s="906"/>
      <c r="AO38" s="906"/>
      <c r="AP38" s="2"/>
    </row>
    <row r="39" spans="2:86" ht="12" customHeight="1" x14ac:dyDescent="0.15">
      <c r="B39" s="926"/>
      <c r="C39" s="931"/>
      <c r="D39" s="929"/>
      <c r="E39" s="929"/>
      <c r="F39" s="929"/>
      <c r="G39" s="929"/>
      <c r="H39" s="929"/>
      <c r="I39" s="929"/>
      <c r="J39" s="930"/>
      <c r="K39" s="893" t="s">
        <v>503</v>
      </c>
      <c r="L39" s="900"/>
      <c r="M39" s="900"/>
      <c r="N39" s="900"/>
      <c r="O39" s="900"/>
      <c r="P39" s="900"/>
      <c r="Q39" s="900"/>
      <c r="R39" s="900"/>
      <c r="S39" s="900"/>
      <c r="T39" s="900"/>
      <c r="U39" s="900"/>
      <c r="V39" s="900"/>
      <c r="W39" s="900"/>
      <c r="X39" s="900"/>
      <c r="Y39" s="900"/>
      <c r="Z39" s="900"/>
      <c r="AA39" s="900"/>
      <c r="AB39" s="900"/>
      <c r="AC39" s="900"/>
      <c r="AD39" s="900"/>
      <c r="AE39" s="900"/>
      <c r="AF39" s="900"/>
      <c r="AG39" s="900"/>
      <c r="AH39" s="900"/>
      <c r="AI39" s="900"/>
      <c r="AJ39" s="900"/>
      <c r="AK39" s="901"/>
      <c r="AL39" s="901"/>
      <c r="AM39" s="901"/>
      <c r="AN39" s="901"/>
      <c r="AO39" s="902"/>
      <c r="AP39" s="2"/>
    </row>
    <row r="40" spans="2:86" ht="12" customHeight="1" x14ac:dyDescent="0.15">
      <c r="B40" s="926"/>
      <c r="C40" s="931"/>
      <c r="D40" s="929"/>
      <c r="E40" s="929"/>
      <c r="F40" s="929"/>
      <c r="G40" s="929"/>
      <c r="H40" s="929"/>
      <c r="I40" s="929"/>
      <c r="J40" s="930"/>
      <c r="K40" s="894"/>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row>
    <row r="41" spans="2:86" ht="12" customHeight="1" x14ac:dyDescent="0.15">
      <c r="B41" s="926"/>
      <c r="C41" s="931"/>
      <c r="D41" s="929"/>
      <c r="E41" s="929"/>
      <c r="F41" s="929"/>
      <c r="G41" s="929"/>
      <c r="H41" s="929"/>
      <c r="I41" s="929"/>
      <c r="J41" s="930"/>
      <c r="K41" s="894"/>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row>
    <row r="42" spans="2:86" ht="12" customHeight="1" x14ac:dyDescent="0.15">
      <c r="B42" s="926"/>
      <c r="C42" s="931"/>
      <c r="D42" s="929"/>
      <c r="E42" s="929"/>
      <c r="F42" s="929"/>
      <c r="G42" s="929"/>
      <c r="H42" s="929"/>
      <c r="I42" s="929"/>
      <c r="J42" s="930"/>
      <c r="K42" s="894"/>
      <c r="L42" s="903"/>
      <c r="M42" s="903"/>
      <c r="N42" s="903"/>
      <c r="O42" s="903"/>
      <c r="P42" s="903"/>
      <c r="Q42" s="903"/>
      <c r="R42" s="903"/>
      <c r="S42" s="903"/>
      <c r="T42" s="903"/>
      <c r="U42" s="903"/>
      <c r="V42" s="903"/>
      <c r="W42" s="903"/>
      <c r="X42" s="903"/>
      <c r="Y42" s="903"/>
      <c r="Z42" s="903"/>
      <c r="AA42" s="903"/>
      <c r="AB42" s="903"/>
      <c r="AC42" s="903"/>
      <c r="AD42" s="903"/>
      <c r="AE42" s="903"/>
      <c r="AF42" s="903"/>
      <c r="AG42" s="903"/>
      <c r="AH42" s="903"/>
      <c r="AI42" s="903"/>
      <c r="AJ42" s="903"/>
      <c r="AK42" s="903"/>
      <c r="AL42" s="903"/>
      <c r="AM42" s="903"/>
      <c r="AN42" s="903"/>
      <c r="AO42" s="904"/>
      <c r="AP42" s="42"/>
      <c r="CD42" s="2"/>
      <c r="CE42" s="2"/>
      <c r="CF42" s="2"/>
      <c r="CG42" s="2"/>
      <c r="CH42" s="2"/>
    </row>
    <row r="43" spans="2:86" ht="12" customHeight="1" x14ac:dyDescent="0.15">
      <c r="B43" s="926"/>
      <c r="C43" s="931"/>
      <c r="D43" s="929"/>
      <c r="E43" s="929"/>
      <c r="F43" s="929"/>
      <c r="G43" s="929"/>
      <c r="H43" s="929"/>
      <c r="I43" s="929"/>
      <c r="J43" s="930"/>
      <c r="K43" s="879" t="s">
        <v>331</v>
      </c>
      <c r="L43" s="879"/>
      <c r="M43" s="879"/>
      <c r="N43" s="879"/>
      <c r="O43" s="879"/>
      <c r="P43" s="879"/>
      <c r="Q43" s="879"/>
      <c r="R43" s="879"/>
      <c r="S43" s="879"/>
      <c r="T43" s="879"/>
      <c r="U43" s="879"/>
      <c r="V43" s="879"/>
      <c r="W43" s="879"/>
      <c r="X43" s="879"/>
      <c r="Y43" s="879"/>
      <c r="Z43" s="879"/>
      <c r="AA43" s="879"/>
      <c r="AB43" s="879"/>
      <c r="AC43" s="879"/>
      <c r="AD43" s="879"/>
      <c r="AE43" s="879"/>
      <c r="AF43" s="879"/>
      <c r="AG43" s="879"/>
      <c r="AH43" s="879"/>
      <c r="AI43" s="879"/>
      <c r="AJ43" s="879"/>
      <c r="AK43" s="879"/>
      <c r="AL43" s="879"/>
      <c r="AM43" s="879"/>
      <c r="AN43" s="879"/>
      <c r="AO43" s="879"/>
      <c r="AP43" s="42"/>
      <c r="CD43" s="2"/>
      <c r="CE43" s="2"/>
      <c r="CF43" s="2"/>
      <c r="CG43" s="2"/>
      <c r="CH43" s="2"/>
    </row>
    <row r="44" spans="2:86" ht="12" customHeight="1" x14ac:dyDescent="0.15">
      <c r="B44" s="926"/>
      <c r="C44" s="931"/>
      <c r="D44" s="929"/>
      <c r="E44" s="929"/>
      <c r="F44" s="929"/>
      <c r="G44" s="929"/>
      <c r="H44" s="929"/>
      <c r="I44" s="929"/>
      <c r="J44" s="930"/>
      <c r="K44" s="895" t="s">
        <v>497</v>
      </c>
      <c r="L44" s="896"/>
      <c r="M44" s="896"/>
      <c r="N44" s="896"/>
      <c r="O44" s="896"/>
      <c r="P44" s="896"/>
      <c r="Q44" s="896"/>
      <c r="R44" s="896"/>
      <c r="S44" s="896"/>
      <c r="T44" s="896"/>
      <c r="U44" s="896"/>
      <c r="V44" s="896"/>
      <c r="W44" s="896"/>
      <c r="X44" s="896"/>
      <c r="Y44" s="896"/>
      <c r="Z44" s="896"/>
      <c r="AA44" s="896"/>
      <c r="AB44" s="896"/>
      <c r="AC44" s="896"/>
      <c r="AD44" s="896"/>
      <c r="AE44" s="896"/>
      <c r="AF44" s="896"/>
      <c r="AG44" s="896"/>
      <c r="AH44" s="896"/>
      <c r="AI44" s="896"/>
      <c r="AJ44" s="896"/>
      <c r="AK44" s="896"/>
      <c r="AL44" s="896"/>
      <c r="AM44" s="896"/>
      <c r="AN44" s="896"/>
      <c r="AO44" s="897"/>
      <c r="AP44" s="42"/>
      <c r="CD44" s="2"/>
      <c r="CE44" s="2"/>
      <c r="CF44" s="2"/>
      <c r="CG44" s="2"/>
      <c r="CH44" s="2"/>
    </row>
    <row r="45" spans="2:86" ht="12" customHeight="1" x14ac:dyDescent="0.15">
      <c r="B45" s="510"/>
      <c r="C45" s="932"/>
      <c r="D45" s="933"/>
      <c r="E45" s="933"/>
      <c r="F45" s="933"/>
      <c r="G45" s="933"/>
      <c r="H45" s="933"/>
      <c r="I45" s="933"/>
      <c r="J45" s="934"/>
      <c r="K45" s="880" t="s">
        <v>498</v>
      </c>
      <c r="L45" s="881"/>
      <c r="M45" s="881"/>
      <c r="N45" s="881"/>
      <c r="O45" s="881"/>
      <c r="P45" s="881"/>
      <c r="Q45" s="881"/>
      <c r="R45" s="881"/>
      <c r="S45" s="881"/>
      <c r="T45" s="881"/>
      <c r="U45" s="881"/>
      <c r="V45" s="881"/>
      <c r="W45" s="881"/>
      <c r="X45" s="881"/>
      <c r="Y45" s="881"/>
      <c r="Z45" s="881"/>
      <c r="AA45" s="881"/>
      <c r="AB45" s="881"/>
      <c r="AC45" s="881"/>
      <c r="AD45" s="881"/>
      <c r="AE45" s="881"/>
      <c r="AF45" s="881"/>
      <c r="AG45" s="881"/>
      <c r="AH45" s="881"/>
      <c r="AI45" s="881"/>
      <c r="AJ45" s="881"/>
      <c r="AK45" s="881"/>
      <c r="AL45" s="881"/>
      <c r="AM45" s="881"/>
      <c r="AN45" s="881"/>
      <c r="AO45" s="882"/>
      <c r="AP45" s="42"/>
      <c r="CD45" s="2"/>
      <c r="CE45" s="2"/>
      <c r="CF45" s="2"/>
      <c r="CG45" s="2"/>
      <c r="CH45" s="2"/>
    </row>
    <row r="46" spans="2:86" ht="12" customHeight="1" x14ac:dyDescent="0.2">
      <c r="B46" s="6" t="s">
        <v>404</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439</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440</v>
      </c>
      <c r="AP48" s="42"/>
      <c r="CD48" s="2"/>
      <c r="CE48" s="2"/>
      <c r="CF48" s="2"/>
      <c r="CG48" s="2"/>
      <c r="CH48" s="2"/>
    </row>
    <row r="49" spans="2:86" ht="12" customHeight="1" x14ac:dyDescent="0.15">
      <c r="B49" s="2" t="s">
        <v>441</v>
      </c>
      <c r="AP49" s="42"/>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AG11:AJ28">
    <cfRule type="expression" dxfId="255" priority="3">
      <formula>$AQ11=2</formula>
    </cfRule>
  </conditionalFormatting>
  <conditionalFormatting sqref="Y29:AB29">
    <cfRule type="expression" dxfId="254" priority="15">
      <formula>$AQ28=2</formula>
    </cfRule>
  </conditionalFormatting>
  <conditionalFormatting sqref="Y30:AB31">
    <cfRule type="expression" dxfId="253" priority="13">
      <formula>$AQ28=2</formula>
    </cfRule>
  </conditionalFormatting>
  <conditionalFormatting sqref="Y32:AB32">
    <cfRule type="expression" dxfId="252" priority="11">
      <formula>$AQ29=2</formula>
    </cfRule>
  </conditionalFormatting>
  <conditionalFormatting sqref="Y33:AB33">
    <cfRule type="expression" dxfId="251" priority="9">
      <formula>$AQ29=2</formula>
    </cfRule>
  </conditionalFormatting>
  <conditionalFormatting sqref="Y34:AB34">
    <cfRule type="expression" dxfId="250" priority="7">
      <formula>$AQ29=2</formula>
    </cfRule>
  </conditionalFormatting>
  <conditionalFormatting sqref="Y11:AF28">
    <cfRule type="expression" dxfId="249" priority="2">
      <formula>$AQ11=3</formula>
    </cfRule>
  </conditionalFormatting>
  <conditionalFormatting sqref="Y29:AF29">
    <cfRule type="expression" dxfId="248" priority="16">
      <formula>$AQ28=3</formula>
    </cfRule>
  </conditionalFormatting>
  <conditionalFormatting sqref="Y30:AF31">
    <cfRule type="expression" dxfId="247" priority="14">
      <formula>$AQ28=3</formula>
    </cfRule>
  </conditionalFormatting>
  <conditionalFormatting sqref="Y32:AF32">
    <cfRule type="expression" dxfId="246" priority="12">
      <formula>$AQ29=3</formula>
    </cfRule>
  </conditionalFormatting>
  <conditionalFormatting sqref="Y33:AF33">
    <cfRule type="expression" dxfId="245" priority="10">
      <formula>$AQ29=3</formula>
    </cfRule>
  </conditionalFormatting>
  <conditionalFormatting sqref="Y34:AF34">
    <cfRule type="expression" dxfId="244" priority="8">
      <formula>$AQ29=3</formula>
    </cfRule>
  </conditionalFormatting>
  <conditionalFormatting sqref="AC11:AJ28">
    <cfRule type="expression" dxfId="243" priority="1">
      <formula>$AQ11=1</formula>
    </cfRule>
  </conditionalFormatting>
  <conditionalFormatting sqref="AC29:AJ29">
    <cfRule type="expression" dxfId="242" priority="27">
      <formula>$AQ28=1</formula>
    </cfRule>
  </conditionalFormatting>
  <conditionalFormatting sqref="AC30:AJ31">
    <cfRule type="expression" dxfId="241" priority="25">
      <formula>$AQ28=1</formula>
    </cfRule>
  </conditionalFormatting>
  <conditionalFormatting sqref="AC32:AJ32">
    <cfRule type="expression" dxfId="240" priority="23">
      <formula>$AQ29=1</formula>
    </cfRule>
  </conditionalFormatting>
  <conditionalFormatting sqref="AC33:AJ33">
    <cfRule type="expression" dxfId="239" priority="21">
      <formula>$AQ29=1</formula>
    </cfRule>
  </conditionalFormatting>
  <conditionalFormatting sqref="AC34:AJ34">
    <cfRule type="expression" dxfId="238" priority="19">
      <formula>$AQ29=1</formula>
    </cfRule>
  </conditionalFormatting>
  <conditionalFormatting sqref="AG29:AJ29">
    <cfRule type="expression" dxfId="237" priority="26">
      <formula>$AQ28=2</formula>
    </cfRule>
  </conditionalFormatting>
  <conditionalFormatting sqref="AG30:AJ31">
    <cfRule type="expression" dxfId="236" priority="24">
      <formula>$AQ28=2</formula>
    </cfRule>
  </conditionalFormatting>
  <conditionalFormatting sqref="AG32:AJ32">
    <cfRule type="expression" dxfId="235" priority="22">
      <formula>$AQ29=2</formula>
    </cfRule>
  </conditionalFormatting>
  <conditionalFormatting sqref="AG33:AJ33">
    <cfRule type="expression" dxfId="234" priority="20">
      <formula>$AQ29=2</formula>
    </cfRule>
  </conditionalFormatting>
  <conditionalFormatting sqref="AG34:AJ34">
    <cfRule type="expression" dxfId="233" priority="18">
      <formula>$AQ29=2</formula>
    </cfRule>
  </conditionalFormatting>
  <dataValidations count="3">
    <dataValidation type="list" allowBlank="1" showInputMessage="1" showErrorMessage="1" sqref="Y20:AB34" xr:uid="{F420E8CC-8DA6-4135-ADFA-828B0DBBA578}">
      <formula1>"〇,"</formula1>
    </dataValidation>
    <dataValidation type="list" allowBlank="1" showInputMessage="1" showErrorMessage="1" sqref="N11:O34" xr:uid="{A71A63EF-EF7B-4014-A786-571C6C34E30E}">
      <formula1>INDIRECT(L11)</formula1>
    </dataValidation>
    <dataValidation type="list" allowBlank="1" showInputMessage="1" showErrorMessage="1" sqref="Y11:AB19" xr:uid="{78A97B6A-FD07-4CDB-86A5-EFF54F4D08E3}">
      <formula1>"　,○"</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289F72B-78D4-4C3D-86C1-C249644DF7D9}">
          <x14:formula1>
            <xm:f>'(参考)リスト'!$G$16:$G$19</xm:f>
          </x14:formula1>
          <xm:sqref>AM35:AO38</xm:sqref>
        </x14:dataValidation>
        <x14:dataValidation type="list" allowBlank="1" showInputMessage="1" showErrorMessage="1" xr:uid="{7C6BC127-A060-4AC2-8A5D-FF60D05D80CB}">
          <x14:formula1>
            <xm:f>'(参考)リスト'!$B$16:$B$21</xm:f>
          </x14:formula1>
          <xm:sqref>L11:M34</xm:sqref>
        </x14:dataValidation>
        <x14:dataValidation type="list" allowBlank="1" showInputMessage="1" showErrorMessage="1" xr:uid="{71219035-8616-4481-A14C-D91410744FDC}">
          <x14:formula1>
            <xm:f>'(参考)リスト'!$E$16:$E$27</xm:f>
          </x14:formula1>
          <xm:sqref>R11:T34</xm:sqref>
        </x14:dataValidation>
        <x14:dataValidation type="list" allowBlank="1" showInputMessage="1" showErrorMessage="1" xr:uid="{BB4329D2-8E6A-419B-A281-D047F083FA9C}">
          <x14:formula1>
            <xm:f>'(参考)リスト'!$D$16:$D$18</xm:f>
          </x14:formula1>
          <xm:sqref>P11:Q34</xm:sqref>
        </x14:dataValidation>
        <x14:dataValidation type="list" allowBlank="1" showInputMessage="1" showErrorMessage="1" xr:uid="{69ACCC68-B989-45DC-A3AF-3C9BA6D08105}">
          <x14:formula1>
            <xm:f>'(参考)リスト'!$F$16:$F$21</xm:f>
          </x14:formula1>
          <xm:sqref>U11:X34</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75AA6-AFED-470A-8AF3-F7328209CF50}">
  <sheetPr>
    <pageSetUpPr fitToPage="1"/>
  </sheetPr>
  <dimension ref="B1:CH53"/>
  <sheetViews>
    <sheetView showGridLines="0" view="pageBreakPreview" topLeftCell="G8" zoomScale="145" zoomScaleNormal="85" zoomScaleSheetLayoutView="145" workbookViewId="0">
      <selection activeCell="R27" sqref="R27:T27"/>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3" customWidth="1"/>
    <col min="43" max="86" width="4.109375" style="42" customWidth="1"/>
    <col min="87" max="99" width="8" style="2" customWidth="1"/>
    <col min="100" max="110" width="9" style="2"/>
    <col min="111" max="111" width="14" style="2" bestFit="1" customWidth="1"/>
    <col min="112" max="16384" width="9" style="2"/>
  </cols>
  <sheetData>
    <row r="1" spans="2:86" ht="12" customHeight="1" x14ac:dyDescent="0.15">
      <c r="AU1" s="951" t="s">
        <v>495</v>
      </c>
      <c r="AV1" s="958" t="s">
        <v>402</v>
      </c>
      <c r="AW1" s="958"/>
      <c r="AX1" s="958"/>
      <c r="AY1" s="878" t="s">
        <v>46</v>
      </c>
      <c r="AZ1" s="878"/>
      <c r="BA1" s="878"/>
      <c r="BB1" s="878"/>
      <c r="BC1" s="878"/>
      <c r="BD1" s="878"/>
      <c r="BE1" s="878"/>
      <c r="BF1" s="878"/>
      <c r="BG1" s="878"/>
      <c r="BH1" s="878"/>
      <c r="BI1" s="878"/>
      <c r="BJ1" s="878"/>
      <c r="BK1" s="878" t="s">
        <v>45</v>
      </c>
      <c r="BL1" s="878"/>
      <c r="BM1" s="878"/>
      <c r="BN1" s="878"/>
      <c r="BO1" s="878"/>
      <c r="BP1" s="878"/>
      <c r="BQ1" s="878"/>
      <c r="BR1" s="878"/>
      <c r="BS1" s="878"/>
      <c r="BT1" s="878"/>
      <c r="BU1" s="878"/>
      <c r="BV1" s="878"/>
      <c r="BW1" s="950"/>
      <c r="BX1" s="950"/>
      <c r="BY1" s="950"/>
      <c r="BZ1" s="950"/>
      <c r="CA1" s="950"/>
      <c r="CB1" s="950"/>
      <c r="CC1" s="950"/>
      <c r="CD1" s="950"/>
      <c r="CE1" s="950"/>
      <c r="CF1" s="950"/>
      <c r="CG1" s="950"/>
      <c r="CH1" s="950"/>
    </row>
    <row r="2" spans="2:86" ht="8.25" customHeight="1" x14ac:dyDescent="0.15">
      <c r="AU2" s="951"/>
      <c r="AV2" s="958" t="s">
        <v>401</v>
      </c>
      <c r="AW2" s="944" t="s">
        <v>400</v>
      </c>
      <c r="AX2" s="944" t="s">
        <v>449</v>
      </c>
      <c r="AY2" s="878" t="s">
        <v>496</v>
      </c>
      <c r="AZ2" s="878"/>
      <c r="BA2" s="878"/>
      <c r="BB2" s="878"/>
      <c r="BC2" s="878"/>
      <c r="BD2" s="878"/>
      <c r="BE2" s="878"/>
      <c r="BF2" s="878"/>
      <c r="BG2" s="878"/>
      <c r="BH2" s="878"/>
      <c r="BI2" s="878"/>
      <c r="BJ2" s="878"/>
      <c r="BK2" s="878" t="s">
        <v>44</v>
      </c>
      <c r="BL2" s="878"/>
      <c r="BM2" s="878"/>
      <c r="BN2" s="878"/>
      <c r="BO2" s="878" t="s">
        <v>43</v>
      </c>
      <c r="BP2" s="878"/>
      <c r="BQ2" s="878"/>
      <c r="BR2" s="878"/>
      <c r="BS2" s="878"/>
      <c r="BT2" s="878"/>
      <c r="BU2" s="878"/>
      <c r="BV2" s="878"/>
      <c r="BW2" s="959"/>
      <c r="BX2" s="959"/>
      <c r="BY2" s="959"/>
      <c r="BZ2" s="959"/>
      <c r="CA2" s="950"/>
      <c r="CB2" s="950"/>
      <c r="CC2" s="950"/>
      <c r="CD2" s="950"/>
      <c r="CE2" s="950"/>
      <c r="CF2" s="950"/>
      <c r="CG2" s="950"/>
      <c r="CH2" s="950"/>
    </row>
    <row r="3" spans="2:86" ht="25.2" customHeight="1" x14ac:dyDescent="0.15">
      <c r="B3" s="659" t="s">
        <v>316</v>
      </c>
      <c r="C3" s="945"/>
      <c r="D3" s="945"/>
      <c r="E3" s="946"/>
      <c r="F3" s="946"/>
      <c r="G3" s="946"/>
      <c r="H3" s="946"/>
      <c r="I3" s="946"/>
      <c r="J3" s="946"/>
      <c r="K3" s="945"/>
      <c r="L3" s="945"/>
      <c r="M3" s="945"/>
      <c r="N3" s="945"/>
      <c r="O3" s="945"/>
      <c r="P3" s="945"/>
      <c r="Q3" s="945"/>
      <c r="R3" s="945"/>
      <c r="S3" s="945"/>
      <c r="T3" s="945"/>
      <c r="U3" s="945"/>
      <c r="V3" s="945"/>
      <c r="W3" s="945"/>
      <c r="X3" s="945"/>
      <c r="Y3" s="945"/>
      <c r="Z3" s="945"/>
      <c r="AA3" s="945"/>
      <c r="AB3" s="945"/>
      <c r="AC3" s="945"/>
      <c r="AD3" s="945"/>
      <c r="AE3" s="945"/>
      <c r="AF3" s="945"/>
      <c r="AG3" s="945"/>
      <c r="AH3" s="945"/>
      <c r="AI3" s="945"/>
      <c r="AJ3" s="945"/>
      <c r="AK3" s="945"/>
      <c r="AL3" s="945"/>
      <c r="AM3" s="945"/>
      <c r="AN3" s="945"/>
      <c r="AO3" s="945"/>
      <c r="AU3" s="951"/>
      <c r="AV3" s="958"/>
      <c r="AW3" s="944"/>
      <c r="AX3" s="944"/>
      <c r="AY3" s="878" t="s">
        <v>42</v>
      </c>
      <c r="AZ3" s="878"/>
      <c r="BA3" s="878"/>
      <c r="BB3" s="878"/>
      <c r="BC3" s="878" t="s">
        <v>41</v>
      </c>
      <c r="BD3" s="878"/>
      <c r="BE3" s="878"/>
      <c r="BF3" s="878"/>
      <c r="BG3" s="878" t="s">
        <v>40</v>
      </c>
      <c r="BH3" s="878"/>
      <c r="BI3" s="878"/>
      <c r="BJ3" s="878"/>
      <c r="BK3" s="878" t="s">
        <v>235</v>
      </c>
      <c r="BL3" s="878"/>
      <c r="BM3" s="878"/>
      <c r="BN3" s="878"/>
      <c r="BO3" s="878" t="s">
        <v>41</v>
      </c>
      <c r="BP3" s="878"/>
      <c r="BQ3" s="878"/>
      <c r="BR3" s="878"/>
      <c r="BS3" s="878" t="s">
        <v>40</v>
      </c>
      <c r="BT3" s="878"/>
      <c r="BU3" s="878"/>
      <c r="BV3" s="878"/>
      <c r="BW3" s="950"/>
      <c r="BX3" s="950"/>
      <c r="BY3" s="950"/>
      <c r="BZ3" s="950"/>
      <c r="CA3" s="950"/>
      <c r="CB3" s="950"/>
      <c r="CC3" s="950"/>
      <c r="CD3" s="950"/>
      <c r="CE3" s="950"/>
      <c r="CF3" s="950"/>
      <c r="CG3" s="950"/>
      <c r="CH3" s="950"/>
    </row>
    <row r="4" spans="2:86" ht="18" customHeight="1" x14ac:dyDescent="0.15">
      <c r="B4" s="403" t="s">
        <v>17</v>
      </c>
      <c r="C4" s="403"/>
      <c r="D4" s="403"/>
      <c r="E4" s="921" t="s">
        <v>561</v>
      </c>
      <c r="F4" s="922"/>
      <c r="G4" s="922"/>
      <c r="H4" s="922"/>
      <c r="I4" s="922"/>
      <c r="J4" s="923"/>
      <c r="K4" s="495" t="s">
        <v>18</v>
      </c>
      <c r="L4" s="495"/>
      <c r="M4" s="495"/>
      <c r="N4" s="919" t="s">
        <v>573</v>
      </c>
      <c r="O4" s="919"/>
      <c r="P4" s="919"/>
      <c r="Q4" s="919"/>
      <c r="R4" s="919"/>
      <c r="S4" s="919"/>
      <c r="T4" s="514" t="s">
        <v>445</v>
      </c>
      <c r="U4" s="515"/>
      <c r="V4" s="515"/>
      <c r="W4" s="515"/>
      <c r="X4" s="516"/>
      <c r="Y4" s="924" t="s">
        <v>531</v>
      </c>
      <c r="Z4" s="924"/>
      <c r="AA4" s="924"/>
      <c r="AB4" s="924"/>
      <c r="AC4" s="924"/>
      <c r="AD4" s="924"/>
      <c r="AE4" s="924"/>
      <c r="AF4" s="924"/>
      <c r="AG4" s="514" t="s">
        <v>185</v>
      </c>
      <c r="AH4" s="515"/>
      <c r="AI4" s="515"/>
      <c r="AJ4" s="516"/>
      <c r="AK4" s="952">
        <v>45586</v>
      </c>
      <c r="AL4" s="953"/>
      <c r="AM4" s="953"/>
      <c r="AN4" s="953"/>
      <c r="AO4" s="954"/>
      <c r="AU4" s="951"/>
      <c r="AV4" s="958"/>
      <c r="AW4" s="944"/>
      <c r="AX4" s="944"/>
      <c r="AY4" s="147" t="s">
        <v>37</v>
      </c>
      <c r="AZ4" s="147" t="s">
        <v>36</v>
      </c>
      <c r="BA4" s="147" t="s">
        <v>39</v>
      </c>
      <c r="BB4" s="147" t="s">
        <v>38</v>
      </c>
      <c r="BC4" s="147" t="s">
        <v>37</v>
      </c>
      <c r="BD4" s="147" t="s">
        <v>36</v>
      </c>
      <c r="BE4" s="147" t="s">
        <v>39</v>
      </c>
      <c r="BF4" s="147" t="s">
        <v>38</v>
      </c>
      <c r="BG4" s="147" t="s">
        <v>37</v>
      </c>
      <c r="BH4" s="147" t="s">
        <v>36</v>
      </c>
      <c r="BI4" s="147" t="s">
        <v>39</v>
      </c>
      <c r="BJ4" s="147" t="s">
        <v>38</v>
      </c>
      <c r="BK4" s="147" t="s">
        <v>37</v>
      </c>
      <c r="BL4" s="147" t="s">
        <v>36</v>
      </c>
      <c r="BM4" s="147" t="s">
        <v>39</v>
      </c>
      <c r="BN4" s="147" t="s">
        <v>38</v>
      </c>
      <c r="BO4" s="147" t="s">
        <v>37</v>
      </c>
      <c r="BP4" s="147" t="s">
        <v>36</v>
      </c>
      <c r="BQ4" s="147" t="s">
        <v>39</v>
      </c>
      <c r="BR4" s="147" t="s">
        <v>38</v>
      </c>
      <c r="BS4" s="147" t="s">
        <v>37</v>
      </c>
      <c r="BT4" s="147" t="s">
        <v>36</v>
      </c>
      <c r="BU4" s="147" t="s">
        <v>39</v>
      </c>
      <c r="BV4" s="147" t="s">
        <v>38</v>
      </c>
      <c r="BW4" s="5"/>
      <c r="BX4" s="5"/>
      <c r="BY4" s="5"/>
      <c r="BZ4" s="5"/>
      <c r="CA4" s="5"/>
      <c r="CB4" s="5"/>
      <c r="CC4" s="5"/>
      <c r="CD4" s="5"/>
      <c r="CE4" s="5"/>
      <c r="CF4" s="5"/>
      <c r="CG4" s="5"/>
      <c r="CH4" s="5"/>
    </row>
    <row r="5" spans="2:86" ht="18" customHeight="1" x14ac:dyDescent="0.15">
      <c r="B5" s="411" t="s">
        <v>0</v>
      </c>
      <c r="C5" s="411"/>
      <c r="D5" s="411"/>
      <c r="E5" s="947" t="s">
        <v>562</v>
      </c>
      <c r="F5" s="948"/>
      <c r="G5" s="948"/>
      <c r="H5" s="948"/>
      <c r="I5" s="948"/>
      <c r="J5" s="949"/>
      <c r="K5" s="509" t="s">
        <v>1</v>
      </c>
      <c r="L5" s="509"/>
      <c r="M5" s="509"/>
      <c r="N5" s="919" t="s">
        <v>936</v>
      </c>
      <c r="O5" s="919"/>
      <c r="P5" s="919"/>
      <c r="Q5" s="919"/>
      <c r="R5" s="919"/>
      <c r="S5" s="919"/>
      <c r="T5" s="517"/>
      <c r="U5" s="518"/>
      <c r="V5" s="518"/>
      <c r="W5" s="518"/>
      <c r="X5" s="519"/>
      <c r="Y5" s="920" t="s">
        <v>532</v>
      </c>
      <c r="Z5" s="920"/>
      <c r="AA5" s="920"/>
      <c r="AB5" s="920"/>
      <c r="AC5" s="920"/>
      <c r="AD5" s="920"/>
      <c r="AE5" s="920"/>
      <c r="AF5" s="920"/>
      <c r="AG5" s="657"/>
      <c r="AH5" s="690"/>
      <c r="AI5" s="690"/>
      <c r="AJ5" s="658"/>
      <c r="AK5" s="955"/>
      <c r="AL5" s="956"/>
      <c r="AM5" s="956"/>
      <c r="AN5" s="956"/>
      <c r="AO5" s="957"/>
      <c r="AU5" s="951"/>
      <c r="AV5" s="51">
        <f>N7</f>
        <v>6</v>
      </c>
      <c r="AW5" s="43">
        <f>R7</f>
        <v>6</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1</v>
      </c>
      <c r="BF5" s="56">
        <f t="shared" si="0"/>
        <v>0</v>
      </c>
      <c r="BG5" s="56">
        <f t="shared" si="0"/>
        <v>0</v>
      </c>
      <c r="BH5" s="56">
        <f t="shared" si="0"/>
        <v>0</v>
      </c>
      <c r="BI5" s="56">
        <f>AI37</f>
        <v>0</v>
      </c>
      <c r="BJ5" s="56">
        <f t="shared" si="0"/>
        <v>1</v>
      </c>
      <c r="BK5" s="56">
        <f>IF(Y37&gt;0,R7,"")</f>
        <v>6</v>
      </c>
      <c r="BL5" s="44" t="str">
        <f>IF(Y37&gt;0,"",IF(Z37&gt;0,R7,""))</f>
        <v/>
      </c>
      <c r="BM5" s="44" t="e">
        <f>IF(Y37+Z37&gt;0,"",IF(AA37&gt;0,R7,""))</f>
        <v>#VALUE!</v>
      </c>
      <c r="BN5" s="44" t="e">
        <f>IF(Y37+Z37+AA37&gt;0,"",IF(AB37&gt;0,R7,""))</f>
        <v>#VALUE!</v>
      </c>
      <c r="BO5" s="56">
        <f>AC35</f>
        <v>0</v>
      </c>
      <c r="BP5" s="56">
        <f t="shared" ref="BP5:BQ5" si="1">AD35</f>
        <v>0</v>
      </c>
      <c r="BQ5" s="56">
        <f t="shared" si="1"/>
        <v>0.03</v>
      </c>
      <c r="BR5" s="56">
        <f>AF35</f>
        <v>0</v>
      </c>
      <c r="BS5" s="56">
        <f>AG35</f>
        <v>0</v>
      </c>
      <c r="BT5" s="56">
        <f>AH35</f>
        <v>0</v>
      </c>
      <c r="BU5" s="56">
        <f>AI35</f>
        <v>0</v>
      </c>
      <c r="BV5" s="56">
        <f>AJ35</f>
        <v>1.72</v>
      </c>
      <c r="BW5" s="144"/>
      <c r="BX5" s="145"/>
      <c r="BY5" s="145"/>
      <c r="BZ5" s="145"/>
      <c r="CA5" s="146"/>
      <c r="CB5" s="146"/>
      <c r="CC5" s="146"/>
      <c r="CD5" s="146"/>
      <c r="CE5" s="146"/>
      <c r="CF5" s="146"/>
      <c r="CG5" s="146"/>
      <c r="CH5" s="146"/>
    </row>
    <row r="6" spans="2:86" ht="12" customHeight="1" x14ac:dyDescent="0.15">
      <c r="B6" s="925" t="s">
        <v>184</v>
      </c>
      <c r="C6" s="927"/>
      <c r="D6" s="928"/>
      <c r="E6" s="929"/>
      <c r="F6" s="929"/>
      <c r="G6" s="929"/>
      <c r="H6" s="929"/>
      <c r="I6" s="929"/>
      <c r="J6" s="930"/>
      <c r="K6" s="935" t="s">
        <v>317</v>
      </c>
      <c r="L6" s="936"/>
      <c r="M6" s="936"/>
      <c r="N6" s="936"/>
      <c r="O6" s="936"/>
      <c r="P6" s="936"/>
      <c r="Q6" s="936"/>
      <c r="R6" s="936"/>
      <c r="S6" s="936"/>
      <c r="T6" s="936"/>
      <c r="U6" s="936"/>
      <c r="V6" s="936"/>
      <c r="W6" s="936"/>
      <c r="X6" s="936"/>
      <c r="Y6" s="936"/>
      <c r="Z6" s="936"/>
      <c r="AA6" s="936"/>
      <c r="AB6" s="936"/>
      <c r="AC6" s="936"/>
      <c r="AD6" s="936"/>
      <c r="AE6" s="936"/>
      <c r="AF6" s="936"/>
      <c r="AG6" s="936"/>
      <c r="AH6" s="936"/>
      <c r="AI6" s="936"/>
      <c r="AJ6" s="936"/>
      <c r="AK6" s="936"/>
      <c r="AL6" s="936"/>
      <c r="AM6" s="936"/>
      <c r="AN6" s="936"/>
      <c r="AO6" s="937"/>
      <c r="AP6" s="2"/>
    </row>
    <row r="7" spans="2:86" ht="12" customHeight="1" x14ac:dyDescent="0.15">
      <c r="B7" s="926"/>
      <c r="C7" s="931"/>
      <c r="D7" s="929"/>
      <c r="E7" s="929"/>
      <c r="F7" s="929"/>
      <c r="G7" s="929"/>
      <c r="H7" s="929"/>
      <c r="I7" s="929"/>
      <c r="J7" s="930"/>
      <c r="K7" s="884" t="s">
        <v>183</v>
      </c>
      <c r="L7" s="885"/>
      <c r="M7" s="886"/>
      <c r="N7" s="961">
        <v>6</v>
      </c>
      <c r="O7" s="962"/>
      <c r="P7" s="884" t="s">
        <v>318</v>
      </c>
      <c r="Q7" s="886"/>
      <c r="R7" s="938">
        <v>6</v>
      </c>
      <c r="S7" s="939"/>
      <c r="T7" s="940"/>
      <c r="U7" s="907" t="s">
        <v>436</v>
      </c>
      <c r="V7" s="941"/>
      <c r="W7" s="907" t="s">
        <v>319</v>
      </c>
      <c r="X7" s="941"/>
      <c r="Y7" s="886" t="s">
        <v>182</v>
      </c>
      <c r="Z7" s="883"/>
      <c r="AA7" s="883"/>
      <c r="AB7" s="883"/>
      <c r="AC7" s="907" t="s">
        <v>320</v>
      </c>
      <c r="AD7" s="908"/>
      <c r="AE7" s="908"/>
      <c r="AF7" s="908"/>
      <c r="AG7" s="908"/>
      <c r="AH7" s="908"/>
      <c r="AI7" s="908"/>
      <c r="AJ7" s="941"/>
      <c r="AK7" s="907" t="s">
        <v>321</v>
      </c>
      <c r="AL7" s="908"/>
      <c r="AM7" s="908"/>
      <c r="AN7" s="909"/>
      <c r="AO7" s="910"/>
      <c r="AP7" s="2"/>
      <c r="AW7" s="59"/>
    </row>
    <row r="8" spans="2:86" ht="12" customHeight="1" x14ac:dyDescent="0.15">
      <c r="B8" s="926"/>
      <c r="C8" s="931"/>
      <c r="D8" s="929"/>
      <c r="E8" s="929"/>
      <c r="F8" s="929"/>
      <c r="G8" s="929"/>
      <c r="H8" s="929"/>
      <c r="I8" s="929"/>
      <c r="J8" s="930"/>
      <c r="K8" s="883" t="s">
        <v>322</v>
      </c>
      <c r="L8" s="883" t="s">
        <v>167</v>
      </c>
      <c r="M8" s="883"/>
      <c r="N8" s="883" t="s">
        <v>166</v>
      </c>
      <c r="O8" s="883"/>
      <c r="P8" s="883" t="s">
        <v>323</v>
      </c>
      <c r="Q8" s="883"/>
      <c r="R8" s="883" t="s">
        <v>2</v>
      </c>
      <c r="S8" s="883"/>
      <c r="T8" s="883"/>
      <c r="U8" s="911"/>
      <c r="V8" s="942"/>
      <c r="W8" s="911"/>
      <c r="X8" s="942"/>
      <c r="Y8" s="886"/>
      <c r="Z8" s="883"/>
      <c r="AA8" s="883"/>
      <c r="AB8" s="883"/>
      <c r="AC8" s="915"/>
      <c r="AD8" s="916"/>
      <c r="AE8" s="916"/>
      <c r="AF8" s="916"/>
      <c r="AG8" s="916"/>
      <c r="AH8" s="916"/>
      <c r="AI8" s="916"/>
      <c r="AJ8" s="943"/>
      <c r="AK8" s="911"/>
      <c r="AL8" s="912"/>
      <c r="AM8" s="912"/>
      <c r="AN8" s="913"/>
      <c r="AO8" s="914"/>
      <c r="AP8" s="2"/>
    </row>
    <row r="9" spans="2:86" ht="12" customHeight="1" x14ac:dyDescent="0.15">
      <c r="B9" s="926"/>
      <c r="C9" s="931"/>
      <c r="D9" s="929"/>
      <c r="E9" s="929"/>
      <c r="F9" s="929"/>
      <c r="G9" s="929"/>
      <c r="H9" s="929"/>
      <c r="I9" s="929"/>
      <c r="J9" s="930"/>
      <c r="K9" s="883"/>
      <c r="L9" s="883"/>
      <c r="M9" s="883"/>
      <c r="N9" s="883"/>
      <c r="O9" s="883"/>
      <c r="P9" s="883"/>
      <c r="Q9" s="883"/>
      <c r="R9" s="883"/>
      <c r="S9" s="883"/>
      <c r="T9" s="883"/>
      <c r="U9" s="911"/>
      <c r="V9" s="942"/>
      <c r="W9" s="911"/>
      <c r="X9" s="942"/>
      <c r="Y9" s="886" t="s">
        <v>324</v>
      </c>
      <c r="Z9" s="883"/>
      <c r="AA9" s="883"/>
      <c r="AB9" s="883"/>
      <c r="AC9" s="883" t="s">
        <v>325</v>
      </c>
      <c r="AD9" s="883"/>
      <c r="AE9" s="883"/>
      <c r="AF9" s="883"/>
      <c r="AG9" s="883" t="s">
        <v>326</v>
      </c>
      <c r="AH9" s="883"/>
      <c r="AI9" s="883"/>
      <c r="AJ9" s="883"/>
      <c r="AK9" s="911"/>
      <c r="AL9" s="912"/>
      <c r="AM9" s="912"/>
      <c r="AN9" s="913"/>
      <c r="AO9" s="914"/>
      <c r="AP9" s="2"/>
    </row>
    <row r="10" spans="2:86" ht="12" customHeight="1" x14ac:dyDescent="0.15">
      <c r="B10" s="926"/>
      <c r="C10" s="931"/>
      <c r="D10" s="929"/>
      <c r="E10" s="929"/>
      <c r="F10" s="929"/>
      <c r="G10" s="929"/>
      <c r="H10" s="929"/>
      <c r="I10" s="929"/>
      <c r="J10" s="930"/>
      <c r="K10" s="883"/>
      <c r="L10" s="883"/>
      <c r="M10" s="883"/>
      <c r="N10" s="883"/>
      <c r="O10" s="883"/>
      <c r="P10" s="883"/>
      <c r="Q10" s="883"/>
      <c r="R10" s="883"/>
      <c r="S10" s="883"/>
      <c r="T10" s="883"/>
      <c r="U10" s="915"/>
      <c r="V10" s="943"/>
      <c r="W10" s="915"/>
      <c r="X10" s="943"/>
      <c r="Y10" s="54" t="s">
        <v>21</v>
      </c>
      <c r="Z10" s="50" t="s">
        <v>22</v>
      </c>
      <c r="AA10" s="50" t="s">
        <v>327</v>
      </c>
      <c r="AB10" s="50" t="s">
        <v>328</v>
      </c>
      <c r="AC10" s="50" t="s">
        <v>21</v>
      </c>
      <c r="AD10" s="50" t="s">
        <v>22</v>
      </c>
      <c r="AE10" s="50" t="s">
        <v>327</v>
      </c>
      <c r="AF10" s="50" t="s">
        <v>328</v>
      </c>
      <c r="AG10" s="50" t="s">
        <v>21</v>
      </c>
      <c r="AH10" s="50" t="s">
        <v>22</v>
      </c>
      <c r="AI10" s="50" t="s">
        <v>327</v>
      </c>
      <c r="AJ10" s="50" t="s">
        <v>328</v>
      </c>
      <c r="AK10" s="915"/>
      <c r="AL10" s="916"/>
      <c r="AM10" s="916"/>
      <c r="AN10" s="917"/>
      <c r="AO10" s="918"/>
      <c r="AP10" s="2"/>
    </row>
    <row r="11" spans="2:86" ht="12" customHeight="1" x14ac:dyDescent="0.15">
      <c r="B11" s="926"/>
      <c r="C11" s="931"/>
      <c r="D11" s="929"/>
      <c r="E11" s="929"/>
      <c r="F11" s="929"/>
      <c r="G11" s="929"/>
      <c r="H11" s="929"/>
      <c r="I11" s="929"/>
      <c r="J11" s="930"/>
      <c r="K11" s="95">
        <v>1</v>
      </c>
      <c r="L11" s="890" t="s">
        <v>464</v>
      </c>
      <c r="M11" s="891"/>
      <c r="N11" s="890" t="s">
        <v>337</v>
      </c>
      <c r="O11" s="891"/>
      <c r="P11" s="890" t="s">
        <v>251</v>
      </c>
      <c r="Q11" s="891"/>
      <c r="R11" s="312" t="s">
        <v>466</v>
      </c>
      <c r="S11" s="312"/>
      <c r="T11" s="312"/>
      <c r="U11" s="890" t="s">
        <v>534</v>
      </c>
      <c r="V11" s="891"/>
      <c r="W11" s="890" t="s">
        <v>661</v>
      </c>
      <c r="X11" s="891"/>
      <c r="Y11" s="274"/>
      <c r="Z11" s="274"/>
      <c r="AA11" s="274"/>
      <c r="AB11" s="274"/>
      <c r="AC11" s="272"/>
      <c r="AD11" s="272"/>
      <c r="AE11" s="272"/>
      <c r="AF11" s="272"/>
      <c r="AG11" s="272"/>
      <c r="AH11" s="272"/>
      <c r="AI11" s="272"/>
      <c r="AJ11" s="272"/>
      <c r="AK11" s="887" t="s">
        <v>764</v>
      </c>
      <c r="AL11" s="888"/>
      <c r="AM11" s="888"/>
      <c r="AN11" s="888"/>
      <c r="AO11" s="889"/>
      <c r="AP11" s="2"/>
      <c r="AQ11" s="60">
        <f>IF(P11="材質劣化",2,IF(P11="漏水",3,1))</f>
        <v>2</v>
      </c>
      <c r="AS11" s="42" t="str">
        <f>IF(Y11&lt;&gt;"",1,"")</f>
        <v/>
      </c>
    </row>
    <row r="12" spans="2:86" ht="12" customHeight="1" x14ac:dyDescent="0.15">
      <c r="B12" s="926"/>
      <c r="C12" s="931"/>
      <c r="D12" s="929"/>
      <c r="E12" s="929"/>
      <c r="F12" s="929"/>
      <c r="G12" s="929"/>
      <c r="H12" s="929"/>
      <c r="I12" s="929"/>
      <c r="J12" s="930"/>
      <c r="K12" s="95">
        <v>2</v>
      </c>
      <c r="L12" s="890" t="s">
        <v>464</v>
      </c>
      <c r="M12" s="891"/>
      <c r="N12" s="890" t="s">
        <v>343</v>
      </c>
      <c r="O12" s="891"/>
      <c r="P12" s="890" t="s">
        <v>251</v>
      </c>
      <c r="Q12" s="891"/>
      <c r="R12" s="312" t="s">
        <v>466</v>
      </c>
      <c r="S12" s="312"/>
      <c r="T12" s="312"/>
      <c r="U12" s="890" t="s">
        <v>559</v>
      </c>
      <c r="V12" s="891"/>
      <c r="W12" s="890" t="s">
        <v>559</v>
      </c>
      <c r="X12" s="891"/>
      <c r="Y12" s="274"/>
      <c r="Z12" s="274"/>
      <c r="AA12" s="274"/>
      <c r="AB12" s="274"/>
      <c r="AC12" s="272"/>
      <c r="AD12" s="272"/>
      <c r="AE12" s="272">
        <v>0.03</v>
      </c>
      <c r="AF12" s="272"/>
      <c r="AG12" s="272"/>
      <c r="AH12" s="272"/>
      <c r="AI12" s="272"/>
      <c r="AJ12" s="272"/>
      <c r="AK12" s="887"/>
      <c r="AL12" s="888"/>
      <c r="AM12" s="888"/>
      <c r="AN12" s="888"/>
      <c r="AO12" s="889"/>
      <c r="AP12" s="2"/>
      <c r="AQ12" s="60">
        <f>IF(P12="材質劣化",2,IF(P12="漏水",3,1))</f>
        <v>2</v>
      </c>
    </row>
    <row r="13" spans="2:86" ht="12" customHeight="1" x14ac:dyDescent="0.15">
      <c r="B13" s="926"/>
      <c r="C13" s="931"/>
      <c r="D13" s="929"/>
      <c r="E13" s="929"/>
      <c r="F13" s="929"/>
      <c r="G13" s="929"/>
      <c r="H13" s="929"/>
      <c r="I13" s="929"/>
      <c r="J13" s="930"/>
      <c r="K13" s="95">
        <v>3</v>
      </c>
      <c r="L13" s="890" t="s">
        <v>464</v>
      </c>
      <c r="M13" s="891"/>
      <c r="N13" s="890" t="s">
        <v>343</v>
      </c>
      <c r="O13" s="891"/>
      <c r="P13" s="890" t="s">
        <v>251</v>
      </c>
      <c r="Q13" s="891"/>
      <c r="R13" s="312" t="s">
        <v>466</v>
      </c>
      <c r="S13" s="312"/>
      <c r="T13" s="312"/>
      <c r="U13" s="890" t="s">
        <v>549</v>
      </c>
      <c r="V13" s="891"/>
      <c r="W13" s="890" t="s">
        <v>559</v>
      </c>
      <c r="X13" s="891"/>
      <c r="Y13" s="274"/>
      <c r="Z13" s="274"/>
      <c r="AA13" s="274"/>
      <c r="AB13" s="274"/>
      <c r="AC13" s="272"/>
      <c r="AD13" s="272"/>
      <c r="AE13" s="272"/>
      <c r="AF13" s="272"/>
      <c r="AG13" s="272"/>
      <c r="AH13" s="272"/>
      <c r="AI13" s="272"/>
      <c r="AJ13" s="272"/>
      <c r="AK13" s="887"/>
      <c r="AL13" s="888"/>
      <c r="AM13" s="888"/>
      <c r="AN13" s="888"/>
      <c r="AO13" s="889"/>
      <c r="AP13" s="2"/>
      <c r="AQ13" s="60">
        <f t="shared" ref="AQ13:AQ27" si="2">IF(P13="材質劣化",2,IF(P13="漏水",3,1))</f>
        <v>2</v>
      </c>
    </row>
    <row r="14" spans="2:86" ht="12" customHeight="1" x14ac:dyDescent="0.15">
      <c r="B14" s="926"/>
      <c r="C14" s="931"/>
      <c r="D14" s="929"/>
      <c r="E14" s="929"/>
      <c r="F14" s="929"/>
      <c r="G14" s="929"/>
      <c r="H14" s="929"/>
      <c r="I14" s="929"/>
      <c r="J14" s="930"/>
      <c r="K14" s="95">
        <v>4</v>
      </c>
      <c r="L14" s="890" t="s">
        <v>464</v>
      </c>
      <c r="M14" s="891"/>
      <c r="N14" s="890" t="s">
        <v>346</v>
      </c>
      <c r="O14" s="891"/>
      <c r="P14" s="890" t="s">
        <v>251</v>
      </c>
      <c r="Q14" s="891"/>
      <c r="R14" s="312" t="s">
        <v>466</v>
      </c>
      <c r="S14" s="312"/>
      <c r="T14" s="312"/>
      <c r="U14" s="890" t="s">
        <v>534</v>
      </c>
      <c r="V14" s="891"/>
      <c r="W14" s="890" t="s">
        <v>559</v>
      </c>
      <c r="X14" s="891"/>
      <c r="Y14" s="274"/>
      <c r="Z14" s="274"/>
      <c r="AA14" s="274"/>
      <c r="AB14" s="274"/>
      <c r="AC14" s="272"/>
      <c r="AD14" s="272"/>
      <c r="AE14" s="272"/>
      <c r="AF14" s="272"/>
      <c r="AG14" s="272"/>
      <c r="AH14" s="272"/>
      <c r="AI14" s="272"/>
      <c r="AJ14" s="272"/>
      <c r="AK14" s="887"/>
      <c r="AL14" s="888"/>
      <c r="AM14" s="888"/>
      <c r="AN14" s="888"/>
      <c r="AO14" s="889"/>
      <c r="AP14" s="2"/>
      <c r="AQ14" s="60">
        <f t="shared" si="2"/>
        <v>2</v>
      </c>
    </row>
    <row r="15" spans="2:86" ht="12" customHeight="1" x14ac:dyDescent="0.15">
      <c r="B15" s="926"/>
      <c r="C15" s="931"/>
      <c r="D15" s="929"/>
      <c r="E15" s="929"/>
      <c r="F15" s="929"/>
      <c r="G15" s="929"/>
      <c r="H15" s="929"/>
      <c r="I15" s="929"/>
      <c r="J15" s="930"/>
      <c r="K15" s="95">
        <v>5</v>
      </c>
      <c r="L15" s="890" t="s">
        <v>464</v>
      </c>
      <c r="M15" s="891"/>
      <c r="N15" s="890" t="s">
        <v>336</v>
      </c>
      <c r="O15" s="891"/>
      <c r="P15" s="890" t="s">
        <v>251</v>
      </c>
      <c r="Q15" s="891"/>
      <c r="R15" s="312" t="s">
        <v>466</v>
      </c>
      <c r="S15" s="312"/>
      <c r="T15" s="312"/>
      <c r="U15" s="890" t="s">
        <v>534</v>
      </c>
      <c r="V15" s="891"/>
      <c r="W15" s="890" t="s">
        <v>559</v>
      </c>
      <c r="X15" s="891"/>
      <c r="Y15" s="274"/>
      <c r="Z15" s="274"/>
      <c r="AA15" s="274"/>
      <c r="AB15" s="274"/>
      <c r="AC15" s="272"/>
      <c r="AD15" s="272"/>
      <c r="AE15" s="272"/>
      <c r="AF15" s="272"/>
      <c r="AG15" s="272"/>
      <c r="AH15" s="272"/>
      <c r="AI15" s="272"/>
      <c r="AJ15" s="272"/>
      <c r="AK15" s="887"/>
      <c r="AL15" s="888"/>
      <c r="AM15" s="888"/>
      <c r="AN15" s="888"/>
      <c r="AO15" s="889"/>
      <c r="AP15" s="2"/>
      <c r="AQ15" s="60">
        <f t="shared" si="2"/>
        <v>2</v>
      </c>
    </row>
    <row r="16" spans="2:86" ht="12" customHeight="1" x14ac:dyDescent="0.15">
      <c r="B16" s="926"/>
      <c r="C16" s="931"/>
      <c r="D16" s="929"/>
      <c r="E16" s="929"/>
      <c r="F16" s="929"/>
      <c r="G16" s="929"/>
      <c r="H16" s="929"/>
      <c r="I16" s="929"/>
      <c r="J16" s="930"/>
      <c r="K16" s="95">
        <v>6</v>
      </c>
      <c r="L16" s="890" t="s">
        <v>250</v>
      </c>
      <c r="M16" s="891"/>
      <c r="N16" s="890" t="s">
        <v>268</v>
      </c>
      <c r="O16" s="891"/>
      <c r="P16" s="890" t="s">
        <v>252</v>
      </c>
      <c r="Q16" s="891"/>
      <c r="R16" s="328" t="s">
        <v>476</v>
      </c>
      <c r="S16" s="892"/>
      <c r="T16" s="329"/>
      <c r="U16" s="890" t="s">
        <v>533</v>
      </c>
      <c r="V16" s="891"/>
      <c r="W16" s="890" t="s">
        <v>559</v>
      </c>
      <c r="X16" s="891"/>
      <c r="Y16" s="274"/>
      <c r="Z16" s="274"/>
      <c r="AA16" s="274"/>
      <c r="AB16" s="274"/>
      <c r="AC16" s="272"/>
      <c r="AD16" s="272"/>
      <c r="AE16" s="272"/>
      <c r="AF16" s="272"/>
      <c r="AG16" s="272"/>
      <c r="AH16" s="272"/>
      <c r="AI16" s="272"/>
      <c r="AJ16" s="272">
        <v>1.72</v>
      </c>
      <c r="AK16" s="887"/>
      <c r="AL16" s="888"/>
      <c r="AM16" s="888"/>
      <c r="AN16" s="888"/>
      <c r="AO16" s="889"/>
      <c r="AP16" s="2"/>
      <c r="AQ16" s="60">
        <f t="shared" si="2"/>
        <v>3</v>
      </c>
    </row>
    <row r="17" spans="2:46" ht="12" customHeight="1" x14ac:dyDescent="0.15">
      <c r="B17" s="926"/>
      <c r="C17" s="931"/>
      <c r="D17" s="929"/>
      <c r="E17" s="929"/>
      <c r="F17" s="929"/>
      <c r="G17" s="929"/>
      <c r="H17" s="929"/>
      <c r="I17" s="929"/>
      <c r="J17" s="930"/>
      <c r="K17" s="95"/>
      <c r="L17" s="890"/>
      <c r="M17" s="891"/>
      <c r="N17" s="890"/>
      <c r="O17" s="891"/>
      <c r="P17" s="890"/>
      <c r="Q17" s="891"/>
      <c r="R17" s="328"/>
      <c r="S17" s="892"/>
      <c r="T17" s="329"/>
      <c r="U17" s="890"/>
      <c r="V17" s="891"/>
      <c r="W17" s="890"/>
      <c r="X17" s="891"/>
      <c r="Y17" s="55"/>
      <c r="Z17" s="55"/>
      <c r="AA17" s="55"/>
      <c r="AB17" s="55"/>
      <c r="AC17" s="61"/>
      <c r="AD17" s="61"/>
      <c r="AE17" s="61"/>
      <c r="AF17" s="61"/>
      <c r="AG17" s="61"/>
      <c r="AH17" s="61"/>
      <c r="AI17" s="61"/>
      <c r="AJ17" s="61"/>
      <c r="AK17" s="887"/>
      <c r="AL17" s="888"/>
      <c r="AM17" s="888"/>
      <c r="AN17" s="888"/>
      <c r="AO17" s="889"/>
      <c r="AP17" s="2"/>
      <c r="AQ17" s="60">
        <f t="shared" si="2"/>
        <v>1</v>
      </c>
    </row>
    <row r="18" spans="2:46" ht="12" customHeight="1" x14ac:dyDescent="0.15">
      <c r="B18" s="926"/>
      <c r="C18" s="931"/>
      <c r="D18" s="929"/>
      <c r="E18" s="929"/>
      <c r="F18" s="929"/>
      <c r="G18" s="929"/>
      <c r="H18" s="929"/>
      <c r="I18" s="929"/>
      <c r="J18" s="930"/>
      <c r="K18" s="95"/>
      <c r="L18" s="890"/>
      <c r="M18" s="891"/>
      <c r="N18" s="890"/>
      <c r="O18" s="891"/>
      <c r="P18" s="890"/>
      <c r="Q18" s="891"/>
      <c r="R18" s="328"/>
      <c r="S18" s="892"/>
      <c r="T18" s="329"/>
      <c r="U18" s="890"/>
      <c r="V18" s="891"/>
      <c r="W18" s="890"/>
      <c r="X18" s="891"/>
      <c r="Y18" s="55"/>
      <c r="Z18" s="55"/>
      <c r="AA18" s="55"/>
      <c r="AB18" s="55"/>
      <c r="AC18" s="61"/>
      <c r="AD18" s="61"/>
      <c r="AE18" s="61"/>
      <c r="AF18" s="61"/>
      <c r="AG18" s="61"/>
      <c r="AH18" s="61"/>
      <c r="AI18" s="61"/>
      <c r="AJ18" s="61"/>
      <c r="AK18" s="887"/>
      <c r="AL18" s="888"/>
      <c r="AM18" s="888"/>
      <c r="AN18" s="888"/>
      <c r="AO18" s="889"/>
      <c r="AP18" s="2"/>
      <c r="AQ18" s="60">
        <f t="shared" si="2"/>
        <v>1</v>
      </c>
    </row>
    <row r="19" spans="2:46" ht="12" customHeight="1" x14ac:dyDescent="0.15">
      <c r="B19" s="926"/>
      <c r="C19" s="931"/>
      <c r="D19" s="929"/>
      <c r="E19" s="929"/>
      <c r="F19" s="929"/>
      <c r="G19" s="929"/>
      <c r="H19" s="929"/>
      <c r="I19" s="929"/>
      <c r="J19" s="930"/>
      <c r="K19" s="95"/>
      <c r="L19" s="890"/>
      <c r="M19" s="891"/>
      <c r="N19" s="890"/>
      <c r="O19" s="891"/>
      <c r="P19" s="890"/>
      <c r="Q19" s="891"/>
      <c r="R19" s="328"/>
      <c r="S19" s="892"/>
      <c r="T19" s="329"/>
      <c r="U19" s="890"/>
      <c r="V19" s="891"/>
      <c r="W19" s="890"/>
      <c r="X19" s="891"/>
      <c r="Y19" s="55"/>
      <c r="Z19" s="55"/>
      <c r="AA19" s="55"/>
      <c r="AB19" s="55"/>
      <c r="AC19" s="61"/>
      <c r="AD19" s="61"/>
      <c r="AE19" s="61"/>
      <c r="AF19" s="61"/>
      <c r="AG19" s="61"/>
      <c r="AH19" s="61"/>
      <c r="AI19" s="61"/>
      <c r="AJ19" s="61"/>
      <c r="AK19" s="887"/>
      <c r="AL19" s="888"/>
      <c r="AM19" s="888"/>
      <c r="AN19" s="888"/>
      <c r="AO19" s="889"/>
      <c r="AP19" s="2"/>
      <c r="AQ19" s="60">
        <f t="shared" si="2"/>
        <v>1</v>
      </c>
    </row>
    <row r="20" spans="2:46" ht="12" customHeight="1" x14ac:dyDescent="0.15">
      <c r="B20" s="926"/>
      <c r="C20" s="931"/>
      <c r="D20" s="929"/>
      <c r="E20" s="929"/>
      <c r="F20" s="929"/>
      <c r="G20" s="929"/>
      <c r="H20" s="929"/>
      <c r="I20" s="929"/>
      <c r="J20" s="930"/>
      <c r="K20" s="95"/>
      <c r="L20" s="890"/>
      <c r="M20" s="891"/>
      <c r="N20" s="890"/>
      <c r="O20" s="891"/>
      <c r="P20" s="890"/>
      <c r="Q20" s="891"/>
      <c r="R20" s="328"/>
      <c r="S20" s="892"/>
      <c r="T20" s="329"/>
      <c r="U20" s="890"/>
      <c r="V20" s="891"/>
      <c r="W20" s="890"/>
      <c r="X20" s="891"/>
      <c r="Y20" s="55"/>
      <c r="Z20" s="55"/>
      <c r="AA20" s="55"/>
      <c r="AB20" s="55"/>
      <c r="AC20" s="61"/>
      <c r="AD20" s="61"/>
      <c r="AE20" s="61"/>
      <c r="AF20" s="61"/>
      <c r="AG20" s="61"/>
      <c r="AH20" s="61"/>
      <c r="AI20" s="61"/>
      <c r="AJ20" s="61"/>
      <c r="AK20" s="887"/>
      <c r="AL20" s="888"/>
      <c r="AM20" s="888"/>
      <c r="AN20" s="888"/>
      <c r="AO20" s="889"/>
      <c r="AP20" s="2"/>
      <c r="AQ20" s="60">
        <f t="shared" si="2"/>
        <v>1</v>
      </c>
    </row>
    <row r="21" spans="2:46" ht="12" customHeight="1" x14ac:dyDescent="0.15">
      <c r="B21" s="926"/>
      <c r="C21" s="931"/>
      <c r="D21" s="929"/>
      <c r="E21" s="929"/>
      <c r="F21" s="929"/>
      <c r="G21" s="929"/>
      <c r="H21" s="929"/>
      <c r="I21" s="929"/>
      <c r="J21" s="930"/>
      <c r="K21" s="95"/>
      <c r="L21" s="890"/>
      <c r="M21" s="891"/>
      <c r="N21" s="890"/>
      <c r="O21" s="891"/>
      <c r="P21" s="890"/>
      <c r="Q21" s="891"/>
      <c r="R21" s="328"/>
      <c r="S21" s="892"/>
      <c r="T21" s="329"/>
      <c r="U21" s="890"/>
      <c r="V21" s="891"/>
      <c r="W21" s="890"/>
      <c r="X21" s="891"/>
      <c r="Y21" s="55"/>
      <c r="Z21" s="55"/>
      <c r="AA21" s="55"/>
      <c r="AB21" s="55"/>
      <c r="AC21" s="61"/>
      <c r="AD21" s="61"/>
      <c r="AE21" s="61"/>
      <c r="AF21" s="61"/>
      <c r="AG21" s="61"/>
      <c r="AH21" s="61"/>
      <c r="AI21" s="61"/>
      <c r="AJ21" s="61"/>
      <c r="AK21" s="887"/>
      <c r="AL21" s="888"/>
      <c r="AM21" s="888"/>
      <c r="AN21" s="888"/>
      <c r="AO21" s="889"/>
      <c r="AP21" s="2"/>
      <c r="AQ21" s="60">
        <f>IF(P21="材質劣化",2,IF(P21="漏水",3,1))</f>
        <v>1</v>
      </c>
    </row>
    <row r="22" spans="2:46" ht="12" customHeight="1" x14ac:dyDescent="0.15">
      <c r="B22" s="926"/>
      <c r="C22" s="931"/>
      <c r="D22" s="929"/>
      <c r="E22" s="929"/>
      <c r="F22" s="929"/>
      <c r="G22" s="929"/>
      <c r="H22" s="929"/>
      <c r="I22" s="929"/>
      <c r="J22" s="930"/>
      <c r="K22" s="95"/>
      <c r="L22" s="890"/>
      <c r="M22" s="891"/>
      <c r="N22" s="890"/>
      <c r="O22" s="891"/>
      <c r="P22" s="890"/>
      <c r="Q22" s="891"/>
      <c r="R22" s="328"/>
      <c r="S22" s="892"/>
      <c r="T22" s="329"/>
      <c r="U22" s="890"/>
      <c r="V22" s="891"/>
      <c r="W22" s="890"/>
      <c r="X22" s="891"/>
      <c r="Y22" s="55"/>
      <c r="Z22" s="55"/>
      <c r="AA22" s="55"/>
      <c r="AB22" s="55"/>
      <c r="AC22" s="61"/>
      <c r="AD22" s="61"/>
      <c r="AE22" s="61"/>
      <c r="AF22" s="61"/>
      <c r="AG22" s="61"/>
      <c r="AH22" s="61"/>
      <c r="AI22" s="61"/>
      <c r="AJ22" s="61"/>
      <c r="AK22" s="887"/>
      <c r="AL22" s="888"/>
      <c r="AM22" s="888"/>
      <c r="AN22" s="888"/>
      <c r="AO22" s="889"/>
      <c r="AP22" s="2"/>
      <c r="AQ22" s="60">
        <f t="shared" si="2"/>
        <v>1</v>
      </c>
    </row>
    <row r="23" spans="2:46" ht="12" customHeight="1" x14ac:dyDescent="0.15">
      <c r="B23" s="926"/>
      <c r="C23" s="931"/>
      <c r="D23" s="929"/>
      <c r="E23" s="929"/>
      <c r="F23" s="929"/>
      <c r="G23" s="929"/>
      <c r="H23" s="929"/>
      <c r="I23" s="929"/>
      <c r="J23" s="930"/>
      <c r="K23" s="95"/>
      <c r="L23" s="890"/>
      <c r="M23" s="891"/>
      <c r="N23" s="890"/>
      <c r="O23" s="891"/>
      <c r="P23" s="890"/>
      <c r="Q23" s="891"/>
      <c r="R23" s="328"/>
      <c r="S23" s="892"/>
      <c r="T23" s="329"/>
      <c r="U23" s="890"/>
      <c r="V23" s="891"/>
      <c r="W23" s="890"/>
      <c r="X23" s="891"/>
      <c r="Y23" s="55"/>
      <c r="Z23" s="55"/>
      <c r="AA23" s="55"/>
      <c r="AB23" s="55"/>
      <c r="AC23" s="61"/>
      <c r="AD23" s="61"/>
      <c r="AE23" s="61"/>
      <c r="AF23" s="61"/>
      <c r="AG23" s="61"/>
      <c r="AH23" s="61"/>
      <c r="AI23" s="61"/>
      <c r="AJ23" s="61"/>
      <c r="AK23" s="887"/>
      <c r="AL23" s="888"/>
      <c r="AM23" s="888"/>
      <c r="AN23" s="888"/>
      <c r="AO23" s="889"/>
      <c r="AP23" s="2"/>
      <c r="AQ23" s="60">
        <f t="shared" si="2"/>
        <v>1</v>
      </c>
    </row>
    <row r="24" spans="2:46" ht="12" customHeight="1" x14ac:dyDescent="0.15">
      <c r="B24" s="926"/>
      <c r="C24" s="931"/>
      <c r="D24" s="929"/>
      <c r="E24" s="929"/>
      <c r="F24" s="929"/>
      <c r="G24" s="929"/>
      <c r="H24" s="929"/>
      <c r="I24" s="929"/>
      <c r="J24" s="930"/>
      <c r="K24" s="95"/>
      <c r="L24" s="890"/>
      <c r="M24" s="891"/>
      <c r="N24" s="890"/>
      <c r="O24" s="891"/>
      <c r="P24" s="890"/>
      <c r="Q24" s="891"/>
      <c r="R24" s="328"/>
      <c r="S24" s="892"/>
      <c r="T24" s="329"/>
      <c r="U24" s="890"/>
      <c r="V24" s="891"/>
      <c r="W24" s="890"/>
      <c r="X24" s="891"/>
      <c r="Y24" s="55"/>
      <c r="Z24" s="55"/>
      <c r="AA24" s="55"/>
      <c r="AB24" s="55"/>
      <c r="AC24" s="61"/>
      <c r="AD24" s="61"/>
      <c r="AE24" s="61"/>
      <c r="AF24" s="61"/>
      <c r="AG24" s="61"/>
      <c r="AH24" s="61"/>
      <c r="AI24" s="61"/>
      <c r="AJ24" s="61"/>
      <c r="AK24" s="887"/>
      <c r="AL24" s="888"/>
      <c r="AM24" s="888"/>
      <c r="AN24" s="888"/>
      <c r="AO24" s="889"/>
      <c r="AP24" s="2"/>
      <c r="AQ24" s="60">
        <f t="shared" si="2"/>
        <v>1</v>
      </c>
    </row>
    <row r="25" spans="2:46" ht="12" customHeight="1" x14ac:dyDescent="0.15">
      <c r="B25" s="926"/>
      <c r="C25" s="931"/>
      <c r="D25" s="929"/>
      <c r="E25" s="929"/>
      <c r="F25" s="929"/>
      <c r="G25" s="929"/>
      <c r="H25" s="929"/>
      <c r="I25" s="929"/>
      <c r="J25" s="930"/>
      <c r="K25" s="95"/>
      <c r="L25" s="890"/>
      <c r="M25" s="891"/>
      <c r="N25" s="890"/>
      <c r="O25" s="891"/>
      <c r="P25" s="890"/>
      <c r="Q25" s="891"/>
      <c r="R25" s="328"/>
      <c r="S25" s="892"/>
      <c r="T25" s="329"/>
      <c r="U25" s="890"/>
      <c r="V25" s="891"/>
      <c r="W25" s="890"/>
      <c r="X25" s="891"/>
      <c r="Y25" s="55"/>
      <c r="Z25" s="55"/>
      <c r="AA25" s="55"/>
      <c r="AB25" s="55"/>
      <c r="AC25" s="61"/>
      <c r="AD25" s="61"/>
      <c r="AE25" s="61"/>
      <c r="AF25" s="61"/>
      <c r="AG25" s="61"/>
      <c r="AH25" s="61"/>
      <c r="AI25" s="61"/>
      <c r="AJ25" s="61"/>
      <c r="AK25" s="887"/>
      <c r="AL25" s="888"/>
      <c r="AM25" s="888"/>
      <c r="AN25" s="888"/>
      <c r="AO25" s="889"/>
      <c r="AP25" s="2"/>
      <c r="AQ25" s="60">
        <f t="shared" si="2"/>
        <v>1</v>
      </c>
    </row>
    <row r="26" spans="2:46" ht="12" customHeight="1" x14ac:dyDescent="0.15">
      <c r="B26" s="926"/>
      <c r="C26" s="931"/>
      <c r="D26" s="929"/>
      <c r="E26" s="929"/>
      <c r="F26" s="929"/>
      <c r="G26" s="929"/>
      <c r="H26" s="929"/>
      <c r="I26" s="929"/>
      <c r="J26" s="930"/>
      <c r="K26" s="95"/>
      <c r="L26" s="890"/>
      <c r="M26" s="891"/>
      <c r="N26" s="890"/>
      <c r="O26" s="891"/>
      <c r="P26" s="890"/>
      <c r="Q26" s="891"/>
      <c r="R26" s="328"/>
      <c r="S26" s="892"/>
      <c r="T26" s="329"/>
      <c r="U26" s="890"/>
      <c r="V26" s="891"/>
      <c r="W26" s="890"/>
      <c r="X26" s="891"/>
      <c r="Y26" s="55"/>
      <c r="Z26" s="55"/>
      <c r="AA26" s="55"/>
      <c r="AB26" s="55"/>
      <c r="AC26" s="61"/>
      <c r="AD26" s="61"/>
      <c r="AE26" s="61"/>
      <c r="AF26" s="61"/>
      <c r="AG26" s="61"/>
      <c r="AH26" s="61"/>
      <c r="AI26" s="61"/>
      <c r="AJ26" s="61"/>
      <c r="AK26" s="887"/>
      <c r="AL26" s="888"/>
      <c r="AM26" s="888"/>
      <c r="AN26" s="888"/>
      <c r="AO26" s="889"/>
      <c r="AP26" s="2"/>
      <c r="AQ26" s="60">
        <f>IF(P26="材質劣化",2,IF(P26="漏水",3,1))</f>
        <v>1</v>
      </c>
    </row>
    <row r="27" spans="2:46" ht="12" customHeight="1" x14ac:dyDescent="0.15">
      <c r="B27" s="926"/>
      <c r="C27" s="931"/>
      <c r="D27" s="929"/>
      <c r="E27" s="929"/>
      <c r="F27" s="929"/>
      <c r="G27" s="929"/>
      <c r="H27" s="929"/>
      <c r="I27" s="929"/>
      <c r="J27" s="930"/>
      <c r="K27" s="95"/>
      <c r="L27" s="890"/>
      <c r="M27" s="891"/>
      <c r="N27" s="890"/>
      <c r="O27" s="891"/>
      <c r="P27" s="890"/>
      <c r="Q27" s="891"/>
      <c r="R27" s="328"/>
      <c r="S27" s="892"/>
      <c r="T27" s="329"/>
      <c r="U27" s="890"/>
      <c r="V27" s="891"/>
      <c r="W27" s="890"/>
      <c r="X27" s="891"/>
      <c r="Y27" s="55"/>
      <c r="Z27" s="55"/>
      <c r="AA27" s="55"/>
      <c r="AB27" s="55"/>
      <c r="AC27" s="61"/>
      <c r="AD27" s="61"/>
      <c r="AE27" s="61"/>
      <c r="AF27" s="61"/>
      <c r="AG27" s="61"/>
      <c r="AH27" s="61"/>
      <c r="AI27" s="61"/>
      <c r="AJ27" s="61"/>
      <c r="AK27" s="887"/>
      <c r="AL27" s="888"/>
      <c r="AM27" s="888"/>
      <c r="AN27" s="888"/>
      <c r="AO27" s="889"/>
      <c r="AP27" s="2"/>
      <c r="AQ27" s="60">
        <f t="shared" si="2"/>
        <v>1</v>
      </c>
    </row>
    <row r="28" spans="2:46" ht="12" customHeight="1" x14ac:dyDescent="0.15">
      <c r="B28" s="926"/>
      <c r="C28" s="931"/>
      <c r="D28" s="929"/>
      <c r="E28" s="929"/>
      <c r="F28" s="929"/>
      <c r="G28" s="929"/>
      <c r="H28" s="929"/>
      <c r="I28" s="929"/>
      <c r="J28" s="930"/>
      <c r="K28" s="95"/>
      <c r="L28" s="890"/>
      <c r="M28" s="891"/>
      <c r="N28" s="890"/>
      <c r="O28" s="891"/>
      <c r="P28" s="890"/>
      <c r="Q28" s="891"/>
      <c r="R28" s="328"/>
      <c r="S28" s="892"/>
      <c r="T28" s="329"/>
      <c r="U28" s="890"/>
      <c r="V28" s="891"/>
      <c r="W28" s="890"/>
      <c r="X28" s="891"/>
      <c r="Y28" s="55"/>
      <c r="Z28" s="55"/>
      <c r="AA28" s="55"/>
      <c r="AB28" s="55"/>
      <c r="AC28" s="61"/>
      <c r="AD28" s="61"/>
      <c r="AE28" s="61"/>
      <c r="AF28" s="61"/>
      <c r="AG28" s="61"/>
      <c r="AH28" s="61"/>
      <c r="AI28" s="61"/>
      <c r="AJ28" s="61"/>
      <c r="AK28" s="887"/>
      <c r="AL28" s="888"/>
      <c r="AM28" s="888"/>
      <c r="AN28" s="888"/>
      <c r="AO28" s="889"/>
      <c r="AP28" s="2"/>
      <c r="AQ28" s="60">
        <f>IF(P30="材質劣化",2,IF(P30="漏水",3,1))</f>
        <v>1</v>
      </c>
    </row>
    <row r="29" spans="2:46" ht="12" customHeight="1" x14ac:dyDescent="0.15">
      <c r="B29" s="926"/>
      <c r="C29" s="931"/>
      <c r="D29" s="929"/>
      <c r="E29" s="929"/>
      <c r="F29" s="929"/>
      <c r="G29" s="929"/>
      <c r="H29" s="929"/>
      <c r="I29" s="929"/>
      <c r="J29" s="930"/>
      <c r="K29" s="95"/>
      <c r="L29" s="890"/>
      <c r="M29" s="891"/>
      <c r="N29" s="890"/>
      <c r="O29" s="891"/>
      <c r="P29" s="890"/>
      <c r="Q29" s="891"/>
      <c r="R29" s="328"/>
      <c r="S29" s="892"/>
      <c r="T29" s="329"/>
      <c r="U29" s="890"/>
      <c r="V29" s="891"/>
      <c r="W29" s="890"/>
      <c r="X29" s="891"/>
      <c r="Y29" s="55"/>
      <c r="Z29" s="55"/>
      <c r="AA29" s="55"/>
      <c r="AB29" s="55"/>
      <c r="AC29" s="61"/>
      <c r="AD29" s="61"/>
      <c r="AE29" s="61"/>
      <c r="AF29" s="61"/>
      <c r="AG29" s="61"/>
      <c r="AH29" s="61"/>
      <c r="AI29" s="61"/>
      <c r="AJ29" s="61"/>
      <c r="AK29" s="887"/>
      <c r="AL29" s="888"/>
      <c r="AM29" s="888"/>
      <c r="AN29" s="888"/>
      <c r="AO29" s="889"/>
      <c r="AP29" s="2"/>
      <c r="AQ29" s="60">
        <f>IF(P34="材質劣化",2,IF(P34="漏水",3,1))</f>
        <v>1</v>
      </c>
    </row>
    <row r="30" spans="2:46" ht="12" customHeight="1" x14ac:dyDescent="0.15">
      <c r="B30" s="926"/>
      <c r="C30" s="931"/>
      <c r="D30" s="929"/>
      <c r="E30" s="929"/>
      <c r="F30" s="929"/>
      <c r="G30" s="929"/>
      <c r="H30" s="929"/>
      <c r="I30" s="929"/>
      <c r="J30" s="930"/>
      <c r="K30" s="95"/>
      <c r="L30" s="890"/>
      <c r="M30" s="891"/>
      <c r="N30" s="890"/>
      <c r="O30" s="891"/>
      <c r="P30" s="890"/>
      <c r="Q30" s="891"/>
      <c r="R30" s="328"/>
      <c r="S30" s="892"/>
      <c r="T30" s="329"/>
      <c r="U30" s="890"/>
      <c r="V30" s="891"/>
      <c r="W30" s="890"/>
      <c r="X30" s="891"/>
      <c r="Y30" s="55"/>
      <c r="Z30" s="55"/>
      <c r="AA30" s="55"/>
      <c r="AB30" s="55"/>
      <c r="AC30" s="61"/>
      <c r="AD30" s="61"/>
      <c r="AE30" s="61"/>
      <c r="AF30" s="61"/>
      <c r="AG30" s="61"/>
      <c r="AH30" s="61"/>
      <c r="AI30" s="61"/>
      <c r="AJ30" s="61"/>
      <c r="AK30" s="887"/>
      <c r="AL30" s="888"/>
      <c r="AM30" s="888"/>
      <c r="AN30" s="888"/>
      <c r="AO30" s="889"/>
      <c r="AP30" s="2"/>
      <c r="AQ30" s="60">
        <f t="shared" ref="AQ30:AQ33" si="3">IF(P30="材質劣化",2,IF(P30="漏水",3,1))</f>
        <v>1</v>
      </c>
    </row>
    <row r="31" spans="2:46" ht="12" customHeight="1" x14ac:dyDescent="0.15">
      <c r="B31" s="926"/>
      <c r="C31" s="931"/>
      <c r="D31" s="929"/>
      <c r="E31" s="929"/>
      <c r="F31" s="929"/>
      <c r="G31" s="929"/>
      <c r="H31" s="929"/>
      <c r="I31" s="929"/>
      <c r="J31" s="930"/>
      <c r="K31" s="95"/>
      <c r="L31" s="890"/>
      <c r="M31" s="891"/>
      <c r="N31" s="890"/>
      <c r="O31" s="891"/>
      <c r="P31" s="890"/>
      <c r="Q31" s="891"/>
      <c r="R31" s="328"/>
      <c r="S31" s="892"/>
      <c r="T31" s="329"/>
      <c r="U31" s="890"/>
      <c r="V31" s="891"/>
      <c r="W31" s="890"/>
      <c r="X31" s="891"/>
      <c r="Y31" s="55"/>
      <c r="Z31" s="55"/>
      <c r="AA31" s="55"/>
      <c r="AB31" s="55"/>
      <c r="AC31" s="61"/>
      <c r="AD31" s="61"/>
      <c r="AE31" s="61"/>
      <c r="AF31" s="61"/>
      <c r="AG31" s="61"/>
      <c r="AH31" s="61"/>
      <c r="AI31" s="61"/>
      <c r="AJ31" s="61"/>
      <c r="AK31" s="887"/>
      <c r="AL31" s="888"/>
      <c r="AM31" s="888"/>
      <c r="AN31" s="888"/>
      <c r="AO31" s="889"/>
      <c r="AP31" s="2"/>
      <c r="AQ31" s="60">
        <f t="shared" ref="AQ31" si="4">IF(P33="材質劣化",2,IF(P33="漏水",3,1))</f>
        <v>1</v>
      </c>
    </row>
    <row r="32" spans="2:46" ht="12" customHeight="1" x14ac:dyDescent="0.15">
      <c r="B32" s="926"/>
      <c r="C32" s="931"/>
      <c r="D32" s="929"/>
      <c r="E32" s="929"/>
      <c r="F32" s="929"/>
      <c r="G32" s="929"/>
      <c r="H32" s="929"/>
      <c r="I32" s="929"/>
      <c r="J32" s="930"/>
      <c r="K32" s="95"/>
      <c r="L32" s="890"/>
      <c r="M32" s="891"/>
      <c r="N32" s="890"/>
      <c r="O32" s="891"/>
      <c r="P32" s="890"/>
      <c r="Q32" s="891"/>
      <c r="R32" s="328"/>
      <c r="S32" s="892"/>
      <c r="T32" s="329"/>
      <c r="U32" s="890"/>
      <c r="V32" s="891"/>
      <c r="W32" s="890"/>
      <c r="X32" s="891"/>
      <c r="Y32" s="55"/>
      <c r="Z32" s="55"/>
      <c r="AA32" s="55"/>
      <c r="AB32" s="55"/>
      <c r="AC32" s="61"/>
      <c r="AD32" s="61"/>
      <c r="AE32" s="61"/>
      <c r="AF32" s="61"/>
      <c r="AG32" s="61"/>
      <c r="AH32" s="61"/>
      <c r="AI32" s="61"/>
      <c r="AJ32" s="61"/>
      <c r="AK32" s="887"/>
      <c r="AL32" s="888"/>
      <c r="AM32" s="888"/>
      <c r="AN32" s="888"/>
      <c r="AO32" s="889"/>
      <c r="AP32" s="2"/>
      <c r="AQ32" s="60">
        <f t="shared" ref="AQ32" si="5">IF(P37="材質劣化",2,IF(P37="漏水",3,1))</f>
        <v>1</v>
      </c>
      <c r="AS32" s="3"/>
      <c r="AT32" s="3"/>
    </row>
    <row r="33" spans="2:86" ht="12" customHeight="1" x14ac:dyDescent="0.15">
      <c r="B33" s="926"/>
      <c r="C33" s="931"/>
      <c r="D33" s="929"/>
      <c r="E33" s="929"/>
      <c r="F33" s="929"/>
      <c r="G33" s="929"/>
      <c r="H33" s="929"/>
      <c r="I33" s="929"/>
      <c r="J33" s="930"/>
      <c r="K33" s="95"/>
      <c r="L33" s="890"/>
      <c r="M33" s="891"/>
      <c r="N33" s="890"/>
      <c r="O33" s="891"/>
      <c r="P33" s="890"/>
      <c r="Q33" s="891"/>
      <c r="R33" s="328"/>
      <c r="S33" s="892"/>
      <c r="T33" s="329"/>
      <c r="U33" s="890"/>
      <c r="V33" s="891"/>
      <c r="W33" s="890"/>
      <c r="X33" s="891"/>
      <c r="Y33" s="55"/>
      <c r="Z33" s="55"/>
      <c r="AA33" s="55"/>
      <c r="AB33" s="55"/>
      <c r="AC33" s="61"/>
      <c r="AD33" s="61"/>
      <c r="AE33" s="61"/>
      <c r="AF33" s="61"/>
      <c r="AG33" s="61"/>
      <c r="AH33" s="61"/>
      <c r="AI33" s="61"/>
      <c r="AJ33" s="61"/>
      <c r="AK33" s="887"/>
      <c r="AL33" s="888"/>
      <c r="AM33" s="888"/>
      <c r="AN33" s="888"/>
      <c r="AO33" s="889"/>
      <c r="AP33" s="2"/>
      <c r="AQ33" s="60">
        <f t="shared" si="3"/>
        <v>1</v>
      </c>
      <c r="AS33" s="162"/>
      <c r="AT33" s="162"/>
    </row>
    <row r="34" spans="2:86" ht="12" customHeight="1" x14ac:dyDescent="0.15">
      <c r="B34" s="926"/>
      <c r="C34" s="931"/>
      <c r="D34" s="929"/>
      <c r="E34" s="929"/>
      <c r="F34" s="929"/>
      <c r="G34" s="929"/>
      <c r="H34" s="929"/>
      <c r="I34" s="929"/>
      <c r="J34" s="930"/>
      <c r="K34" s="95"/>
      <c r="L34" s="890"/>
      <c r="M34" s="891"/>
      <c r="N34" s="890"/>
      <c r="O34" s="891"/>
      <c r="P34" s="890"/>
      <c r="Q34" s="891"/>
      <c r="R34" s="328"/>
      <c r="S34" s="892"/>
      <c r="T34" s="329"/>
      <c r="U34" s="890"/>
      <c r="V34" s="891"/>
      <c r="W34" s="890"/>
      <c r="X34" s="891"/>
      <c r="Y34" s="55"/>
      <c r="Z34" s="55"/>
      <c r="AA34" s="55"/>
      <c r="AB34" s="55"/>
      <c r="AC34" s="61"/>
      <c r="AD34" s="61"/>
      <c r="AE34" s="61"/>
      <c r="AF34" s="61"/>
      <c r="AG34" s="61"/>
      <c r="AH34" s="61"/>
      <c r="AI34" s="61"/>
      <c r="AJ34" s="61"/>
      <c r="AK34" s="887"/>
      <c r="AL34" s="888"/>
      <c r="AM34" s="888"/>
      <c r="AN34" s="888"/>
      <c r="AO34" s="889"/>
      <c r="AP34" s="2"/>
      <c r="AQ34" s="60">
        <f t="shared" ref="AQ34" si="6">IF(P36="材質劣化",2,IF(P36="漏水",3,1))</f>
        <v>1</v>
      </c>
      <c r="AS34" s="163"/>
      <c r="AT34" s="163"/>
    </row>
    <row r="35" spans="2:86" ht="12" customHeight="1" x14ac:dyDescent="0.15">
      <c r="B35" s="926"/>
      <c r="C35" s="931"/>
      <c r="D35" s="929"/>
      <c r="E35" s="929"/>
      <c r="F35" s="929"/>
      <c r="G35" s="929"/>
      <c r="H35" s="929"/>
      <c r="I35" s="929"/>
      <c r="J35" s="930"/>
      <c r="K35" s="898" t="s">
        <v>376</v>
      </c>
      <c r="L35" s="883" t="s">
        <v>181</v>
      </c>
      <c r="M35" s="883"/>
      <c r="N35" s="883"/>
      <c r="O35" s="883"/>
      <c r="P35" s="883"/>
      <c r="Q35" s="883"/>
      <c r="R35" s="883"/>
      <c r="S35" s="883"/>
      <c r="T35" s="883"/>
      <c r="U35" s="883"/>
      <c r="V35" s="883"/>
      <c r="W35" s="883"/>
      <c r="X35" s="883"/>
      <c r="Y35" s="884" t="s">
        <v>329</v>
      </c>
      <c r="Z35" s="885"/>
      <c r="AA35" s="885"/>
      <c r="AB35" s="886"/>
      <c r="AC35" s="252">
        <f t="shared" ref="AC35:AJ35" si="7">SUM(AC11:AC34)</f>
        <v>0</v>
      </c>
      <c r="AD35" s="252">
        <f t="shared" si="7"/>
        <v>0</v>
      </c>
      <c r="AE35" s="252">
        <f>SUM(AE11:AE34)</f>
        <v>0.03</v>
      </c>
      <c r="AF35" s="252">
        <f t="shared" si="7"/>
        <v>0</v>
      </c>
      <c r="AG35" s="252">
        <f t="shared" si="7"/>
        <v>0</v>
      </c>
      <c r="AH35" s="252">
        <f t="shared" si="7"/>
        <v>0</v>
      </c>
      <c r="AI35" s="252">
        <f t="shared" si="7"/>
        <v>0</v>
      </c>
      <c r="AJ35" s="253">
        <f t="shared" si="7"/>
        <v>1.72</v>
      </c>
      <c r="AK35" s="883" t="s">
        <v>501</v>
      </c>
      <c r="AL35" s="883"/>
      <c r="AM35" s="906" t="s">
        <v>545</v>
      </c>
      <c r="AN35" s="906"/>
      <c r="AO35" s="906"/>
      <c r="AP35" s="2"/>
    </row>
    <row r="36" spans="2:86" ht="12" customHeight="1" x14ac:dyDescent="0.15">
      <c r="B36" s="926"/>
      <c r="C36" s="931"/>
      <c r="D36" s="929"/>
      <c r="E36" s="929"/>
      <c r="F36" s="929"/>
      <c r="G36" s="929"/>
      <c r="H36" s="929"/>
      <c r="I36" s="929"/>
      <c r="J36" s="930"/>
      <c r="K36" s="899"/>
      <c r="L36" s="907" t="s">
        <v>330</v>
      </c>
      <c r="M36" s="908"/>
      <c r="N36" s="941"/>
      <c r="O36" s="907" t="s">
        <v>502</v>
      </c>
      <c r="P36" s="908"/>
      <c r="Q36" s="908"/>
      <c r="R36" s="908"/>
      <c r="S36" s="908"/>
      <c r="T36" s="908"/>
      <c r="U36" s="908"/>
      <c r="V36" s="908"/>
      <c r="W36" s="908"/>
      <c r="X36" s="941"/>
      <c r="Y36" s="54" t="s">
        <v>21</v>
      </c>
      <c r="Z36" s="50" t="s">
        <v>22</v>
      </c>
      <c r="AA36" s="50" t="s">
        <v>327</v>
      </c>
      <c r="AB36" s="50" t="s">
        <v>328</v>
      </c>
      <c r="AC36" s="50" t="s">
        <v>21</v>
      </c>
      <c r="AD36" s="50" t="s">
        <v>22</v>
      </c>
      <c r="AE36" s="50" t="s">
        <v>327</v>
      </c>
      <c r="AF36" s="50" t="s">
        <v>328</v>
      </c>
      <c r="AG36" s="50" t="s">
        <v>21</v>
      </c>
      <c r="AH36" s="50" t="s">
        <v>22</v>
      </c>
      <c r="AI36" s="50" t="s">
        <v>327</v>
      </c>
      <c r="AJ36" s="80" t="s">
        <v>328</v>
      </c>
      <c r="AK36" s="883"/>
      <c r="AL36" s="883"/>
      <c r="AM36" s="906"/>
      <c r="AN36" s="906"/>
      <c r="AO36" s="906"/>
      <c r="AP36" s="2"/>
    </row>
    <row r="37" spans="2:86" ht="14.25" customHeight="1" x14ac:dyDescent="0.15">
      <c r="B37" s="926"/>
      <c r="C37" s="931"/>
      <c r="D37" s="929"/>
      <c r="E37" s="929"/>
      <c r="F37" s="929"/>
      <c r="G37" s="929"/>
      <c r="H37" s="929"/>
      <c r="I37" s="929"/>
      <c r="J37" s="930"/>
      <c r="K37" s="899"/>
      <c r="L37" s="911"/>
      <c r="M37" s="912"/>
      <c r="N37" s="942"/>
      <c r="O37" s="911"/>
      <c r="P37" s="912"/>
      <c r="Q37" s="912"/>
      <c r="R37" s="912"/>
      <c r="S37" s="912"/>
      <c r="T37" s="912"/>
      <c r="U37" s="912"/>
      <c r="V37" s="912"/>
      <c r="W37" s="912"/>
      <c r="X37" s="942"/>
      <c r="Y37" s="905" t="str">
        <f>IF(COUNTIF(Y11:Y34,"〇")&gt;0,"1","  ")</f>
        <v xml:space="preserve">  </v>
      </c>
      <c r="Z37" s="905" t="str">
        <f>IF(COUNTIF(Z11:Z34,"〇")&gt;0,"1","  ")</f>
        <v xml:space="preserve">  </v>
      </c>
      <c r="AA37" s="905" t="str">
        <f>IF(COUNTIF(AA11:AA34,"〇")&gt;0,"1","  ")</f>
        <v xml:space="preserve">  </v>
      </c>
      <c r="AB37" s="905" t="str">
        <f>IF(COUNTIF(AB11:AB34,"〇")&gt;0,"1","  ")</f>
        <v xml:space="preserve">  </v>
      </c>
      <c r="AC37" s="905">
        <f>COUNTA(AC11:AC34)</f>
        <v>0</v>
      </c>
      <c r="AD37" s="905">
        <f t="shared" ref="AD37:AI37" si="8">COUNTA(AD11:AD34)</f>
        <v>0</v>
      </c>
      <c r="AE37" s="905">
        <f t="shared" si="8"/>
        <v>1</v>
      </c>
      <c r="AF37" s="905">
        <f t="shared" si="8"/>
        <v>0</v>
      </c>
      <c r="AG37" s="905">
        <f t="shared" si="8"/>
        <v>0</v>
      </c>
      <c r="AH37" s="905">
        <f t="shared" si="8"/>
        <v>0</v>
      </c>
      <c r="AI37" s="905">
        <f t="shared" si="8"/>
        <v>0</v>
      </c>
      <c r="AJ37" s="905">
        <f>COUNTA(AJ11:AJ34)</f>
        <v>1</v>
      </c>
      <c r="AK37" s="883"/>
      <c r="AL37" s="883"/>
      <c r="AM37" s="906"/>
      <c r="AN37" s="906"/>
      <c r="AO37" s="906"/>
      <c r="AP37" s="2"/>
    </row>
    <row r="38" spans="2:86" ht="14.25" customHeight="1" x14ac:dyDescent="0.15">
      <c r="B38" s="926"/>
      <c r="C38" s="931"/>
      <c r="D38" s="929"/>
      <c r="E38" s="929"/>
      <c r="F38" s="929"/>
      <c r="G38" s="929"/>
      <c r="H38" s="929"/>
      <c r="I38" s="929"/>
      <c r="J38" s="930"/>
      <c r="K38" s="899"/>
      <c r="L38" s="915"/>
      <c r="M38" s="916"/>
      <c r="N38" s="943"/>
      <c r="O38" s="915"/>
      <c r="P38" s="916"/>
      <c r="Q38" s="916"/>
      <c r="R38" s="916"/>
      <c r="S38" s="916"/>
      <c r="T38" s="916"/>
      <c r="U38" s="916"/>
      <c r="V38" s="916"/>
      <c r="W38" s="916"/>
      <c r="X38" s="943"/>
      <c r="Y38" s="905"/>
      <c r="Z38" s="905"/>
      <c r="AA38" s="905"/>
      <c r="AB38" s="905"/>
      <c r="AC38" s="905"/>
      <c r="AD38" s="905"/>
      <c r="AE38" s="905"/>
      <c r="AF38" s="905"/>
      <c r="AG38" s="905"/>
      <c r="AH38" s="905"/>
      <c r="AI38" s="905"/>
      <c r="AJ38" s="905"/>
      <c r="AK38" s="883"/>
      <c r="AL38" s="883"/>
      <c r="AM38" s="906"/>
      <c r="AN38" s="906"/>
      <c r="AO38" s="906"/>
      <c r="AP38" s="2"/>
    </row>
    <row r="39" spans="2:86" ht="12" customHeight="1" x14ac:dyDescent="0.15">
      <c r="B39" s="926"/>
      <c r="C39" s="931"/>
      <c r="D39" s="929"/>
      <c r="E39" s="929"/>
      <c r="F39" s="929"/>
      <c r="G39" s="929"/>
      <c r="H39" s="929"/>
      <c r="I39" s="929"/>
      <c r="J39" s="930"/>
      <c r="K39" s="893" t="s">
        <v>503</v>
      </c>
      <c r="L39" s="900"/>
      <c r="M39" s="900"/>
      <c r="N39" s="900"/>
      <c r="O39" s="900"/>
      <c r="P39" s="900"/>
      <c r="Q39" s="900"/>
      <c r="R39" s="900"/>
      <c r="S39" s="900"/>
      <c r="T39" s="900"/>
      <c r="U39" s="900"/>
      <c r="V39" s="900"/>
      <c r="W39" s="900"/>
      <c r="X39" s="900"/>
      <c r="Y39" s="900"/>
      <c r="Z39" s="900"/>
      <c r="AA39" s="900"/>
      <c r="AB39" s="900"/>
      <c r="AC39" s="900"/>
      <c r="AD39" s="900"/>
      <c r="AE39" s="900"/>
      <c r="AF39" s="900"/>
      <c r="AG39" s="900"/>
      <c r="AH39" s="900"/>
      <c r="AI39" s="900"/>
      <c r="AJ39" s="900"/>
      <c r="AK39" s="901"/>
      <c r="AL39" s="901"/>
      <c r="AM39" s="901"/>
      <c r="AN39" s="901"/>
      <c r="AO39" s="902"/>
      <c r="AP39" s="2"/>
    </row>
    <row r="40" spans="2:86" ht="12" customHeight="1" x14ac:dyDescent="0.15">
      <c r="B40" s="926"/>
      <c r="C40" s="931"/>
      <c r="D40" s="929"/>
      <c r="E40" s="929"/>
      <c r="F40" s="929"/>
      <c r="G40" s="929"/>
      <c r="H40" s="929"/>
      <c r="I40" s="929"/>
      <c r="J40" s="930"/>
      <c r="K40" s="894"/>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row>
    <row r="41" spans="2:86" ht="12" customHeight="1" x14ac:dyDescent="0.15">
      <c r="B41" s="926"/>
      <c r="C41" s="931"/>
      <c r="D41" s="929"/>
      <c r="E41" s="929"/>
      <c r="F41" s="929"/>
      <c r="G41" s="929"/>
      <c r="H41" s="929"/>
      <c r="I41" s="929"/>
      <c r="J41" s="930"/>
      <c r="K41" s="894"/>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row>
    <row r="42" spans="2:86" ht="12" customHeight="1" x14ac:dyDescent="0.15">
      <c r="B42" s="926"/>
      <c r="C42" s="931"/>
      <c r="D42" s="929"/>
      <c r="E42" s="929"/>
      <c r="F42" s="929"/>
      <c r="G42" s="929"/>
      <c r="H42" s="929"/>
      <c r="I42" s="929"/>
      <c r="J42" s="930"/>
      <c r="K42" s="894"/>
      <c r="L42" s="903"/>
      <c r="M42" s="903"/>
      <c r="N42" s="903"/>
      <c r="O42" s="903"/>
      <c r="P42" s="903"/>
      <c r="Q42" s="903"/>
      <c r="R42" s="903"/>
      <c r="S42" s="903"/>
      <c r="T42" s="903"/>
      <c r="U42" s="903"/>
      <c r="V42" s="903"/>
      <c r="W42" s="903"/>
      <c r="X42" s="903"/>
      <c r="Y42" s="903"/>
      <c r="Z42" s="903"/>
      <c r="AA42" s="903"/>
      <c r="AB42" s="903"/>
      <c r="AC42" s="903"/>
      <c r="AD42" s="903"/>
      <c r="AE42" s="903"/>
      <c r="AF42" s="903"/>
      <c r="AG42" s="903"/>
      <c r="AH42" s="903"/>
      <c r="AI42" s="903"/>
      <c r="AJ42" s="903"/>
      <c r="AK42" s="903"/>
      <c r="AL42" s="903"/>
      <c r="AM42" s="903"/>
      <c r="AN42" s="903"/>
      <c r="AO42" s="904"/>
      <c r="AP42" s="42"/>
      <c r="CD42" s="2"/>
      <c r="CE42" s="2"/>
      <c r="CF42" s="2"/>
      <c r="CG42" s="2"/>
      <c r="CH42" s="2"/>
    </row>
    <row r="43" spans="2:86" ht="12" customHeight="1" x14ac:dyDescent="0.15">
      <c r="B43" s="926"/>
      <c r="C43" s="931"/>
      <c r="D43" s="929"/>
      <c r="E43" s="929"/>
      <c r="F43" s="929"/>
      <c r="G43" s="929"/>
      <c r="H43" s="929"/>
      <c r="I43" s="929"/>
      <c r="J43" s="930"/>
      <c r="K43" s="879" t="s">
        <v>331</v>
      </c>
      <c r="L43" s="879"/>
      <c r="M43" s="879"/>
      <c r="N43" s="879"/>
      <c r="O43" s="879"/>
      <c r="P43" s="879"/>
      <c r="Q43" s="879"/>
      <c r="R43" s="879"/>
      <c r="S43" s="879"/>
      <c r="T43" s="879"/>
      <c r="U43" s="879"/>
      <c r="V43" s="879"/>
      <c r="W43" s="879"/>
      <c r="X43" s="879"/>
      <c r="Y43" s="879"/>
      <c r="Z43" s="879"/>
      <c r="AA43" s="879"/>
      <c r="AB43" s="879"/>
      <c r="AC43" s="879"/>
      <c r="AD43" s="879"/>
      <c r="AE43" s="879"/>
      <c r="AF43" s="879"/>
      <c r="AG43" s="879"/>
      <c r="AH43" s="879"/>
      <c r="AI43" s="879"/>
      <c r="AJ43" s="879"/>
      <c r="AK43" s="879"/>
      <c r="AL43" s="879"/>
      <c r="AM43" s="879"/>
      <c r="AN43" s="879"/>
      <c r="AO43" s="879"/>
      <c r="AP43" s="42"/>
      <c r="CD43" s="2"/>
      <c r="CE43" s="2"/>
      <c r="CF43" s="2"/>
      <c r="CG43" s="2"/>
      <c r="CH43" s="2"/>
    </row>
    <row r="44" spans="2:86" ht="12" customHeight="1" x14ac:dyDescent="0.15">
      <c r="B44" s="926"/>
      <c r="C44" s="931"/>
      <c r="D44" s="929"/>
      <c r="E44" s="929"/>
      <c r="F44" s="929"/>
      <c r="G44" s="929"/>
      <c r="H44" s="929"/>
      <c r="I44" s="929"/>
      <c r="J44" s="930"/>
      <c r="K44" s="895" t="s">
        <v>497</v>
      </c>
      <c r="L44" s="896"/>
      <c r="M44" s="896"/>
      <c r="N44" s="896"/>
      <c r="O44" s="896"/>
      <c r="P44" s="896"/>
      <c r="Q44" s="896"/>
      <c r="R44" s="896"/>
      <c r="S44" s="896"/>
      <c r="T44" s="896"/>
      <c r="U44" s="896"/>
      <c r="V44" s="896"/>
      <c r="W44" s="896"/>
      <c r="X44" s="896"/>
      <c r="Y44" s="896"/>
      <c r="Z44" s="896"/>
      <c r="AA44" s="896"/>
      <c r="AB44" s="896"/>
      <c r="AC44" s="896"/>
      <c r="AD44" s="896"/>
      <c r="AE44" s="896"/>
      <c r="AF44" s="896"/>
      <c r="AG44" s="896"/>
      <c r="AH44" s="896"/>
      <c r="AI44" s="896"/>
      <c r="AJ44" s="896"/>
      <c r="AK44" s="896"/>
      <c r="AL44" s="896"/>
      <c r="AM44" s="896"/>
      <c r="AN44" s="896"/>
      <c r="AO44" s="897"/>
      <c r="AP44" s="42"/>
      <c r="CD44" s="2"/>
      <c r="CE44" s="2"/>
      <c r="CF44" s="2"/>
      <c r="CG44" s="2"/>
      <c r="CH44" s="2"/>
    </row>
    <row r="45" spans="2:86" ht="12" customHeight="1" x14ac:dyDescent="0.15">
      <c r="B45" s="510"/>
      <c r="C45" s="932"/>
      <c r="D45" s="933"/>
      <c r="E45" s="933"/>
      <c r="F45" s="933"/>
      <c r="G45" s="933"/>
      <c r="H45" s="933"/>
      <c r="I45" s="933"/>
      <c r="J45" s="934"/>
      <c r="K45" s="880" t="s">
        <v>498</v>
      </c>
      <c r="L45" s="881"/>
      <c r="M45" s="881"/>
      <c r="N45" s="881"/>
      <c r="O45" s="881"/>
      <c r="P45" s="881"/>
      <c r="Q45" s="881"/>
      <c r="R45" s="881"/>
      <c r="S45" s="881"/>
      <c r="T45" s="881"/>
      <c r="U45" s="881"/>
      <c r="V45" s="881"/>
      <c r="W45" s="881"/>
      <c r="X45" s="881"/>
      <c r="Y45" s="881"/>
      <c r="Z45" s="881"/>
      <c r="AA45" s="881"/>
      <c r="AB45" s="881"/>
      <c r="AC45" s="881"/>
      <c r="AD45" s="881"/>
      <c r="AE45" s="881"/>
      <c r="AF45" s="881"/>
      <c r="AG45" s="881"/>
      <c r="AH45" s="881"/>
      <c r="AI45" s="881"/>
      <c r="AJ45" s="881"/>
      <c r="AK45" s="881"/>
      <c r="AL45" s="881"/>
      <c r="AM45" s="881"/>
      <c r="AN45" s="881"/>
      <c r="AO45" s="882"/>
      <c r="AP45" s="42"/>
      <c r="CD45" s="2"/>
      <c r="CE45" s="2"/>
      <c r="CF45" s="2"/>
      <c r="CG45" s="2"/>
      <c r="CH45" s="2"/>
    </row>
    <row r="46" spans="2:86" ht="12" customHeight="1" x14ac:dyDescent="0.2">
      <c r="B46" s="6" t="s">
        <v>404</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439</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440</v>
      </c>
      <c r="AP48" s="42"/>
      <c r="CD48" s="2"/>
      <c r="CE48" s="2"/>
      <c r="CF48" s="2"/>
      <c r="CG48" s="2"/>
      <c r="CH48" s="2"/>
    </row>
    <row r="49" spans="2:86" ht="12" customHeight="1" x14ac:dyDescent="0.15">
      <c r="B49" s="2" t="s">
        <v>441</v>
      </c>
      <c r="AP49" s="42"/>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AG11:AJ28">
    <cfRule type="expression" dxfId="232" priority="3">
      <formula>$AQ11=2</formula>
    </cfRule>
  </conditionalFormatting>
  <conditionalFormatting sqref="Y29:AB29">
    <cfRule type="expression" dxfId="231" priority="15">
      <formula>$AQ28=2</formula>
    </cfRule>
  </conditionalFormatting>
  <conditionalFormatting sqref="Y30:AB31">
    <cfRule type="expression" dxfId="230" priority="13">
      <formula>$AQ28=2</formula>
    </cfRule>
  </conditionalFormatting>
  <conditionalFormatting sqref="Y32:AB32">
    <cfRule type="expression" dxfId="229" priority="11">
      <formula>$AQ29=2</formula>
    </cfRule>
  </conditionalFormatting>
  <conditionalFormatting sqref="Y33:AB33">
    <cfRule type="expression" dxfId="228" priority="9">
      <formula>$AQ29=2</formula>
    </cfRule>
  </conditionalFormatting>
  <conditionalFormatting sqref="Y34:AB34">
    <cfRule type="expression" dxfId="227" priority="7">
      <formula>$AQ29=2</formula>
    </cfRule>
  </conditionalFormatting>
  <conditionalFormatting sqref="Y11:AF28">
    <cfRule type="expression" dxfId="226" priority="2">
      <formula>$AQ11=3</formula>
    </cfRule>
  </conditionalFormatting>
  <conditionalFormatting sqref="Y29:AF29">
    <cfRule type="expression" dxfId="225" priority="16">
      <formula>$AQ28=3</formula>
    </cfRule>
  </conditionalFormatting>
  <conditionalFormatting sqref="Y30:AF31">
    <cfRule type="expression" dxfId="224" priority="14">
      <formula>$AQ28=3</formula>
    </cfRule>
  </conditionalFormatting>
  <conditionalFormatting sqref="Y32:AF32">
    <cfRule type="expression" dxfId="223" priority="12">
      <formula>$AQ29=3</formula>
    </cfRule>
  </conditionalFormatting>
  <conditionalFormatting sqref="Y33:AF33">
    <cfRule type="expression" dxfId="222" priority="10">
      <formula>$AQ29=3</formula>
    </cfRule>
  </conditionalFormatting>
  <conditionalFormatting sqref="Y34:AF34">
    <cfRule type="expression" dxfId="221" priority="8">
      <formula>$AQ29=3</formula>
    </cfRule>
  </conditionalFormatting>
  <conditionalFormatting sqref="AC11:AJ28">
    <cfRule type="expression" dxfId="220" priority="1">
      <formula>$AQ11=1</formula>
    </cfRule>
  </conditionalFormatting>
  <conditionalFormatting sqref="AC29:AJ29">
    <cfRule type="expression" dxfId="219" priority="27">
      <formula>$AQ28=1</formula>
    </cfRule>
  </conditionalFormatting>
  <conditionalFormatting sqref="AC30:AJ31">
    <cfRule type="expression" dxfId="218" priority="25">
      <formula>$AQ28=1</formula>
    </cfRule>
  </conditionalFormatting>
  <conditionalFormatting sqref="AC32:AJ32">
    <cfRule type="expression" dxfId="217" priority="23">
      <formula>$AQ29=1</formula>
    </cfRule>
  </conditionalFormatting>
  <conditionalFormatting sqref="AC33:AJ33">
    <cfRule type="expression" dxfId="216" priority="21">
      <formula>$AQ29=1</formula>
    </cfRule>
  </conditionalFormatting>
  <conditionalFormatting sqref="AC34:AJ34">
    <cfRule type="expression" dxfId="215" priority="19">
      <formula>$AQ29=1</formula>
    </cfRule>
  </conditionalFormatting>
  <conditionalFormatting sqref="AG29:AJ29">
    <cfRule type="expression" dxfId="214" priority="26">
      <formula>$AQ28=2</formula>
    </cfRule>
  </conditionalFormatting>
  <conditionalFormatting sqref="AG30:AJ31">
    <cfRule type="expression" dxfId="213" priority="24">
      <formula>$AQ28=2</formula>
    </cfRule>
  </conditionalFormatting>
  <conditionalFormatting sqref="AG32:AJ32">
    <cfRule type="expression" dxfId="212" priority="22">
      <formula>$AQ29=2</formula>
    </cfRule>
  </conditionalFormatting>
  <conditionalFormatting sqref="AG33:AJ33">
    <cfRule type="expression" dxfId="211" priority="20">
      <formula>$AQ29=2</formula>
    </cfRule>
  </conditionalFormatting>
  <conditionalFormatting sqref="AG34:AJ34">
    <cfRule type="expression" dxfId="210" priority="18">
      <formula>$AQ29=2</formula>
    </cfRule>
  </conditionalFormatting>
  <dataValidations count="3">
    <dataValidation type="list" allowBlank="1" showInputMessage="1" showErrorMessage="1" sqref="N11:O34" xr:uid="{829B24C5-72AB-45D9-A3FA-88C80BEF45D3}">
      <formula1>INDIRECT(L11)</formula1>
    </dataValidation>
    <dataValidation type="list" allowBlank="1" showInputMessage="1" showErrorMessage="1" sqref="Y17:AB34" xr:uid="{99C0F3AE-229B-4952-AA97-FFFD5072BA50}">
      <formula1>"〇,"</formula1>
    </dataValidation>
    <dataValidation type="list" allowBlank="1" showInputMessage="1" showErrorMessage="1" sqref="Y11:AB16" xr:uid="{BCBC3BC1-A85D-430B-A72A-A177B1FE3182}">
      <formula1>"　,○"</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85BA05D-B37E-4B83-B817-14DD8EB64656}">
          <x14:formula1>
            <xm:f>'(参考)リスト'!$F$16:$F$21</xm:f>
          </x14:formula1>
          <xm:sqref>U11:X34</xm:sqref>
        </x14:dataValidation>
        <x14:dataValidation type="list" allowBlank="1" showInputMessage="1" showErrorMessage="1" xr:uid="{338F3E00-DAE0-4ED0-A398-83DA112A158D}">
          <x14:formula1>
            <xm:f>'(参考)リスト'!$D$16:$D$18</xm:f>
          </x14:formula1>
          <xm:sqref>P11:Q34</xm:sqref>
        </x14:dataValidation>
        <x14:dataValidation type="list" allowBlank="1" showInputMessage="1" showErrorMessage="1" xr:uid="{FB233501-F0B8-489A-8005-FCC7D215B3F4}">
          <x14:formula1>
            <xm:f>'(参考)リスト'!$E$16:$E$27</xm:f>
          </x14:formula1>
          <xm:sqref>R11:T34</xm:sqref>
        </x14:dataValidation>
        <x14:dataValidation type="list" allowBlank="1" showInputMessage="1" showErrorMessage="1" xr:uid="{2E598FCE-6F12-4A62-BD63-C1D595427BBE}">
          <x14:formula1>
            <xm:f>'(参考)リスト'!$B$16:$B$21</xm:f>
          </x14:formula1>
          <xm:sqref>L11:M34</xm:sqref>
        </x14:dataValidation>
        <x14:dataValidation type="list" allowBlank="1" showInputMessage="1" showErrorMessage="1" xr:uid="{4473690D-1FA5-4DFC-985A-6CBCC75DDAFB}">
          <x14:formula1>
            <xm:f>'(参考)リスト'!$G$16:$G$19</xm:f>
          </x14:formula1>
          <xm:sqref>AM35:AO38</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3A784-54C4-4728-AD41-D9046CCC192A}">
  <sheetPr>
    <pageSetUpPr fitToPage="1"/>
  </sheetPr>
  <dimension ref="B1:CH53"/>
  <sheetViews>
    <sheetView showGridLines="0" view="pageBreakPreview" topLeftCell="H4" zoomScale="145" zoomScaleNormal="85" zoomScaleSheetLayoutView="145" workbookViewId="0">
      <selection activeCell="AF18" sqref="AF18"/>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3" customWidth="1"/>
    <col min="43" max="86" width="4.109375" style="42" customWidth="1"/>
    <col min="87" max="99" width="8" style="2" customWidth="1"/>
    <col min="100" max="110" width="9" style="2"/>
    <col min="111" max="111" width="14" style="2" bestFit="1" customWidth="1"/>
    <col min="112" max="16384" width="9" style="2"/>
  </cols>
  <sheetData>
    <row r="1" spans="2:86" ht="12" customHeight="1" x14ac:dyDescent="0.15">
      <c r="AU1" s="951" t="s">
        <v>495</v>
      </c>
      <c r="AV1" s="958" t="s">
        <v>402</v>
      </c>
      <c r="AW1" s="958"/>
      <c r="AX1" s="958"/>
      <c r="AY1" s="878" t="s">
        <v>46</v>
      </c>
      <c r="AZ1" s="878"/>
      <c r="BA1" s="878"/>
      <c r="BB1" s="878"/>
      <c r="BC1" s="878"/>
      <c r="BD1" s="878"/>
      <c r="BE1" s="878"/>
      <c r="BF1" s="878"/>
      <c r="BG1" s="878"/>
      <c r="BH1" s="878"/>
      <c r="BI1" s="878"/>
      <c r="BJ1" s="878"/>
      <c r="BK1" s="878" t="s">
        <v>45</v>
      </c>
      <c r="BL1" s="878"/>
      <c r="BM1" s="878"/>
      <c r="BN1" s="878"/>
      <c r="BO1" s="878"/>
      <c r="BP1" s="878"/>
      <c r="BQ1" s="878"/>
      <c r="BR1" s="878"/>
      <c r="BS1" s="878"/>
      <c r="BT1" s="878"/>
      <c r="BU1" s="878"/>
      <c r="BV1" s="878"/>
      <c r="BW1" s="950"/>
      <c r="BX1" s="950"/>
      <c r="BY1" s="950"/>
      <c r="BZ1" s="950"/>
      <c r="CA1" s="950"/>
      <c r="CB1" s="950"/>
      <c r="CC1" s="950"/>
      <c r="CD1" s="950"/>
      <c r="CE1" s="950"/>
      <c r="CF1" s="950"/>
      <c r="CG1" s="950"/>
      <c r="CH1" s="950"/>
    </row>
    <row r="2" spans="2:86" ht="8.25" customHeight="1" x14ac:dyDescent="0.15">
      <c r="AU2" s="951"/>
      <c r="AV2" s="958" t="s">
        <v>401</v>
      </c>
      <c r="AW2" s="944" t="s">
        <v>400</v>
      </c>
      <c r="AX2" s="944" t="s">
        <v>449</v>
      </c>
      <c r="AY2" s="878" t="s">
        <v>496</v>
      </c>
      <c r="AZ2" s="878"/>
      <c r="BA2" s="878"/>
      <c r="BB2" s="878"/>
      <c r="BC2" s="878"/>
      <c r="BD2" s="878"/>
      <c r="BE2" s="878"/>
      <c r="BF2" s="878"/>
      <c r="BG2" s="878"/>
      <c r="BH2" s="878"/>
      <c r="BI2" s="878"/>
      <c r="BJ2" s="878"/>
      <c r="BK2" s="878" t="s">
        <v>44</v>
      </c>
      <c r="BL2" s="878"/>
      <c r="BM2" s="878"/>
      <c r="BN2" s="878"/>
      <c r="BO2" s="878" t="s">
        <v>43</v>
      </c>
      <c r="BP2" s="878"/>
      <c r="BQ2" s="878"/>
      <c r="BR2" s="878"/>
      <c r="BS2" s="878"/>
      <c r="BT2" s="878"/>
      <c r="BU2" s="878"/>
      <c r="BV2" s="878"/>
      <c r="BW2" s="959"/>
      <c r="BX2" s="959"/>
      <c r="BY2" s="959"/>
      <c r="BZ2" s="959"/>
      <c r="CA2" s="950"/>
      <c r="CB2" s="950"/>
      <c r="CC2" s="950"/>
      <c r="CD2" s="950"/>
      <c r="CE2" s="950"/>
      <c r="CF2" s="950"/>
      <c r="CG2" s="950"/>
      <c r="CH2" s="950"/>
    </row>
    <row r="3" spans="2:86" ht="25.2" customHeight="1" x14ac:dyDescent="0.15">
      <c r="B3" s="659" t="s">
        <v>316</v>
      </c>
      <c r="C3" s="945"/>
      <c r="D3" s="945"/>
      <c r="E3" s="946"/>
      <c r="F3" s="946"/>
      <c r="G3" s="946"/>
      <c r="H3" s="946"/>
      <c r="I3" s="946"/>
      <c r="J3" s="946"/>
      <c r="K3" s="945"/>
      <c r="L3" s="945"/>
      <c r="M3" s="945"/>
      <c r="N3" s="945"/>
      <c r="O3" s="945"/>
      <c r="P3" s="945"/>
      <c r="Q3" s="945"/>
      <c r="R3" s="945"/>
      <c r="S3" s="945"/>
      <c r="T3" s="945"/>
      <c r="U3" s="945"/>
      <c r="V3" s="945"/>
      <c r="W3" s="945"/>
      <c r="X3" s="945"/>
      <c r="Y3" s="945"/>
      <c r="Z3" s="945"/>
      <c r="AA3" s="945"/>
      <c r="AB3" s="945"/>
      <c r="AC3" s="945"/>
      <c r="AD3" s="945"/>
      <c r="AE3" s="945"/>
      <c r="AF3" s="945"/>
      <c r="AG3" s="945"/>
      <c r="AH3" s="945"/>
      <c r="AI3" s="945"/>
      <c r="AJ3" s="945"/>
      <c r="AK3" s="945"/>
      <c r="AL3" s="945"/>
      <c r="AM3" s="945"/>
      <c r="AN3" s="945"/>
      <c r="AO3" s="945"/>
      <c r="AU3" s="951"/>
      <c r="AV3" s="958"/>
      <c r="AW3" s="944"/>
      <c r="AX3" s="944"/>
      <c r="AY3" s="878" t="s">
        <v>42</v>
      </c>
      <c r="AZ3" s="878"/>
      <c r="BA3" s="878"/>
      <c r="BB3" s="878"/>
      <c r="BC3" s="878" t="s">
        <v>41</v>
      </c>
      <c r="BD3" s="878"/>
      <c r="BE3" s="878"/>
      <c r="BF3" s="878"/>
      <c r="BG3" s="878" t="s">
        <v>40</v>
      </c>
      <c r="BH3" s="878"/>
      <c r="BI3" s="878"/>
      <c r="BJ3" s="878"/>
      <c r="BK3" s="878" t="s">
        <v>235</v>
      </c>
      <c r="BL3" s="878"/>
      <c r="BM3" s="878"/>
      <c r="BN3" s="878"/>
      <c r="BO3" s="878" t="s">
        <v>41</v>
      </c>
      <c r="BP3" s="878"/>
      <c r="BQ3" s="878"/>
      <c r="BR3" s="878"/>
      <c r="BS3" s="878" t="s">
        <v>40</v>
      </c>
      <c r="BT3" s="878"/>
      <c r="BU3" s="878"/>
      <c r="BV3" s="878"/>
      <c r="BW3" s="950"/>
      <c r="BX3" s="950"/>
      <c r="BY3" s="950"/>
      <c r="BZ3" s="950"/>
      <c r="CA3" s="950"/>
      <c r="CB3" s="950"/>
      <c r="CC3" s="950"/>
      <c r="CD3" s="950"/>
      <c r="CE3" s="950"/>
      <c r="CF3" s="950"/>
      <c r="CG3" s="950"/>
      <c r="CH3" s="950"/>
    </row>
    <row r="4" spans="2:86" ht="18" customHeight="1" x14ac:dyDescent="0.15">
      <c r="B4" s="403" t="s">
        <v>17</v>
      </c>
      <c r="C4" s="403"/>
      <c r="D4" s="403"/>
      <c r="E4" s="921" t="s">
        <v>561</v>
      </c>
      <c r="F4" s="922"/>
      <c r="G4" s="922"/>
      <c r="H4" s="922"/>
      <c r="I4" s="922"/>
      <c r="J4" s="923"/>
      <c r="K4" s="495" t="s">
        <v>18</v>
      </c>
      <c r="L4" s="495"/>
      <c r="M4" s="495"/>
      <c r="N4" s="919" t="s">
        <v>573</v>
      </c>
      <c r="O4" s="919"/>
      <c r="P4" s="919"/>
      <c r="Q4" s="919"/>
      <c r="R4" s="919"/>
      <c r="S4" s="919"/>
      <c r="T4" s="514" t="s">
        <v>445</v>
      </c>
      <c r="U4" s="515"/>
      <c r="V4" s="515"/>
      <c r="W4" s="515"/>
      <c r="X4" s="516"/>
      <c r="Y4" s="924" t="s">
        <v>531</v>
      </c>
      <c r="Z4" s="924"/>
      <c r="AA4" s="924"/>
      <c r="AB4" s="924"/>
      <c r="AC4" s="924"/>
      <c r="AD4" s="924"/>
      <c r="AE4" s="924"/>
      <c r="AF4" s="924"/>
      <c r="AG4" s="514" t="s">
        <v>185</v>
      </c>
      <c r="AH4" s="515"/>
      <c r="AI4" s="515"/>
      <c r="AJ4" s="516"/>
      <c r="AK4" s="952">
        <v>45586</v>
      </c>
      <c r="AL4" s="953"/>
      <c r="AM4" s="953"/>
      <c r="AN4" s="953"/>
      <c r="AO4" s="954"/>
      <c r="AU4" s="951"/>
      <c r="AV4" s="958"/>
      <c r="AW4" s="944"/>
      <c r="AX4" s="944"/>
      <c r="AY4" s="147" t="s">
        <v>37</v>
      </c>
      <c r="AZ4" s="147" t="s">
        <v>36</v>
      </c>
      <c r="BA4" s="147" t="s">
        <v>39</v>
      </c>
      <c r="BB4" s="147" t="s">
        <v>38</v>
      </c>
      <c r="BC4" s="147" t="s">
        <v>37</v>
      </c>
      <c r="BD4" s="147" t="s">
        <v>36</v>
      </c>
      <c r="BE4" s="147" t="s">
        <v>39</v>
      </c>
      <c r="BF4" s="147" t="s">
        <v>38</v>
      </c>
      <c r="BG4" s="147" t="s">
        <v>37</v>
      </c>
      <c r="BH4" s="147" t="s">
        <v>36</v>
      </c>
      <c r="BI4" s="147" t="s">
        <v>39</v>
      </c>
      <c r="BJ4" s="147" t="s">
        <v>38</v>
      </c>
      <c r="BK4" s="147" t="s">
        <v>37</v>
      </c>
      <c r="BL4" s="147" t="s">
        <v>36</v>
      </c>
      <c r="BM4" s="147" t="s">
        <v>39</v>
      </c>
      <c r="BN4" s="147" t="s">
        <v>38</v>
      </c>
      <c r="BO4" s="147" t="s">
        <v>37</v>
      </c>
      <c r="BP4" s="147" t="s">
        <v>36</v>
      </c>
      <c r="BQ4" s="147" t="s">
        <v>39</v>
      </c>
      <c r="BR4" s="147" t="s">
        <v>38</v>
      </c>
      <c r="BS4" s="147" t="s">
        <v>37</v>
      </c>
      <c r="BT4" s="147" t="s">
        <v>36</v>
      </c>
      <c r="BU4" s="147" t="s">
        <v>39</v>
      </c>
      <c r="BV4" s="147" t="s">
        <v>38</v>
      </c>
      <c r="BW4" s="5"/>
      <c r="BX4" s="5"/>
      <c r="BY4" s="5"/>
      <c r="BZ4" s="5"/>
      <c r="CA4" s="5"/>
      <c r="CB4" s="5"/>
      <c r="CC4" s="5"/>
      <c r="CD4" s="5"/>
      <c r="CE4" s="5"/>
      <c r="CF4" s="5"/>
      <c r="CG4" s="5"/>
      <c r="CH4" s="5"/>
    </row>
    <row r="5" spans="2:86" ht="18" customHeight="1" x14ac:dyDescent="0.15">
      <c r="B5" s="411" t="s">
        <v>0</v>
      </c>
      <c r="C5" s="411"/>
      <c r="D5" s="411"/>
      <c r="E5" s="947" t="s">
        <v>562</v>
      </c>
      <c r="F5" s="948"/>
      <c r="G5" s="948"/>
      <c r="H5" s="948"/>
      <c r="I5" s="948"/>
      <c r="J5" s="949"/>
      <c r="K5" s="509" t="s">
        <v>1</v>
      </c>
      <c r="L5" s="509"/>
      <c r="M5" s="509"/>
      <c r="N5" s="919" t="s">
        <v>936</v>
      </c>
      <c r="O5" s="919"/>
      <c r="P5" s="919"/>
      <c r="Q5" s="919"/>
      <c r="R5" s="919"/>
      <c r="S5" s="919"/>
      <c r="T5" s="517"/>
      <c r="U5" s="518"/>
      <c r="V5" s="518"/>
      <c r="W5" s="518"/>
      <c r="X5" s="519"/>
      <c r="Y5" s="920" t="s">
        <v>532</v>
      </c>
      <c r="Z5" s="920"/>
      <c r="AA5" s="920"/>
      <c r="AB5" s="920"/>
      <c r="AC5" s="920"/>
      <c r="AD5" s="920"/>
      <c r="AE5" s="920"/>
      <c r="AF5" s="920"/>
      <c r="AG5" s="657"/>
      <c r="AH5" s="690"/>
      <c r="AI5" s="690"/>
      <c r="AJ5" s="658"/>
      <c r="AK5" s="955"/>
      <c r="AL5" s="956"/>
      <c r="AM5" s="956"/>
      <c r="AN5" s="956"/>
      <c r="AO5" s="957"/>
      <c r="AU5" s="951"/>
      <c r="AV5" s="51">
        <f>N7</f>
        <v>7</v>
      </c>
      <c r="AW5" s="43">
        <f>R7</f>
        <v>6</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1</v>
      </c>
      <c r="BF5" s="56">
        <f t="shared" si="0"/>
        <v>4</v>
      </c>
      <c r="BG5" s="56">
        <f t="shared" si="0"/>
        <v>0</v>
      </c>
      <c r="BH5" s="56">
        <f t="shared" si="0"/>
        <v>0</v>
      </c>
      <c r="BI5" s="56">
        <f>AI37</f>
        <v>0</v>
      </c>
      <c r="BJ5" s="56">
        <f t="shared" si="0"/>
        <v>3</v>
      </c>
      <c r="BK5" s="56">
        <f>IF(Y37&gt;0,R7,"")</f>
        <v>6</v>
      </c>
      <c r="BL5" s="44" t="str">
        <f>IF(Y37&gt;0,"",IF(Z37&gt;0,R7,""))</f>
        <v/>
      </c>
      <c r="BM5" s="44" t="e">
        <f>IF(Y37+Z37&gt;0,"",IF(AA37&gt;0,R7,""))</f>
        <v>#VALUE!</v>
      </c>
      <c r="BN5" s="44" t="e">
        <f>IF(Y37+Z37+AA37&gt;0,"",IF(AB37&gt;0,R7,""))</f>
        <v>#VALUE!</v>
      </c>
      <c r="BO5" s="56">
        <f>AC35</f>
        <v>0</v>
      </c>
      <c r="BP5" s="56">
        <f t="shared" ref="BP5:BQ5" si="1">AD35</f>
        <v>0</v>
      </c>
      <c r="BQ5" s="56">
        <f t="shared" si="1"/>
        <v>0.05</v>
      </c>
      <c r="BR5" s="56">
        <f>AF35</f>
        <v>1.9050000000000002</v>
      </c>
      <c r="BS5" s="56">
        <f>AG35</f>
        <v>0</v>
      </c>
      <c r="BT5" s="56">
        <f>AH35</f>
        <v>0</v>
      </c>
      <c r="BU5" s="56">
        <f>AI35</f>
        <v>0</v>
      </c>
      <c r="BV5" s="56">
        <f>AJ35</f>
        <v>8.1</v>
      </c>
      <c r="BW5" s="144"/>
      <c r="BX5" s="145"/>
      <c r="BY5" s="145"/>
      <c r="BZ5" s="145"/>
      <c r="CA5" s="146"/>
      <c r="CB5" s="146"/>
      <c r="CC5" s="146"/>
      <c r="CD5" s="146"/>
      <c r="CE5" s="146"/>
      <c r="CF5" s="146"/>
      <c r="CG5" s="146"/>
      <c r="CH5" s="146"/>
    </row>
    <row r="6" spans="2:86" ht="12" customHeight="1" x14ac:dyDescent="0.15">
      <c r="B6" s="925" t="s">
        <v>184</v>
      </c>
      <c r="C6" s="927"/>
      <c r="D6" s="928"/>
      <c r="E6" s="929"/>
      <c r="F6" s="929"/>
      <c r="G6" s="929"/>
      <c r="H6" s="929"/>
      <c r="I6" s="929"/>
      <c r="J6" s="930"/>
      <c r="K6" s="935" t="s">
        <v>317</v>
      </c>
      <c r="L6" s="936"/>
      <c r="M6" s="936"/>
      <c r="N6" s="936"/>
      <c r="O6" s="936"/>
      <c r="P6" s="936"/>
      <c r="Q6" s="936"/>
      <c r="R6" s="936"/>
      <c r="S6" s="936"/>
      <c r="T6" s="936"/>
      <c r="U6" s="936"/>
      <c r="V6" s="936"/>
      <c r="W6" s="936"/>
      <c r="X6" s="936"/>
      <c r="Y6" s="936"/>
      <c r="Z6" s="936"/>
      <c r="AA6" s="936"/>
      <c r="AB6" s="936"/>
      <c r="AC6" s="936"/>
      <c r="AD6" s="936"/>
      <c r="AE6" s="936"/>
      <c r="AF6" s="936"/>
      <c r="AG6" s="936"/>
      <c r="AH6" s="936"/>
      <c r="AI6" s="936"/>
      <c r="AJ6" s="936"/>
      <c r="AK6" s="936"/>
      <c r="AL6" s="936"/>
      <c r="AM6" s="936"/>
      <c r="AN6" s="936"/>
      <c r="AO6" s="937"/>
      <c r="AP6" s="2"/>
    </row>
    <row r="7" spans="2:86" ht="12" customHeight="1" x14ac:dyDescent="0.15">
      <c r="B7" s="926"/>
      <c r="C7" s="931"/>
      <c r="D7" s="929"/>
      <c r="E7" s="929"/>
      <c r="F7" s="929"/>
      <c r="G7" s="929"/>
      <c r="H7" s="929"/>
      <c r="I7" s="929"/>
      <c r="J7" s="930"/>
      <c r="K7" s="884" t="s">
        <v>183</v>
      </c>
      <c r="L7" s="885"/>
      <c r="M7" s="886"/>
      <c r="N7" s="961">
        <v>7</v>
      </c>
      <c r="O7" s="962"/>
      <c r="P7" s="884" t="s">
        <v>318</v>
      </c>
      <c r="Q7" s="886"/>
      <c r="R7" s="938">
        <v>6</v>
      </c>
      <c r="S7" s="939"/>
      <c r="T7" s="940"/>
      <c r="U7" s="907" t="s">
        <v>436</v>
      </c>
      <c r="V7" s="941"/>
      <c r="W7" s="907" t="s">
        <v>319</v>
      </c>
      <c r="X7" s="941"/>
      <c r="Y7" s="886" t="s">
        <v>182</v>
      </c>
      <c r="Z7" s="883"/>
      <c r="AA7" s="883"/>
      <c r="AB7" s="883"/>
      <c r="AC7" s="907" t="s">
        <v>320</v>
      </c>
      <c r="AD7" s="908"/>
      <c r="AE7" s="908"/>
      <c r="AF7" s="908"/>
      <c r="AG7" s="908"/>
      <c r="AH7" s="908"/>
      <c r="AI7" s="908"/>
      <c r="AJ7" s="941"/>
      <c r="AK7" s="907" t="s">
        <v>321</v>
      </c>
      <c r="AL7" s="908"/>
      <c r="AM7" s="908"/>
      <c r="AN7" s="909"/>
      <c r="AO7" s="910"/>
      <c r="AP7" s="2"/>
      <c r="AW7" s="59"/>
    </row>
    <row r="8" spans="2:86" ht="12" customHeight="1" x14ac:dyDescent="0.15">
      <c r="B8" s="926"/>
      <c r="C8" s="931"/>
      <c r="D8" s="929"/>
      <c r="E8" s="929"/>
      <c r="F8" s="929"/>
      <c r="G8" s="929"/>
      <c r="H8" s="929"/>
      <c r="I8" s="929"/>
      <c r="J8" s="930"/>
      <c r="K8" s="883" t="s">
        <v>322</v>
      </c>
      <c r="L8" s="883" t="s">
        <v>167</v>
      </c>
      <c r="M8" s="883"/>
      <c r="N8" s="883" t="s">
        <v>166</v>
      </c>
      <c r="O8" s="883"/>
      <c r="P8" s="883" t="s">
        <v>323</v>
      </c>
      <c r="Q8" s="883"/>
      <c r="R8" s="883" t="s">
        <v>2</v>
      </c>
      <c r="S8" s="883"/>
      <c r="T8" s="883"/>
      <c r="U8" s="911"/>
      <c r="V8" s="942"/>
      <c r="W8" s="911"/>
      <c r="X8" s="942"/>
      <c r="Y8" s="886"/>
      <c r="Z8" s="883"/>
      <c r="AA8" s="883"/>
      <c r="AB8" s="883"/>
      <c r="AC8" s="915"/>
      <c r="AD8" s="916"/>
      <c r="AE8" s="916"/>
      <c r="AF8" s="916"/>
      <c r="AG8" s="916"/>
      <c r="AH8" s="916"/>
      <c r="AI8" s="916"/>
      <c r="AJ8" s="943"/>
      <c r="AK8" s="911"/>
      <c r="AL8" s="912"/>
      <c r="AM8" s="912"/>
      <c r="AN8" s="913"/>
      <c r="AO8" s="914"/>
      <c r="AP8" s="2"/>
    </row>
    <row r="9" spans="2:86" ht="12" customHeight="1" x14ac:dyDescent="0.15">
      <c r="B9" s="926"/>
      <c r="C9" s="931"/>
      <c r="D9" s="929"/>
      <c r="E9" s="929"/>
      <c r="F9" s="929"/>
      <c r="G9" s="929"/>
      <c r="H9" s="929"/>
      <c r="I9" s="929"/>
      <c r="J9" s="930"/>
      <c r="K9" s="883"/>
      <c r="L9" s="883"/>
      <c r="M9" s="883"/>
      <c r="N9" s="883"/>
      <c r="O9" s="883"/>
      <c r="P9" s="883"/>
      <c r="Q9" s="883"/>
      <c r="R9" s="883"/>
      <c r="S9" s="883"/>
      <c r="T9" s="883"/>
      <c r="U9" s="911"/>
      <c r="V9" s="942"/>
      <c r="W9" s="911"/>
      <c r="X9" s="942"/>
      <c r="Y9" s="886" t="s">
        <v>324</v>
      </c>
      <c r="Z9" s="883"/>
      <c r="AA9" s="883"/>
      <c r="AB9" s="883"/>
      <c r="AC9" s="883" t="s">
        <v>325</v>
      </c>
      <c r="AD9" s="883"/>
      <c r="AE9" s="883"/>
      <c r="AF9" s="883"/>
      <c r="AG9" s="883" t="s">
        <v>326</v>
      </c>
      <c r="AH9" s="883"/>
      <c r="AI9" s="883"/>
      <c r="AJ9" s="883"/>
      <c r="AK9" s="911"/>
      <c r="AL9" s="912"/>
      <c r="AM9" s="912"/>
      <c r="AN9" s="913"/>
      <c r="AO9" s="914"/>
      <c r="AP9" s="2"/>
    </row>
    <row r="10" spans="2:86" ht="12" customHeight="1" x14ac:dyDescent="0.15">
      <c r="B10" s="926"/>
      <c r="C10" s="931"/>
      <c r="D10" s="929"/>
      <c r="E10" s="929"/>
      <c r="F10" s="929"/>
      <c r="G10" s="929"/>
      <c r="H10" s="929"/>
      <c r="I10" s="929"/>
      <c r="J10" s="930"/>
      <c r="K10" s="883"/>
      <c r="L10" s="883"/>
      <c r="M10" s="883"/>
      <c r="N10" s="883"/>
      <c r="O10" s="883"/>
      <c r="P10" s="883"/>
      <c r="Q10" s="883"/>
      <c r="R10" s="883"/>
      <c r="S10" s="883"/>
      <c r="T10" s="883"/>
      <c r="U10" s="915"/>
      <c r="V10" s="943"/>
      <c r="W10" s="915"/>
      <c r="X10" s="943"/>
      <c r="Y10" s="54" t="s">
        <v>21</v>
      </c>
      <c r="Z10" s="50" t="s">
        <v>22</v>
      </c>
      <c r="AA10" s="50" t="s">
        <v>327</v>
      </c>
      <c r="AB10" s="50" t="s">
        <v>328</v>
      </c>
      <c r="AC10" s="50" t="s">
        <v>21</v>
      </c>
      <c r="AD10" s="50" t="s">
        <v>22</v>
      </c>
      <c r="AE10" s="50" t="s">
        <v>327</v>
      </c>
      <c r="AF10" s="50" t="s">
        <v>328</v>
      </c>
      <c r="AG10" s="50" t="s">
        <v>21</v>
      </c>
      <c r="AH10" s="50" t="s">
        <v>22</v>
      </c>
      <c r="AI10" s="50" t="s">
        <v>327</v>
      </c>
      <c r="AJ10" s="50" t="s">
        <v>328</v>
      </c>
      <c r="AK10" s="915"/>
      <c r="AL10" s="916"/>
      <c r="AM10" s="916"/>
      <c r="AN10" s="917"/>
      <c r="AO10" s="918"/>
      <c r="AP10" s="2"/>
    </row>
    <row r="11" spans="2:86" ht="12" customHeight="1" x14ac:dyDescent="0.15">
      <c r="B11" s="926"/>
      <c r="C11" s="931"/>
      <c r="D11" s="929"/>
      <c r="E11" s="929"/>
      <c r="F11" s="929"/>
      <c r="G11" s="929"/>
      <c r="H11" s="929"/>
      <c r="I11" s="929"/>
      <c r="J11" s="930"/>
      <c r="K11" s="95">
        <v>1</v>
      </c>
      <c r="L11" s="890" t="s">
        <v>464</v>
      </c>
      <c r="M11" s="891"/>
      <c r="N11" s="890" t="s">
        <v>347</v>
      </c>
      <c r="O11" s="891"/>
      <c r="P11" s="890" t="s">
        <v>252</v>
      </c>
      <c r="Q11" s="891"/>
      <c r="R11" s="312" t="s">
        <v>473</v>
      </c>
      <c r="S11" s="312"/>
      <c r="T11" s="312"/>
      <c r="U11" s="890" t="s">
        <v>534</v>
      </c>
      <c r="V11" s="891"/>
      <c r="W11" s="890" t="s">
        <v>559</v>
      </c>
      <c r="X11" s="891"/>
      <c r="Y11" s="274"/>
      <c r="Z11" s="274"/>
      <c r="AA11" s="274"/>
      <c r="AB11" s="274"/>
      <c r="AC11" s="272"/>
      <c r="AD11" s="272"/>
      <c r="AE11" s="272"/>
      <c r="AF11" s="272"/>
      <c r="AG11" s="272"/>
      <c r="AH11" s="272"/>
      <c r="AI11" s="272"/>
      <c r="AJ11" s="272">
        <v>6</v>
      </c>
      <c r="AK11" s="887"/>
      <c r="AL11" s="888"/>
      <c r="AM11" s="888"/>
      <c r="AN11" s="888"/>
      <c r="AO11" s="889"/>
      <c r="AP11" s="2"/>
      <c r="AQ11" s="60">
        <f>IF(P11="材質劣化",2,IF(P11="漏水",3,1))</f>
        <v>3</v>
      </c>
      <c r="AS11" s="42" t="str">
        <f>IF(Y11&lt;&gt;"",1,"")</f>
        <v/>
      </c>
    </row>
    <row r="12" spans="2:86" ht="12" customHeight="1" x14ac:dyDescent="0.15">
      <c r="B12" s="926"/>
      <c r="C12" s="931"/>
      <c r="D12" s="929"/>
      <c r="E12" s="929"/>
      <c r="F12" s="929"/>
      <c r="G12" s="929"/>
      <c r="H12" s="929"/>
      <c r="I12" s="929"/>
      <c r="J12" s="930"/>
      <c r="K12" s="95">
        <v>2</v>
      </c>
      <c r="L12" s="890" t="s">
        <v>464</v>
      </c>
      <c r="M12" s="891"/>
      <c r="N12" s="890" t="s">
        <v>343</v>
      </c>
      <c r="O12" s="891"/>
      <c r="P12" s="890" t="s">
        <v>251</v>
      </c>
      <c r="Q12" s="891"/>
      <c r="R12" s="312" t="s">
        <v>472</v>
      </c>
      <c r="S12" s="312"/>
      <c r="T12" s="312"/>
      <c r="U12" s="890" t="s">
        <v>549</v>
      </c>
      <c r="V12" s="891"/>
      <c r="W12" s="890" t="s">
        <v>559</v>
      </c>
      <c r="X12" s="891"/>
      <c r="Y12" s="274"/>
      <c r="Z12" s="274"/>
      <c r="AA12" s="274"/>
      <c r="AB12" s="274"/>
      <c r="AC12" s="272"/>
      <c r="AD12" s="272"/>
      <c r="AE12" s="272"/>
      <c r="AF12" s="272">
        <v>0.435</v>
      </c>
      <c r="AG12" s="272"/>
      <c r="AH12" s="272"/>
      <c r="AI12" s="272"/>
      <c r="AJ12" s="272"/>
      <c r="AK12" s="887"/>
      <c r="AL12" s="888"/>
      <c r="AM12" s="888"/>
      <c r="AN12" s="888"/>
      <c r="AO12" s="889"/>
      <c r="AP12" s="2"/>
      <c r="AQ12" s="60">
        <f>IF(P12="材質劣化",2,IF(P12="漏水",3,1))</f>
        <v>2</v>
      </c>
    </row>
    <row r="13" spans="2:86" ht="12" customHeight="1" x14ac:dyDescent="0.15">
      <c r="B13" s="926"/>
      <c r="C13" s="931"/>
      <c r="D13" s="929"/>
      <c r="E13" s="929"/>
      <c r="F13" s="929"/>
      <c r="G13" s="929"/>
      <c r="H13" s="929"/>
      <c r="I13" s="929"/>
      <c r="J13" s="930"/>
      <c r="K13" s="95">
        <v>3</v>
      </c>
      <c r="L13" s="890" t="s">
        <v>464</v>
      </c>
      <c r="M13" s="891"/>
      <c r="N13" s="890" t="s">
        <v>343</v>
      </c>
      <c r="O13" s="891"/>
      <c r="P13" s="890" t="s">
        <v>251</v>
      </c>
      <c r="Q13" s="891"/>
      <c r="R13" s="328" t="s">
        <v>466</v>
      </c>
      <c r="S13" s="892"/>
      <c r="T13" s="329"/>
      <c r="U13" s="890" t="s">
        <v>534</v>
      </c>
      <c r="V13" s="891"/>
      <c r="W13" s="890" t="s">
        <v>559</v>
      </c>
      <c r="X13" s="891"/>
      <c r="Y13" s="274"/>
      <c r="Z13" s="274"/>
      <c r="AA13" s="274"/>
      <c r="AB13" s="274"/>
      <c r="AC13" s="272"/>
      <c r="AD13" s="272"/>
      <c r="AE13" s="272">
        <v>0.05</v>
      </c>
      <c r="AF13" s="272"/>
      <c r="AG13" s="272"/>
      <c r="AH13" s="272"/>
      <c r="AI13" s="272"/>
      <c r="AJ13" s="272"/>
      <c r="AK13" s="887"/>
      <c r="AL13" s="888"/>
      <c r="AM13" s="888"/>
      <c r="AN13" s="888"/>
      <c r="AO13" s="889"/>
      <c r="AP13" s="2"/>
      <c r="AQ13" s="60">
        <f t="shared" ref="AQ13:AQ27" si="2">IF(P13="材質劣化",2,IF(P13="漏水",3,1))</f>
        <v>2</v>
      </c>
    </row>
    <row r="14" spans="2:86" ht="12" customHeight="1" x14ac:dyDescent="0.15">
      <c r="B14" s="926"/>
      <c r="C14" s="931"/>
      <c r="D14" s="929"/>
      <c r="E14" s="929"/>
      <c r="F14" s="929"/>
      <c r="G14" s="929"/>
      <c r="H14" s="929"/>
      <c r="I14" s="929"/>
      <c r="J14" s="930"/>
      <c r="K14" s="95">
        <v>4</v>
      </c>
      <c r="L14" s="890" t="s">
        <v>464</v>
      </c>
      <c r="M14" s="891"/>
      <c r="N14" s="890" t="s">
        <v>342</v>
      </c>
      <c r="O14" s="891"/>
      <c r="P14" s="890" t="s">
        <v>251</v>
      </c>
      <c r="Q14" s="891"/>
      <c r="R14" s="328" t="s">
        <v>472</v>
      </c>
      <c r="S14" s="892"/>
      <c r="T14" s="329"/>
      <c r="U14" s="890" t="s">
        <v>559</v>
      </c>
      <c r="V14" s="891"/>
      <c r="W14" s="890" t="s">
        <v>559</v>
      </c>
      <c r="X14" s="891"/>
      <c r="Y14" s="274"/>
      <c r="Z14" s="274"/>
      <c r="AA14" s="274"/>
      <c r="AB14" s="274"/>
      <c r="AC14" s="272"/>
      <c r="AD14" s="272"/>
      <c r="AE14" s="272"/>
      <c r="AF14" s="272">
        <v>0.11</v>
      </c>
      <c r="AG14" s="272"/>
      <c r="AH14" s="272"/>
      <c r="AI14" s="272"/>
      <c r="AJ14" s="272"/>
      <c r="AK14" s="887"/>
      <c r="AL14" s="888"/>
      <c r="AM14" s="888"/>
      <c r="AN14" s="888"/>
      <c r="AO14" s="889"/>
      <c r="AP14" s="2"/>
      <c r="AQ14" s="60">
        <f t="shared" si="2"/>
        <v>2</v>
      </c>
    </row>
    <row r="15" spans="2:86" ht="12" customHeight="1" x14ac:dyDescent="0.15">
      <c r="B15" s="926"/>
      <c r="C15" s="931"/>
      <c r="D15" s="929"/>
      <c r="E15" s="929"/>
      <c r="F15" s="929"/>
      <c r="G15" s="929"/>
      <c r="H15" s="929"/>
      <c r="I15" s="929"/>
      <c r="J15" s="930"/>
      <c r="K15" s="95">
        <v>5</v>
      </c>
      <c r="L15" s="890" t="s">
        <v>464</v>
      </c>
      <c r="M15" s="891"/>
      <c r="N15" s="890" t="s">
        <v>346</v>
      </c>
      <c r="O15" s="891"/>
      <c r="P15" s="890" t="s">
        <v>251</v>
      </c>
      <c r="Q15" s="891"/>
      <c r="R15" s="328" t="s">
        <v>466</v>
      </c>
      <c r="S15" s="892"/>
      <c r="T15" s="329"/>
      <c r="U15" s="890" t="s">
        <v>559</v>
      </c>
      <c r="V15" s="891"/>
      <c r="W15" s="890" t="s">
        <v>559</v>
      </c>
      <c r="X15" s="891"/>
      <c r="Y15" s="274"/>
      <c r="Z15" s="274"/>
      <c r="AA15" s="274"/>
      <c r="AB15" s="274"/>
      <c r="AC15" s="272"/>
      <c r="AD15" s="272"/>
      <c r="AE15" s="272"/>
      <c r="AF15" s="272">
        <v>1.32</v>
      </c>
      <c r="AG15" s="272"/>
      <c r="AH15" s="272"/>
      <c r="AI15" s="272"/>
      <c r="AJ15" s="272"/>
      <c r="AK15" s="887"/>
      <c r="AL15" s="888"/>
      <c r="AM15" s="888"/>
      <c r="AN15" s="888"/>
      <c r="AO15" s="889"/>
      <c r="AP15" s="2"/>
      <c r="AQ15" s="60">
        <f t="shared" si="2"/>
        <v>2</v>
      </c>
    </row>
    <row r="16" spans="2:86" ht="12" customHeight="1" x14ac:dyDescent="0.15">
      <c r="B16" s="926"/>
      <c r="C16" s="931"/>
      <c r="D16" s="929"/>
      <c r="E16" s="929"/>
      <c r="F16" s="929"/>
      <c r="G16" s="929"/>
      <c r="H16" s="929"/>
      <c r="I16" s="929"/>
      <c r="J16" s="930"/>
      <c r="K16" s="95">
        <v>6</v>
      </c>
      <c r="L16" s="890" t="s">
        <v>464</v>
      </c>
      <c r="M16" s="891"/>
      <c r="N16" s="890" t="s">
        <v>346</v>
      </c>
      <c r="O16" s="891"/>
      <c r="P16" s="890" t="s">
        <v>252</v>
      </c>
      <c r="Q16" s="891"/>
      <c r="R16" s="328" t="s">
        <v>473</v>
      </c>
      <c r="S16" s="892"/>
      <c r="T16" s="329"/>
      <c r="U16" s="890" t="s">
        <v>559</v>
      </c>
      <c r="V16" s="891"/>
      <c r="W16" s="890" t="s">
        <v>559</v>
      </c>
      <c r="X16" s="891"/>
      <c r="Y16" s="274"/>
      <c r="Z16" s="274"/>
      <c r="AA16" s="274"/>
      <c r="AB16" s="274"/>
      <c r="AC16" s="272"/>
      <c r="AD16" s="272"/>
      <c r="AE16" s="272"/>
      <c r="AF16" s="272"/>
      <c r="AG16" s="272"/>
      <c r="AH16" s="272"/>
      <c r="AI16" s="272"/>
      <c r="AJ16" s="272">
        <v>1.35</v>
      </c>
      <c r="AK16" s="887"/>
      <c r="AL16" s="888"/>
      <c r="AM16" s="888"/>
      <c r="AN16" s="888"/>
      <c r="AO16" s="889"/>
      <c r="AP16" s="2"/>
      <c r="AQ16" s="60">
        <f t="shared" si="2"/>
        <v>3</v>
      </c>
    </row>
    <row r="17" spans="2:46" ht="12" customHeight="1" x14ac:dyDescent="0.15">
      <c r="B17" s="926"/>
      <c r="C17" s="931"/>
      <c r="D17" s="929"/>
      <c r="E17" s="929"/>
      <c r="F17" s="929"/>
      <c r="G17" s="929"/>
      <c r="H17" s="929"/>
      <c r="I17" s="929"/>
      <c r="J17" s="930"/>
      <c r="K17" s="95">
        <v>7</v>
      </c>
      <c r="L17" s="890" t="s">
        <v>464</v>
      </c>
      <c r="M17" s="891"/>
      <c r="N17" s="890" t="s">
        <v>336</v>
      </c>
      <c r="O17" s="891"/>
      <c r="P17" s="890" t="s">
        <v>251</v>
      </c>
      <c r="Q17" s="891"/>
      <c r="R17" s="328" t="s">
        <v>472</v>
      </c>
      <c r="S17" s="892"/>
      <c r="T17" s="329"/>
      <c r="U17" s="890" t="s">
        <v>534</v>
      </c>
      <c r="V17" s="891"/>
      <c r="W17" s="890" t="s">
        <v>559</v>
      </c>
      <c r="X17" s="891"/>
      <c r="Y17" s="274"/>
      <c r="Z17" s="274"/>
      <c r="AA17" s="274"/>
      <c r="AB17" s="274"/>
      <c r="AC17" s="272"/>
      <c r="AD17" s="272"/>
      <c r="AE17" s="272"/>
      <c r="AF17" s="272">
        <v>0.04</v>
      </c>
      <c r="AG17" s="272"/>
      <c r="AH17" s="272"/>
      <c r="AI17" s="272"/>
      <c r="AJ17" s="272"/>
      <c r="AK17" s="887"/>
      <c r="AL17" s="888"/>
      <c r="AM17" s="888"/>
      <c r="AN17" s="888"/>
      <c r="AO17" s="889"/>
      <c r="AP17" s="2"/>
      <c r="AQ17" s="60">
        <f t="shared" si="2"/>
        <v>2</v>
      </c>
    </row>
    <row r="18" spans="2:46" ht="12" customHeight="1" x14ac:dyDescent="0.15">
      <c r="B18" s="926"/>
      <c r="C18" s="931"/>
      <c r="D18" s="929"/>
      <c r="E18" s="929"/>
      <c r="F18" s="929"/>
      <c r="G18" s="929"/>
      <c r="H18" s="929"/>
      <c r="I18" s="929"/>
      <c r="J18" s="930"/>
      <c r="K18" s="95">
        <v>8</v>
      </c>
      <c r="L18" s="890" t="s">
        <v>250</v>
      </c>
      <c r="M18" s="891"/>
      <c r="N18" s="890" t="s">
        <v>268</v>
      </c>
      <c r="O18" s="891"/>
      <c r="P18" s="890" t="s">
        <v>252</v>
      </c>
      <c r="Q18" s="891"/>
      <c r="R18" s="328" t="s">
        <v>476</v>
      </c>
      <c r="S18" s="892"/>
      <c r="T18" s="329"/>
      <c r="U18" s="890" t="s">
        <v>533</v>
      </c>
      <c r="V18" s="891"/>
      <c r="W18" s="890" t="s">
        <v>559</v>
      </c>
      <c r="X18" s="891"/>
      <c r="Y18" s="274"/>
      <c r="Z18" s="274"/>
      <c r="AA18" s="274"/>
      <c r="AB18" s="274"/>
      <c r="AC18" s="272"/>
      <c r="AD18" s="272"/>
      <c r="AE18" s="272"/>
      <c r="AF18" s="272"/>
      <c r="AG18" s="272"/>
      <c r="AH18" s="272"/>
      <c r="AI18" s="272"/>
      <c r="AJ18" s="272">
        <v>0.75</v>
      </c>
      <c r="AK18" s="887"/>
      <c r="AL18" s="888"/>
      <c r="AM18" s="888"/>
      <c r="AN18" s="888"/>
      <c r="AO18" s="889"/>
      <c r="AP18" s="2"/>
      <c r="AQ18" s="60">
        <f t="shared" si="2"/>
        <v>3</v>
      </c>
    </row>
    <row r="19" spans="2:46" ht="12" customHeight="1" x14ac:dyDescent="0.15">
      <c r="B19" s="926"/>
      <c r="C19" s="931"/>
      <c r="D19" s="929"/>
      <c r="E19" s="929"/>
      <c r="F19" s="929"/>
      <c r="G19" s="929"/>
      <c r="H19" s="929"/>
      <c r="I19" s="929"/>
      <c r="J19" s="930"/>
      <c r="K19" s="95"/>
      <c r="L19" s="890"/>
      <c r="M19" s="891"/>
      <c r="N19" s="890"/>
      <c r="O19" s="891"/>
      <c r="P19" s="890"/>
      <c r="Q19" s="891"/>
      <c r="R19" s="328"/>
      <c r="S19" s="892"/>
      <c r="T19" s="329"/>
      <c r="U19" s="890"/>
      <c r="V19" s="891"/>
      <c r="W19" s="890"/>
      <c r="X19" s="891"/>
      <c r="Y19" s="55"/>
      <c r="Z19" s="55"/>
      <c r="AA19" s="55"/>
      <c r="AB19" s="55"/>
      <c r="AC19" s="61"/>
      <c r="AD19" s="61"/>
      <c r="AE19" s="61"/>
      <c r="AF19" s="61"/>
      <c r="AG19" s="61"/>
      <c r="AH19" s="61"/>
      <c r="AI19" s="61"/>
      <c r="AJ19" s="61"/>
      <c r="AK19" s="887"/>
      <c r="AL19" s="888"/>
      <c r="AM19" s="888"/>
      <c r="AN19" s="888"/>
      <c r="AO19" s="889"/>
      <c r="AP19" s="2"/>
      <c r="AQ19" s="60">
        <f t="shared" si="2"/>
        <v>1</v>
      </c>
    </row>
    <row r="20" spans="2:46" ht="12" customHeight="1" x14ac:dyDescent="0.15">
      <c r="B20" s="926"/>
      <c r="C20" s="931"/>
      <c r="D20" s="929"/>
      <c r="E20" s="929"/>
      <c r="F20" s="929"/>
      <c r="G20" s="929"/>
      <c r="H20" s="929"/>
      <c r="I20" s="929"/>
      <c r="J20" s="930"/>
      <c r="K20" s="95"/>
      <c r="L20" s="890"/>
      <c r="M20" s="891"/>
      <c r="N20" s="890"/>
      <c r="O20" s="891"/>
      <c r="P20" s="890"/>
      <c r="Q20" s="891"/>
      <c r="R20" s="328"/>
      <c r="S20" s="892"/>
      <c r="T20" s="329"/>
      <c r="U20" s="890"/>
      <c r="V20" s="891"/>
      <c r="W20" s="890"/>
      <c r="X20" s="891"/>
      <c r="Y20" s="55"/>
      <c r="Z20" s="55"/>
      <c r="AA20" s="55"/>
      <c r="AB20" s="55"/>
      <c r="AC20" s="61"/>
      <c r="AD20" s="61"/>
      <c r="AE20" s="61"/>
      <c r="AF20" s="61"/>
      <c r="AG20" s="61"/>
      <c r="AH20" s="61"/>
      <c r="AI20" s="61"/>
      <c r="AJ20" s="61"/>
      <c r="AK20" s="887"/>
      <c r="AL20" s="888"/>
      <c r="AM20" s="888"/>
      <c r="AN20" s="888"/>
      <c r="AO20" s="889"/>
      <c r="AP20" s="2"/>
      <c r="AQ20" s="60">
        <f t="shared" si="2"/>
        <v>1</v>
      </c>
    </row>
    <row r="21" spans="2:46" ht="12" customHeight="1" x14ac:dyDescent="0.15">
      <c r="B21" s="926"/>
      <c r="C21" s="931"/>
      <c r="D21" s="929"/>
      <c r="E21" s="929"/>
      <c r="F21" s="929"/>
      <c r="G21" s="929"/>
      <c r="H21" s="929"/>
      <c r="I21" s="929"/>
      <c r="J21" s="930"/>
      <c r="K21" s="95"/>
      <c r="L21" s="890"/>
      <c r="M21" s="891"/>
      <c r="N21" s="890"/>
      <c r="O21" s="891"/>
      <c r="P21" s="890"/>
      <c r="Q21" s="891"/>
      <c r="R21" s="328"/>
      <c r="S21" s="892"/>
      <c r="T21" s="329"/>
      <c r="U21" s="890"/>
      <c r="V21" s="891"/>
      <c r="W21" s="890"/>
      <c r="X21" s="891"/>
      <c r="Y21" s="55"/>
      <c r="Z21" s="55"/>
      <c r="AA21" s="55"/>
      <c r="AB21" s="55"/>
      <c r="AC21" s="61"/>
      <c r="AD21" s="61"/>
      <c r="AE21" s="61"/>
      <c r="AF21" s="61"/>
      <c r="AG21" s="61"/>
      <c r="AH21" s="61"/>
      <c r="AI21" s="61"/>
      <c r="AJ21" s="61"/>
      <c r="AK21" s="887"/>
      <c r="AL21" s="888"/>
      <c r="AM21" s="888"/>
      <c r="AN21" s="888"/>
      <c r="AO21" s="889"/>
      <c r="AP21" s="2"/>
      <c r="AQ21" s="60">
        <f>IF(P21="材質劣化",2,IF(P21="漏水",3,1))</f>
        <v>1</v>
      </c>
    </row>
    <row r="22" spans="2:46" ht="12" customHeight="1" x14ac:dyDescent="0.15">
      <c r="B22" s="926"/>
      <c r="C22" s="931"/>
      <c r="D22" s="929"/>
      <c r="E22" s="929"/>
      <c r="F22" s="929"/>
      <c r="G22" s="929"/>
      <c r="H22" s="929"/>
      <c r="I22" s="929"/>
      <c r="J22" s="930"/>
      <c r="K22" s="95"/>
      <c r="L22" s="890"/>
      <c r="M22" s="891"/>
      <c r="N22" s="890"/>
      <c r="O22" s="891"/>
      <c r="P22" s="890"/>
      <c r="Q22" s="891"/>
      <c r="R22" s="328"/>
      <c r="S22" s="892"/>
      <c r="T22" s="329"/>
      <c r="U22" s="890"/>
      <c r="V22" s="891"/>
      <c r="W22" s="890"/>
      <c r="X22" s="891"/>
      <c r="Y22" s="55"/>
      <c r="Z22" s="55"/>
      <c r="AA22" s="55"/>
      <c r="AB22" s="55"/>
      <c r="AC22" s="61"/>
      <c r="AD22" s="61"/>
      <c r="AE22" s="61"/>
      <c r="AF22" s="61"/>
      <c r="AG22" s="61"/>
      <c r="AH22" s="61"/>
      <c r="AI22" s="61"/>
      <c r="AJ22" s="61"/>
      <c r="AK22" s="887"/>
      <c r="AL22" s="888"/>
      <c r="AM22" s="888"/>
      <c r="AN22" s="888"/>
      <c r="AO22" s="889"/>
      <c r="AP22" s="2"/>
      <c r="AQ22" s="60">
        <f t="shared" si="2"/>
        <v>1</v>
      </c>
    </row>
    <row r="23" spans="2:46" ht="12" customHeight="1" x14ac:dyDescent="0.15">
      <c r="B23" s="926"/>
      <c r="C23" s="931"/>
      <c r="D23" s="929"/>
      <c r="E23" s="929"/>
      <c r="F23" s="929"/>
      <c r="G23" s="929"/>
      <c r="H23" s="929"/>
      <c r="I23" s="929"/>
      <c r="J23" s="930"/>
      <c r="K23" s="95"/>
      <c r="L23" s="890"/>
      <c r="M23" s="891"/>
      <c r="N23" s="890"/>
      <c r="O23" s="891"/>
      <c r="P23" s="890"/>
      <c r="Q23" s="891"/>
      <c r="R23" s="328"/>
      <c r="S23" s="892"/>
      <c r="T23" s="329"/>
      <c r="U23" s="890"/>
      <c r="V23" s="891"/>
      <c r="W23" s="890"/>
      <c r="X23" s="891"/>
      <c r="Y23" s="55"/>
      <c r="Z23" s="55"/>
      <c r="AA23" s="55"/>
      <c r="AB23" s="55"/>
      <c r="AC23" s="61"/>
      <c r="AD23" s="61"/>
      <c r="AE23" s="61"/>
      <c r="AF23" s="61"/>
      <c r="AG23" s="61"/>
      <c r="AH23" s="61"/>
      <c r="AI23" s="61"/>
      <c r="AJ23" s="61"/>
      <c r="AK23" s="887"/>
      <c r="AL23" s="888"/>
      <c r="AM23" s="888"/>
      <c r="AN23" s="888"/>
      <c r="AO23" s="889"/>
      <c r="AP23" s="2"/>
      <c r="AQ23" s="60">
        <f t="shared" si="2"/>
        <v>1</v>
      </c>
    </row>
    <row r="24" spans="2:46" ht="12" customHeight="1" x14ac:dyDescent="0.15">
      <c r="B24" s="926"/>
      <c r="C24" s="931"/>
      <c r="D24" s="929"/>
      <c r="E24" s="929"/>
      <c r="F24" s="929"/>
      <c r="G24" s="929"/>
      <c r="H24" s="929"/>
      <c r="I24" s="929"/>
      <c r="J24" s="930"/>
      <c r="K24" s="95"/>
      <c r="L24" s="890"/>
      <c r="M24" s="891"/>
      <c r="N24" s="890"/>
      <c r="O24" s="891"/>
      <c r="P24" s="890"/>
      <c r="Q24" s="891"/>
      <c r="R24" s="328"/>
      <c r="S24" s="892"/>
      <c r="T24" s="329"/>
      <c r="U24" s="890"/>
      <c r="V24" s="891"/>
      <c r="W24" s="890"/>
      <c r="X24" s="891"/>
      <c r="Y24" s="55"/>
      <c r="Z24" s="55"/>
      <c r="AA24" s="55"/>
      <c r="AB24" s="55"/>
      <c r="AC24" s="61"/>
      <c r="AD24" s="61"/>
      <c r="AE24" s="61"/>
      <c r="AF24" s="61"/>
      <c r="AG24" s="61"/>
      <c r="AH24" s="61"/>
      <c r="AI24" s="61"/>
      <c r="AJ24" s="61"/>
      <c r="AK24" s="887"/>
      <c r="AL24" s="888"/>
      <c r="AM24" s="888"/>
      <c r="AN24" s="888"/>
      <c r="AO24" s="889"/>
      <c r="AP24" s="2"/>
      <c r="AQ24" s="60">
        <f t="shared" si="2"/>
        <v>1</v>
      </c>
    </row>
    <row r="25" spans="2:46" ht="12" customHeight="1" x14ac:dyDescent="0.15">
      <c r="B25" s="926"/>
      <c r="C25" s="931"/>
      <c r="D25" s="929"/>
      <c r="E25" s="929"/>
      <c r="F25" s="929"/>
      <c r="G25" s="929"/>
      <c r="H25" s="929"/>
      <c r="I25" s="929"/>
      <c r="J25" s="930"/>
      <c r="K25" s="95"/>
      <c r="L25" s="890"/>
      <c r="M25" s="891"/>
      <c r="N25" s="890"/>
      <c r="O25" s="891"/>
      <c r="P25" s="890"/>
      <c r="Q25" s="891"/>
      <c r="R25" s="328"/>
      <c r="S25" s="892"/>
      <c r="T25" s="329"/>
      <c r="U25" s="890"/>
      <c r="V25" s="891"/>
      <c r="W25" s="890"/>
      <c r="X25" s="891"/>
      <c r="Y25" s="55"/>
      <c r="Z25" s="55"/>
      <c r="AA25" s="55"/>
      <c r="AB25" s="55"/>
      <c r="AC25" s="61"/>
      <c r="AD25" s="61"/>
      <c r="AE25" s="61"/>
      <c r="AF25" s="61"/>
      <c r="AG25" s="61"/>
      <c r="AH25" s="61"/>
      <c r="AI25" s="61"/>
      <c r="AJ25" s="61"/>
      <c r="AK25" s="887"/>
      <c r="AL25" s="888"/>
      <c r="AM25" s="888"/>
      <c r="AN25" s="888"/>
      <c r="AO25" s="889"/>
      <c r="AP25" s="2"/>
      <c r="AQ25" s="60">
        <f t="shared" si="2"/>
        <v>1</v>
      </c>
    </row>
    <row r="26" spans="2:46" ht="12" customHeight="1" x14ac:dyDescent="0.15">
      <c r="B26" s="926"/>
      <c r="C26" s="931"/>
      <c r="D26" s="929"/>
      <c r="E26" s="929"/>
      <c r="F26" s="929"/>
      <c r="G26" s="929"/>
      <c r="H26" s="929"/>
      <c r="I26" s="929"/>
      <c r="J26" s="930"/>
      <c r="K26" s="95"/>
      <c r="L26" s="890"/>
      <c r="M26" s="891"/>
      <c r="N26" s="890"/>
      <c r="O26" s="891"/>
      <c r="P26" s="890"/>
      <c r="Q26" s="891"/>
      <c r="R26" s="328"/>
      <c r="S26" s="892"/>
      <c r="T26" s="329"/>
      <c r="U26" s="890"/>
      <c r="V26" s="891"/>
      <c r="W26" s="890"/>
      <c r="X26" s="891"/>
      <c r="Y26" s="55"/>
      <c r="Z26" s="55"/>
      <c r="AA26" s="55"/>
      <c r="AB26" s="55"/>
      <c r="AC26" s="61"/>
      <c r="AD26" s="61"/>
      <c r="AE26" s="61"/>
      <c r="AF26" s="61"/>
      <c r="AG26" s="61"/>
      <c r="AH26" s="61"/>
      <c r="AI26" s="61"/>
      <c r="AJ26" s="61"/>
      <c r="AK26" s="887"/>
      <c r="AL26" s="888"/>
      <c r="AM26" s="888"/>
      <c r="AN26" s="888"/>
      <c r="AO26" s="889"/>
      <c r="AP26" s="2"/>
      <c r="AQ26" s="60">
        <f>IF(P26="材質劣化",2,IF(P26="漏水",3,1))</f>
        <v>1</v>
      </c>
    </row>
    <row r="27" spans="2:46" ht="12" customHeight="1" x14ac:dyDescent="0.15">
      <c r="B27" s="926"/>
      <c r="C27" s="931"/>
      <c r="D27" s="929"/>
      <c r="E27" s="929"/>
      <c r="F27" s="929"/>
      <c r="G27" s="929"/>
      <c r="H27" s="929"/>
      <c r="I27" s="929"/>
      <c r="J27" s="930"/>
      <c r="K27" s="95"/>
      <c r="L27" s="890"/>
      <c r="M27" s="891"/>
      <c r="N27" s="890"/>
      <c r="O27" s="891"/>
      <c r="P27" s="890"/>
      <c r="Q27" s="891"/>
      <c r="R27" s="328"/>
      <c r="S27" s="892"/>
      <c r="T27" s="329"/>
      <c r="U27" s="890"/>
      <c r="V27" s="891"/>
      <c r="W27" s="890"/>
      <c r="X27" s="891"/>
      <c r="Y27" s="55"/>
      <c r="Z27" s="55"/>
      <c r="AA27" s="55"/>
      <c r="AB27" s="55"/>
      <c r="AC27" s="61"/>
      <c r="AD27" s="61"/>
      <c r="AE27" s="61"/>
      <c r="AF27" s="61"/>
      <c r="AG27" s="61"/>
      <c r="AH27" s="61"/>
      <c r="AI27" s="61"/>
      <c r="AJ27" s="61"/>
      <c r="AK27" s="887"/>
      <c r="AL27" s="888"/>
      <c r="AM27" s="888"/>
      <c r="AN27" s="888"/>
      <c r="AO27" s="889"/>
      <c r="AP27" s="2"/>
      <c r="AQ27" s="60">
        <f t="shared" si="2"/>
        <v>1</v>
      </c>
    </row>
    <row r="28" spans="2:46" ht="12" customHeight="1" x14ac:dyDescent="0.15">
      <c r="B28" s="926"/>
      <c r="C28" s="931"/>
      <c r="D28" s="929"/>
      <c r="E28" s="929"/>
      <c r="F28" s="929"/>
      <c r="G28" s="929"/>
      <c r="H28" s="929"/>
      <c r="I28" s="929"/>
      <c r="J28" s="930"/>
      <c r="K28" s="95"/>
      <c r="L28" s="890"/>
      <c r="M28" s="891"/>
      <c r="N28" s="890"/>
      <c r="O28" s="891"/>
      <c r="P28" s="890"/>
      <c r="Q28" s="891"/>
      <c r="R28" s="328"/>
      <c r="S28" s="892"/>
      <c r="T28" s="329"/>
      <c r="U28" s="890"/>
      <c r="V28" s="891"/>
      <c r="W28" s="890"/>
      <c r="X28" s="891"/>
      <c r="Y28" s="55"/>
      <c r="Z28" s="55"/>
      <c r="AA28" s="55"/>
      <c r="AB28" s="55"/>
      <c r="AC28" s="61"/>
      <c r="AD28" s="61"/>
      <c r="AE28" s="61"/>
      <c r="AF28" s="61"/>
      <c r="AG28" s="61"/>
      <c r="AH28" s="61"/>
      <c r="AI28" s="61"/>
      <c r="AJ28" s="61"/>
      <c r="AK28" s="887"/>
      <c r="AL28" s="888"/>
      <c r="AM28" s="888"/>
      <c r="AN28" s="888"/>
      <c r="AO28" s="889"/>
      <c r="AP28" s="2"/>
      <c r="AQ28" s="60">
        <f>IF(P30="材質劣化",2,IF(P30="漏水",3,1))</f>
        <v>1</v>
      </c>
    </row>
    <row r="29" spans="2:46" ht="12" customHeight="1" x14ac:dyDescent="0.15">
      <c r="B29" s="926"/>
      <c r="C29" s="931"/>
      <c r="D29" s="929"/>
      <c r="E29" s="929"/>
      <c r="F29" s="929"/>
      <c r="G29" s="929"/>
      <c r="H29" s="929"/>
      <c r="I29" s="929"/>
      <c r="J29" s="930"/>
      <c r="K29" s="95"/>
      <c r="L29" s="890"/>
      <c r="M29" s="891"/>
      <c r="N29" s="890"/>
      <c r="O29" s="891"/>
      <c r="P29" s="890"/>
      <c r="Q29" s="891"/>
      <c r="R29" s="328"/>
      <c r="S29" s="892"/>
      <c r="T29" s="329"/>
      <c r="U29" s="890"/>
      <c r="V29" s="891"/>
      <c r="W29" s="890"/>
      <c r="X29" s="891"/>
      <c r="Y29" s="55"/>
      <c r="Z29" s="55"/>
      <c r="AA29" s="55"/>
      <c r="AB29" s="55"/>
      <c r="AC29" s="61"/>
      <c r="AD29" s="61"/>
      <c r="AE29" s="61"/>
      <c r="AF29" s="61"/>
      <c r="AG29" s="61"/>
      <c r="AH29" s="61"/>
      <c r="AI29" s="61"/>
      <c r="AJ29" s="61"/>
      <c r="AK29" s="887"/>
      <c r="AL29" s="888"/>
      <c r="AM29" s="888"/>
      <c r="AN29" s="888"/>
      <c r="AO29" s="889"/>
      <c r="AP29" s="2"/>
      <c r="AQ29" s="60">
        <f>IF(P34="材質劣化",2,IF(P34="漏水",3,1))</f>
        <v>1</v>
      </c>
    </row>
    <row r="30" spans="2:46" ht="12" customHeight="1" x14ac:dyDescent="0.15">
      <c r="B30" s="926"/>
      <c r="C30" s="931"/>
      <c r="D30" s="929"/>
      <c r="E30" s="929"/>
      <c r="F30" s="929"/>
      <c r="G30" s="929"/>
      <c r="H30" s="929"/>
      <c r="I30" s="929"/>
      <c r="J30" s="930"/>
      <c r="K30" s="95"/>
      <c r="L30" s="890"/>
      <c r="M30" s="891"/>
      <c r="N30" s="890"/>
      <c r="O30" s="891"/>
      <c r="P30" s="890"/>
      <c r="Q30" s="891"/>
      <c r="R30" s="328"/>
      <c r="S30" s="892"/>
      <c r="T30" s="329"/>
      <c r="U30" s="890"/>
      <c r="V30" s="891"/>
      <c r="W30" s="890"/>
      <c r="X30" s="891"/>
      <c r="Y30" s="55"/>
      <c r="Z30" s="55"/>
      <c r="AA30" s="55"/>
      <c r="AB30" s="55"/>
      <c r="AC30" s="61"/>
      <c r="AD30" s="61"/>
      <c r="AE30" s="61"/>
      <c r="AF30" s="61"/>
      <c r="AG30" s="61"/>
      <c r="AH30" s="61"/>
      <c r="AI30" s="61"/>
      <c r="AJ30" s="61"/>
      <c r="AK30" s="887"/>
      <c r="AL30" s="888"/>
      <c r="AM30" s="888"/>
      <c r="AN30" s="888"/>
      <c r="AO30" s="889"/>
      <c r="AP30" s="2"/>
      <c r="AQ30" s="60">
        <f t="shared" ref="AQ30:AQ33" si="3">IF(P30="材質劣化",2,IF(P30="漏水",3,1))</f>
        <v>1</v>
      </c>
    </row>
    <row r="31" spans="2:46" ht="12" customHeight="1" x14ac:dyDescent="0.15">
      <c r="B31" s="926"/>
      <c r="C31" s="931"/>
      <c r="D31" s="929"/>
      <c r="E31" s="929"/>
      <c r="F31" s="929"/>
      <c r="G31" s="929"/>
      <c r="H31" s="929"/>
      <c r="I31" s="929"/>
      <c r="J31" s="930"/>
      <c r="K31" s="95"/>
      <c r="L31" s="890"/>
      <c r="M31" s="891"/>
      <c r="N31" s="890"/>
      <c r="O31" s="891"/>
      <c r="P31" s="890"/>
      <c r="Q31" s="891"/>
      <c r="R31" s="328"/>
      <c r="S31" s="892"/>
      <c r="T31" s="329"/>
      <c r="U31" s="890"/>
      <c r="V31" s="891"/>
      <c r="W31" s="890"/>
      <c r="X31" s="891"/>
      <c r="Y31" s="55"/>
      <c r="Z31" s="55"/>
      <c r="AA31" s="55"/>
      <c r="AB31" s="55"/>
      <c r="AC31" s="61"/>
      <c r="AD31" s="61"/>
      <c r="AE31" s="61"/>
      <c r="AF31" s="61"/>
      <c r="AG31" s="61"/>
      <c r="AH31" s="61"/>
      <c r="AI31" s="61"/>
      <c r="AJ31" s="61"/>
      <c r="AK31" s="887"/>
      <c r="AL31" s="888"/>
      <c r="AM31" s="888"/>
      <c r="AN31" s="888"/>
      <c r="AO31" s="889"/>
      <c r="AP31" s="2"/>
      <c r="AQ31" s="60">
        <f t="shared" ref="AQ31" si="4">IF(P33="材質劣化",2,IF(P33="漏水",3,1))</f>
        <v>1</v>
      </c>
    </row>
    <row r="32" spans="2:46" ht="12" customHeight="1" x14ac:dyDescent="0.15">
      <c r="B32" s="926"/>
      <c r="C32" s="931"/>
      <c r="D32" s="929"/>
      <c r="E32" s="929"/>
      <c r="F32" s="929"/>
      <c r="G32" s="929"/>
      <c r="H32" s="929"/>
      <c r="I32" s="929"/>
      <c r="J32" s="930"/>
      <c r="K32" s="95"/>
      <c r="L32" s="890"/>
      <c r="M32" s="891"/>
      <c r="N32" s="890"/>
      <c r="O32" s="891"/>
      <c r="P32" s="890"/>
      <c r="Q32" s="891"/>
      <c r="R32" s="328"/>
      <c r="S32" s="892"/>
      <c r="T32" s="329"/>
      <c r="U32" s="890"/>
      <c r="V32" s="891"/>
      <c r="W32" s="890"/>
      <c r="X32" s="891"/>
      <c r="Y32" s="55"/>
      <c r="Z32" s="55"/>
      <c r="AA32" s="55"/>
      <c r="AB32" s="55"/>
      <c r="AC32" s="61"/>
      <c r="AD32" s="61"/>
      <c r="AE32" s="61"/>
      <c r="AF32" s="61"/>
      <c r="AG32" s="61"/>
      <c r="AH32" s="61"/>
      <c r="AI32" s="61"/>
      <c r="AJ32" s="61"/>
      <c r="AK32" s="887"/>
      <c r="AL32" s="888"/>
      <c r="AM32" s="888"/>
      <c r="AN32" s="888"/>
      <c r="AO32" s="889"/>
      <c r="AP32" s="2"/>
      <c r="AQ32" s="60">
        <f t="shared" ref="AQ32" si="5">IF(P37="材質劣化",2,IF(P37="漏水",3,1))</f>
        <v>1</v>
      </c>
      <c r="AS32" s="3"/>
      <c r="AT32" s="3"/>
    </row>
    <row r="33" spans="2:86" ht="12" customHeight="1" x14ac:dyDescent="0.15">
      <c r="B33" s="926"/>
      <c r="C33" s="931"/>
      <c r="D33" s="929"/>
      <c r="E33" s="929"/>
      <c r="F33" s="929"/>
      <c r="G33" s="929"/>
      <c r="H33" s="929"/>
      <c r="I33" s="929"/>
      <c r="J33" s="930"/>
      <c r="K33" s="95"/>
      <c r="L33" s="890"/>
      <c r="M33" s="891"/>
      <c r="N33" s="890"/>
      <c r="O33" s="891"/>
      <c r="P33" s="890"/>
      <c r="Q33" s="891"/>
      <c r="R33" s="328"/>
      <c r="S33" s="892"/>
      <c r="T33" s="329"/>
      <c r="U33" s="890"/>
      <c r="V33" s="891"/>
      <c r="W33" s="890"/>
      <c r="X33" s="891"/>
      <c r="Y33" s="55"/>
      <c r="Z33" s="55"/>
      <c r="AA33" s="55"/>
      <c r="AB33" s="55"/>
      <c r="AC33" s="61"/>
      <c r="AD33" s="61"/>
      <c r="AE33" s="61"/>
      <c r="AF33" s="61"/>
      <c r="AG33" s="61"/>
      <c r="AH33" s="61"/>
      <c r="AI33" s="61"/>
      <c r="AJ33" s="61"/>
      <c r="AK33" s="887"/>
      <c r="AL33" s="888"/>
      <c r="AM33" s="888"/>
      <c r="AN33" s="888"/>
      <c r="AO33" s="889"/>
      <c r="AP33" s="2"/>
      <c r="AQ33" s="60">
        <f t="shared" si="3"/>
        <v>1</v>
      </c>
      <c r="AS33" s="162"/>
      <c r="AT33" s="162"/>
    </row>
    <row r="34" spans="2:86" ht="12" customHeight="1" x14ac:dyDescent="0.15">
      <c r="B34" s="926"/>
      <c r="C34" s="931"/>
      <c r="D34" s="929"/>
      <c r="E34" s="929"/>
      <c r="F34" s="929"/>
      <c r="G34" s="929"/>
      <c r="H34" s="929"/>
      <c r="I34" s="929"/>
      <c r="J34" s="930"/>
      <c r="K34" s="95"/>
      <c r="L34" s="890"/>
      <c r="M34" s="891"/>
      <c r="N34" s="890"/>
      <c r="O34" s="891"/>
      <c r="P34" s="890"/>
      <c r="Q34" s="891"/>
      <c r="R34" s="328"/>
      <c r="S34" s="892"/>
      <c r="T34" s="329"/>
      <c r="U34" s="890"/>
      <c r="V34" s="891"/>
      <c r="W34" s="890"/>
      <c r="X34" s="891"/>
      <c r="Y34" s="55"/>
      <c r="Z34" s="55"/>
      <c r="AA34" s="55"/>
      <c r="AB34" s="55"/>
      <c r="AC34" s="61"/>
      <c r="AD34" s="61"/>
      <c r="AE34" s="61"/>
      <c r="AF34" s="61"/>
      <c r="AG34" s="61"/>
      <c r="AH34" s="61"/>
      <c r="AI34" s="61"/>
      <c r="AJ34" s="61"/>
      <c r="AK34" s="887"/>
      <c r="AL34" s="888"/>
      <c r="AM34" s="888"/>
      <c r="AN34" s="888"/>
      <c r="AO34" s="889"/>
      <c r="AP34" s="2"/>
      <c r="AQ34" s="60">
        <f t="shared" ref="AQ34" si="6">IF(P36="材質劣化",2,IF(P36="漏水",3,1))</f>
        <v>1</v>
      </c>
      <c r="AS34" s="163"/>
      <c r="AT34" s="163"/>
    </row>
    <row r="35" spans="2:86" ht="12" customHeight="1" x14ac:dyDescent="0.15">
      <c r="B35" s="926"/>
      <c r="C35" s="931"/>
      <c r="D35" s="929"/>
      <c r="E35" s="929"/>
      <c r="F35" s="929"/>
      <c r="G35" s="929"/>
      <c r="H35" s="929"/>
      <c r="I35" s="929"/>
      <c r="J35" s="930"/>
      <c r="K35" s="898" t="s">
        <v>376</v>
      </c>
      <c r="L35" s="883" t="s">
        <v>181</v>
      </c>
      <c r="M35" s="883"/>
      <c r="N35" s="883"/>
      <c r="O35" s="883"/>
      <c r="P35" s="883"/>
      <c r="Q35" s="883"/>
      <c r="R35" s="883"/>
      <c r="S35" s="883"/>
      <c r="T35" s="883"/>
      <c r="U35" s="883"/>
      <c r="V35" s="883"/>
      <c r="W35" s="883"/>
      <c r="X35" s="883"/>
      <c r="Y35" s="884" t="s">
        <v>329</v>
      </c>
      <c r="Z35" s="885"/>
      <c r="AA35" s="885"/>
      <c r="AB35" s="886"/>
      <c r="AC35" s="252">
        <f t="shared" ref="AC35:AJ35" si="7">SUM(AC11:AC34)</f>
        <v>0</v>
      </c>
      <c r="AD35" s="252">
        <f t="shared" si="7"/>
        <v>0</v>
      </c>
      <c r="AE35" s="252">
        <f>SUM(AE11:AE34)</f>
        <v>0.05</v>
      </c>
      <c r="AF35" s="252">
        <f t="shared" si="7"/>
        <v>1.9050000000000002</v>
      </c>
      <c r="AG35" s="252">
        <f t="shared" si="7"/>
        <v>0</v>
      </c>
      <c r="AH35" s="252">
        <f t="shared" si="7"/>
        <v>0</v>
      </c>
      <c r="AI35" s="252">
        <f t="shared" si="7"/>
        <v>0</v>
      </c>
      <c r="AJ35" s="253">
        <f t="shared" si="7"/>
        <v>8.1</v>
      </c>
      <c r="AK35" s="883" t="s">
        <v>501</v>
      </c>
      <c r="AL35" s="883"/>
      <c r="AM35" s="906" t="s">
        <v>545</v>
      </c>
      <c r="AN35" s="906"/>
      <c r="AO35" s="906"/>
      <c r="AP35" s="2"/>
    </row>
    <row r="36" spans="2:86" ht="12" customHeight="1" x14ac:dyDescent="0.15">
      <c r="B36" s="926"/>
      <c r="C36" s="931"/>
      <c r="D36" s="929"/>
      <c r="E36" s="929"/>
      <c r="F36" s="929"/>
      <c r="G36" s="929"/>
      <c r="H36" s="929"/>
      <c r="I36" s="929"/>
      <c r="J36" s="930"/>
      <c r="K36" s="899"/>
      <c r="L36" s="907" t="s">
        <v>330</v>
      </c>
      <c r="M36" s="908"/>
      <c r="N36" s="941"/>
      <c r="O36" s="907" t="s">
        <v>502</v>
      </c>
      <c r="P36" s="908"/>
      <c r="Q36" s="908"/>
      <c r="R36" s="908"/>
      <c r="S36" s="908"/>
      <c r="T36" s="908"/>
      <c r="U36" s="908"/>
      <c r="V36" s="908"/>
      <c r="W36" s="908"/>
      <c r="X36" s="941"/>
      <c r="Y36" s="54" t="s">
        <v>21</v>
      </c>
      <c r="Z36" s="50" t="s">
        <v>22</v>
      </c>
      <c r="AA36" s="50" t="s">
        <v>327</v>
      </c>
      <c r="AB36" s="50" t="s">
        <v>328</v>
      </c>
      <c r="AC36" s="50" t="s">
        <v>21</v>
      </c>
      <c r="AD36" s="50" t="s">
        <v>22</v>
      </c>
      <c r="AE36" s="50" t="s">
        <v>327</v>
      </c>
      <c r="AF36" s="50" t="s">
        <v>328</v>
      </c>
      <c r="AG36" s="50" t="s">
        <v>21</v>
      </c>
      <c r="AH36" s="50" t="s">
        <v>22</v>
      </c>
      <c r="AI36" s="50" t="s">
        <v>327</v>
      </c>
      <c r="AJ36" s="80" t="s">
        <v>328</v>
      </c>
      <c r="AK36" s="883"/>
      <c r="AL36" s="883"/>
      <c r="AM36" s="906"/>
      <c r="AN36" s="906"/>
      <c r="AO36" s="906"/>
      <c r="AP36" s="2"/>
    </row>
    <row r="37" spans="2:86" ht="14.25" customHeight="1" x14ac:dyDescent="0.15">
      <c r="B37" s="926"/>
      <c r="C37" s="931"/>
      <c r="D37" s="929"/>
      <c r="E37" s="929"/>
      <c r="F37" s="929"/>
      <c r="G37" s="929"/>
      <c r="H37" s="929"/>
      <c r="I37" s="929"/>
      <c r="J37" s="930"/>
      <c r="K37" s="899"/>
      <c r="L37" s="911"/>
      <c r="M37" s="912"/>
      <c r="N37" s="942"/>
      <c r="O37" s="911"/>
      <c r="P37" s="912"/>
      <c r="Q37" s="912"/>
      <c r="R37" s="912"/>
      <c r="S37" s="912"/>
      <c r="T37" s="912"/>
      <c r="U37" s="912"/>
      <c r="V37" s="912"/>
      <c r="W37" s="912"/>
      <c r="X37" s="942"/>
      <c r="Y37" s="905" t="str">
        <f>IF(COUNTIF(Y11:Y34,"〇")&gt;0,"1","  ")</f>
        <v xml:space="preserve">  </v>
      </c>
      <c r="Z37" s="905" t="str">
        <f>IF(COUNTIF(Z11:Z34,"〇")&gt;0,"1","  ")</f>
        <v xml:space="preserve">  </v>
      </c>
      <c r="AA37" s="905" t="str">
        <f>IF(COUNTIF(AA11:AA34,"〇")&gt;0,"1","  ")</f>
        <v xml:space="preserve">  </v>
      </c>
      <c r="AB37" s="905" t="str">
        <f>IF(COUNTIF(AB11:AB34,"〇")&gt;0,"1","  ")</f>
        <v xml:space="preserve">  </v>
      </c>
      <c r="AC37" s="905">
        <f>COUNTA(AC11:AC34)</f>
        <v>0</v>
      </c>
      <c r="AD37" s="905">
        <f t="shared" ref="AD37:AI37" si="8">COUNTA(AD11:AD34)</f>
        <v>0</v>
      </c>
      <c r="AE37" s="905">
        <f t="shared" si="8"/>
        <v>1</v>
      </c>
      <c r="AF37" s="905">
        <f t="shared" si="8"/>
        <v>4</v>
      </c>
      <c r="AG37" s="905">
        <f t="shared" si="8"/>
        <v>0</v>
      </c>
      <c r="AH37" s="905">
        <f t="shared" si="8"/>
        <v>0</v>
      </c>
      <c r="AI37" s="905">
        <f t="shared" si="8"/>
        <v>0</v>
      </c>
      <c r="AJ37" s="905">
        <f>COUNTA(AJ11:AJ34)</f>
        <v>3</v>
      </c>
      <c r="AK37" s="883"/>
      <c r="AL37" s="883"/>
      <c r="AM37" s="906"/>
      <c r="AN37" s="906"/>
      <c r="AO37" s="906"/>
      <c r="AP37" s="2"/>
    </row>
    <row r="38" spans="2:86" ht="14.25" customHeight="1" x14ac:dyDescent="0.15">
      <c r="B38" s="926"/>
      <c r="C38" s="931"/>
      <c r="D38" s="929"/>
      <c r="E38" s="929"/>
      <c r="F38" s="929"/>
      <c r="G38" s="929"/>
      <c r="H38" s="929"/>
      <c r="I38" s="929"/>
      <c r="J38" s="930"/>
      <c r="K38" s="899"/>
      <c r="L38" s="915"/>
      <c r="M38" s="916"/>
      <c r="N38" s="943"/>
      <c r="O38" s="915"/>
      <c r="P38" s="916"/>
      <c r="Q38" s="916"/>
      <c r="R38" s="916"/>
      <c r="S38" s="916"/>
      <c r="T38" s="916"/>
      <c r="U38" s="916"/>
      <c r="V38" s="916"/>
      <c r="W38" s="916"/>
      <c r="X38" s="943"/>
      <c r="Y38" s="905"/>
      <c r="Z38" s="905"/>
      <c r="AA38" s="905"/>
      <c r="AB38" s="905"/>
      <c r="AC38" s="905"/>
      <c r="AD38" s="905"/>
      <c r="AE38" s="905"/>
      <c r="AF38" s="905"/>
      <c r="AG38" s="905"/>
      <c r="AH38" s="905"/>
      <c r="AI38" s="905"/>
      <c r="AJ38" s="905"/>
      <c r="AK38" s="883"/>
      <c r="AL38" s="883"/>
      <c r="AM38" s="906"/>
      <c r="AN38" s="906"/>
      <c r="AO38" s="906"/>
      <c r="AP38" s="2"/>
    </row>
    <row r="39" spans="2:86" ht="12" customHeight="1" x14ac:dyDescent="0.15">
      <c r="B39" s="926"/>
      <c r="C39" s="931"/>
      <c r="D39" s="929"/>
      <c r="E39" s="929"/>
      <c r="F39" s="929"/>
      <c r="G39" s="929"/>
      <c r="H39" s="929"/>
      <c r="I39" s="929"/>
      <c r="J39" s="930"/>
      <c r="K39" s="893" t="s">
        <v>503</v>
      </c>
      <c r="L39" s="900"/>
      <c r="M39" s="900"/>
      <c r="N39" s="900"/>
      <c r="O39" s="900"/>
      <c r="P39" s="900"/>
      <c r="Q39" s="900"/>
      <c r="R39" s="900"/>
      <c r="S39" s="900"/>
      <c r="T39" s="900"/>
      <c r="U39" s="900"/>
      <c r="V39" s="900"/>
      <c r="W39" s="900"/>
      <c r="X39" s="900"/>
      <c r="Y39" s="900"/>
      <c r="Z39" s="900"/>
      <c r="AA39" s="900"/>
      <c r="AB39" s="900"/>
      <c r="AC39" s="900"/>
      <c r="AD39" s="900"/>
      <c r="AE39" s="900"/>
      <c r="AF39" s="900"/>
      <c r="AG39" s="900"/>
      <c r="AH39" s="900"/>
      <c r="AI39" s="900"/>
      <c r="AJ39" s="900"/>
      <c r="AK39" s="901"/>
      <c r="AL39" s="901"/>
      <c r="AM39" s="901"/>
      <c r="AN39" s="901"/>
      <c r="AO39" s="902"/>
      <c r="AP39" s="2"/>
    </row>
    <row r="40" spans="2:86" ht="12" customHeight="1" x14ac:dyDescent="0.15">
      <c r="B40" s="926"/>
      <c r="C40" s="931"/>
      <c r="D40" s="929"/>
      <c r="E40" s="929"/>
      <c r="F40" s="929"/>
      <c r="G40" s="929"/>
      <c r="H40" s="929"/>
      <c r="I40" s="929"/>
      <c r="J40" s="930"/>
      <c r="K40" s="894"/>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row>
    <row r="41" spans="2:86" ht="12" customHeight="1" x14ac:dyDescent="0.15">
      <c r="B41" s="926"/>
      <c r="C41" s="931"/>
      <c r="D41" s="929"/>
      <c r="E41" s="929"/>
      <c r="F41" s="929"/>
      <c r="G41" s="929"/>
      <c r="H41" s="929"/>
      <c r="I41" s="929"/>
      <c r="J41" s="930"/>
      <c r="K41" s="894"/>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row>
    <row r="42" spans="2:86" ht="12" customHeight="1" x14ac:dyDescent="0.15">
      <c r="B42" s="926"/>
      <c r="C42" s="931"/>
      <c r="D42" s="929"/>
      <c r="E42" s="929"/>
      <c r="F42" s="929"/>
      <c r="G42" s="929"/>
      <c r="H42" s="929"/>
      <c r="I42" s="929"/>
      <c r="J42" s="930"/>
      <c r="K42" s="894"/>
      <c r="L42" s="903"/>
      <c r="M42" s="903"/>
      <c r="N42" s="903"/>
      <c r="O42" s="903"/>
      <c r="P42" s="903"/>
      <c r="Q42" s="903"/>
      <c r="R42" s="903"/>
      <c r="S42" s="903"/>
      <c r="T42" s="903"/>
      <c r="U42" s="903"/>
      <c r="V42" s="903"/>
      <c r="W42" s="903"/>
      <c r="X42" s="903"/>
      <c r="Y42" s="903"/>
      <c r="Z42" s="903"/>
      <c r="AA42" s="903"/>
      <c r="AB42" s="903"/>
      <c r="AC42" s="903"/>
      <c r="AD42" s="903"/>
      <c r="AE42" s="903"/>
      <c r="AF42" s="903"/>
      <c r="AG42" s="903"/>
      <c r="AH42" s="903"/>
      <c r="AI42" s="903"/>
      <c r="AJ42" s="903"/>
      <c r="AK42" s="903"/>
      <c r="AL42" s="903"/>
      <c r="AM42" s="903"/>
      <c r="AN42" s="903"/>
      <c r="AO42" s="904"/>
      <c r="AP42" s="42"/>
      <c r="CD42" s="2"/>
      <c r="CE42" s="2"/>
      <c r="CF42" s="2"/>
      <c r="CG42" s="2"/>
      <c r="CH42" s="2"/>
    </row>
    <row r="43" spans="2:86" ht="12" customHeight="1" x14ac:dyDescent="0.15">
      <c r="B43" s="926"/>
      <c r="C43" s="931"/>
      <c r="D43" s="929"/>
      <c r="E43" s="929"/>
      <c r="F43" s="929"/>
      <c r="G43" s="929"/>
      <c r="H43" s="929"/>
      <c r="I43" s="929"/>
      <c r="J43" s="930"/>
      <c r="K43" s="879" t="s">
        <v>331</v>
      </c>
      <c r="L43" s="879"/>
      <c r="M43" s="879"/>
      <c r="N43" s="879"/>
      <c r="O43" s="879"/>
      <c r="P43" s="879"/>
      <c r="Q43" s="879"/>
      <c r="R43" s="879"/>
      <c r="S43" s="879"/>
      <c r="T43" s="879"/>
      <c r="U43" s="879"/>
      <c r="V43" s="879"/>
      <c r="W43" s="879"/>
      <c r="X43" s="879"/>
      <c r="Y43" s="879"/>
      <c r="Z43" s="879"/>
      <c r="AA43" s="879"/>
      <c r="AB43" s="879"/>
      <c r="AC43" s="879"/>
      <c r="AD43" s="879"/>
      <c r="AE43" s="879"/>
      <c r="AF43" s="879"/>
      <c r="AG43" s="879"/>
      <c r="AH43" s="879"/>
      <c r="AI43" s="879"/>
      <c r="AJ43" s="879"/>
      <c r="AK43" s="879"/>
      <c r="AL43" s="879"/>
      <c r="AM43" s="879"/>
      <c r="AN43" s="879"/>
      <c r="AO43" s="879"/>
      <c r="AP43" s="42"/>
      <c r="CD43" s="2"/>
      <c r="CE43" s="2"/>
      <c r="CF43" s="2"/>
      <c r="CG43" s="2"/>
      <c r="CH43" s="2"/>
    </row>
    <row r="44" spans="2:86" ht="12" customHeight="1" x14ac:dyDescent="0.15">
      <c r="B44" s="926"/>
      <c r="C44" s="931"/>
      <c r="D44" s="929"/>
      <c r="E44" s="929"/>
      <c r="F44" s="929"/>
      <c r="G44" s="929"/>
      <c r="H44" s="929"/>
      <c r="I44" s="929"/>
      <c r="J44" s="930"/>
      <c r="K44" s="895" t="s">
        <v>497</v>
      </c>
      <c r="L44" s="896"/>
      <c r="M44" s="896"/>
      <c r="N44" s="896"/>
      <c r="O44" s="896"/>
      <c r="P44" s="896"/>
      <c r="Q44" s="896"/>
      <c r="R44" s="896"/>
      <c r="S44" s="896"/>
      <c r="T44" s="896"/>
      <c r="U44" s="896"/>
      <c r="V44" s="896"/>
      <c r="W44" s="896"/>
      <c r="X44" s="896"/>
      <c r="Y44" s="896"/>
      <c r="Z44" s="896"/>
      <c r="AA44" s="896"/>
      <c r="AB44" s="896"/>
      <c r="AC44" s="896"/>
      <c r="AD44" s="896"/>
      <c r="AE44" s="896"/>
      <c r="AF44" s="896"/>
      <c r="AG44" s="896"/>
      <c r="AH44" s="896"/>
      <c r="AI44" s="896"/>
      <c r="AJ44" s="896"/>
      <c r="AK44" s="896"/>
      <c r="AL44" s="896"/>
      <c r="AM44" s="896"/>
      <c r="AN44" s="896"/>
      <c r="AO44" s="897"/>
      <c r="AP44" s="42"/>
      <c r="CD44" s="2"/>
      <c r="CE44" s="2"/>
      <c r="CF44" s="2"/>
      <c r="CG44" s="2"/>
      <c r="CH44" s="2"/>
    </row>
    <row r="45" spans="2:86" ht="12" customHeight="1" x14ac:dyDescent="0.15">
      <c r="B45" s="510"/>
      <c r="C45" s="932"/>
      <c r="D45" s="933"/>
      <c r="E45" s="933"/>
      <c r="F45" s="933"/>
      <c r="G45" s="933"/>
      <c r="H45" s="933"/>
      <c r="I45" s="933"/>
      <c r="J45" s="934"/>
      <c r="K45" s="880" t="s">
        <v>498</v>
      </c>
      <c r="L45" s="881"/>
      <c r="M45" s="881"/>
      <c r="N45" s="881"/>
      <c r="O45" s="881"/>
      <c r="P45" s="881"/>
      <c r="Q45" s="881"/>
      <c r="R45" s="881"/>
      <c r="S45" s="881"/>
      <c r="T45" s="881"/>
      <c r="U45" s="881"/>
      <c r="V45" s="881"/>
      <c r="W45" s="881"/>
      <c r="X45" s="881"/>
      <c r="Y45" s="881"/>
      <c r="Z45" s="881"/>
      <c r="AA45" s="881"/>
      <c r="AB45" s="881"/>
      <c r="AC45" s="881"/>
      <c r="AD45" s="881"/>
      <c r="AE45" s="881"/>
      <c r="AF45" s="881"/>
      <c r="AG45" s="881"/>
      <c r="AH45" s="881"/>
      <c r="AI45" s="881"/>
      <c r="AJ45" s="881"/>
      <c r="AK45" s="881"/>
      <c r="AL45" s="881"/>
      <c r="AM45" s="881"/>
      <c r="AN45" s="881"/>
      <c r="AO45" s="882"/>
      <c r="AP45" s="42"/>
      <c r="CD45" s="2"/>
      <c r="CE45" s="2"/>
      <c r="CF45" s="2"/>
      <c r="CG45" s="2"/>
      <c r="CH45" s="2"/>
    </row>
    <row r="46" spans="2:86" ht="12" customHeight="1" x14ac:dyDescent="0.2">
      <c r="B46" s="6" t="s">
        <v>404</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439</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440</v>
      </c>
      <c r="AP48" s="42"/>
      <c r="CD48" s="2"/>
      <c r="CE48" s="2"/>
      <c r="CF48" s="2"/>
      <c r="CG48" s="2"/>
      <c r="CH48" s="2"/>
    </row>
    <row r="49" spans="2:86" ht="12" customHeight="1" x14ac:dyDescent="0.15">
      <c r="B49" s="2" t="s">
        <v>441</v>
      </c>
      <c r="AP49" s="42"/>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AG11:AJ28">
    <cfRule type="expression" dxfId="209" priority="3">
      <formula>$AQ11=2</formula>
    </cfRule>
  </conditionalFormatting>
  <conditionalFormatting sqref="Y29:AB29">
    <cfRule type="expression" dxfId="208" priority="17">
      <formula>$AQ28=2</formula>
    </cfRule>
  </conditionalFormatting>
  <conditionalFormatting sqref="Y30:AB31">
    <cfRule type="expression" dxfId="207" priority="15">
      <formula>$AQ28=2</formula>
    </cfRule>
  </conditionalFormatting>
  <conditionalFormatting sqref="Y32:AB32">
    <cfRule type="expression" dxfId="206" priority="13">
      <formula>$AQ29=2</formula>
    </cfRule>
  </conditionalFormatting>
  <conditionalFormatting sqref="Y33:AB33">
    <cfRule type="expression" dxfId="205" priority="11">
      <formula>$AQ29=2</formula>
    </cfRule>
  </conditionalFormatting>
  <conditionalFormatting sqref="Y34:AB34">
    <cfRule type="expression" dxfId="204" priority="9">
      <formula>$AQ29=2</formula>
    </cfRule>
  </conditionalFormatting>
  <conditionalFormatting sqref="Y11:AF28">
    <cfRule type="expression" dxfId="203" priority="2">
      <formula>$AQ11=3</formula>
    </cfRule>
  </conditionalFormatting>
  <conditionalFormatting sqref="Y29:AF29">
    <cfRule type="expression" dxfId="202" priority="18">
      <formula>$AQ28=3</formula>
    </cfRule>
  </conditionalFormatting>
  <conditionalFormatting sqref="Y30:AF31">
    <cfRule type="expression" dxfId="201" priority="16">
      <formula>$AQ28=3</formula>
    </cfRule>
  </conditionalFormatting>
  <conditionalFormatting sqref="Y32:AF32">
    <cfRule type="expression" dxfId="200" priority="14">
      <formula>$AQ29=3</formula>
    </cfRule>
  </conditionalFormatting>
  <conditionalFormatting sqref="Y33:AF33">
    <cfRule type="expression" dxfId="199" priority="12">
      <formula>$AQ29=3</formula>
    </cfRule>
  </conditionalFormatting>
  <conditionalFormatting sqref="Y34:AF34">
    <cfRule type="expression" dxfId="198" priority="10">
      <formula>$AQ29=3</formula>
    </cfRule>
  </conditionalFormatting>
  <conditionalFormatting sqref="AC11:AJ28">
    <cfRule type="expression" dxfId="197" priority="1">
      <formula>$AQ11=1</formula>
    </cfRule>
  </conditionalFormatting>
  <conditionalFormatting sqref="AC29:AJ29">
    <cfRule type="expression" dxfId="196" priority="29">
      <formula>$AQ28=1</formula>
    </cfRule>
  </conditionalFormatting>
  <conditionalFormatting sqref="AC30:AJ31">
    <cfRule type="expression" dxfId="195" priority="27">
      <formula>$AQ28=1</formula>
    </cfRule>
  </conditionalFormatting>
  <conditionalFormatting sqref="AC32:AJ32">
    <cfRule type="expression" dxfId="194" priority="25">
      <formula>$AQ29=1</formula>
    </cfRule>
  </conditionalFormatting>
  <conditionalFormatting sqref="AC33:AJ33">
    <cfRule type="expression" dxfId="193" priority="23">
      <formula>$AQ29=1</formula>
    </cfRule>
  </conditionalFormatting>
  <conditionalFormatting sqref="AC34:AJ34">
    <cfRule type="expression" dxfId="192" priority="21">
      <formula>$AQ29=1</formula>
    </cfRule>
  </conditionalFormatting>
  <conditionalFormatting sqref="AG29:AJ29">
    <cfRule type="expression" dxfId="191" priority="28">
      <formula>$AQ28=2</formula>
    </cfRule>
  </conditionalFormatting>
  <conditionalFormatting sqref="AG30:AJ31">
    <cfRule type="expression" dxfId="190" priority="26">
      <formula>$AQ28=2</formula>
    </cfRule>
  </conditionalFormatting>
  <conditionalFormatting sqref="AG32:AJ32">
    <cfRule type="expression" dxfId="189" priority="24">
      <formula>$AQ29=2</formula>
    </cfRule>
  </conditionalFormatting>
  <conditionalFormatting sqref="AG33:AJ33">
    <cfRule type="expression" dxfId="188" priority="22">
      <formula>$AQ29=2</formula>
    </cfRule>
  </conditionalFormatting>
  <conditionalFormatting sqref="AG34:AJ34">
    <cfRule type="expression" dxfId="187" priority="20">
      <formula>$AQ29=2</formula>
    </cfRule>
  </conditionalFormatting>
  <dataValidations count="3">
    <dataValidation type="list" allowBlank="1" showInputMessage="1" showErrorMessage="1" sqref="Y19:AB34" xr:uid="{AE8725A1-0ADB-4F40-A20F-C6F7AADF6718}">
      <formula1>"〇,"</formula1>
    </dataValidation>
    <dataValidation type="list" allowBlank="1" showInputMessage="1" showErrorMessage="1" sqref="N11:O34" xr:uid="{F886FD33-9DB0-4335-B852-3CD30D653866}">
      <formula1>INDIRECT(L11)</formula1>
    </dataValidation>
    <dataValidation type="list" allowBlank="1" showInputMessage="1" showErrorMessage="1" sqref="Y11:AB18" xr:uid="{1BF1F7C1-7840-4FDB-80A9-E79C38C2959B}">
      <formula1>"　,○"</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0AF5F04-2668-417C-9204-B07428193915}">
          <x14:formula1>
            <xm:f>'(参考)リスト'!$G$16:$G$19</xm:f>
          </x14:formula1>
          <xm:sqref>AM35:AO38</xm:sqref>
        </x14:dataValidation>
        <x14:dataValidation type="list" allowBlank="1" showInputMessage="1" showErrorMessage="1" xr:uid="{65E981EE-643E-4C75-918B-8865D22EB5BF}">
          <x14:formula1>
            <xm:f>'(参考)リスト'!$B$16:$B$21</xm:f>
          </x14:formula1>
          <xm:sqref>L11:M34</xm:sqref>
        </x14:dataValidation>
        <x14:dataValidation type="list" allowBlank="1" showInputMessage="1" showErrorMessage="1" xr:uid="{86C594DD-2A26-4FA4-8A8C-A630128F557A}">
          <x14:formula1>
            <xm:f>'(参考)リスト'!$E$16:$E$27</xm:f>
          </x14:formula1>
          <xm:sqref>R11:T34</xm:sqref>
        </x14:dataValidation>
        <x14:dataValidation type="list" allowBlank="1" showInputMessage="1" showErrorMessage="1" xr:uid="{15BC913F-E0AF-4D91-AD40-284C2F2F3368}">
          <x14:formula1>
            <xm:f>'(参考)リスト'!$D$16:$D$18</xm:f>
          </x14:formula1>
          <xm:sqref>P11:Q34</xm:sqref>
        </x14:dataValidation>
        <x14:dataValidation type="list" allowBlank="1" showInputMessage="1" showErrorMessage="1" xr:uid="{771D3CD1-EFE0-4E5E-9FB0-457AFBF23108}">
          <x14:formula1>
            <xm:f>'(参考)リスト'!$F$16:$F$21</xm:f>
          </x14:formula1>
          <xm:sqref>U11:X34</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C4568-E872-4AB0-B147-B4D36692681B}">
  <sheetPr>
    <pageSetUpPr fitToPage="1"/>
  </sheetPr>
  <dimension ref="B1:CH53"/>
  <sheetViews>
    <sheetView showGridLines="0" view="pageBreakPreview" topLeftCell="I3" zoomScale="130" zoomScaleNormal="85" zoomScaleSheetLayoutView="130" workbookViewId="0">
      <selection activeCell="AF13" sqref="AF13"/>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3" customWidth="1"/>
    <col min="43" max="86" width="4.109375" style="42" customWidth="1"/>
    <col min="87" max="99" width="8" style="2" customWidth="1"/>
    <col min="100" max="110" width="9" style="2"/>
    <col min="111" max="111" width="14" style="2" bestFit="1" customWidth="1"/>
    <col min="112" max="16384" width="9" style="2"/>
  </cols>
  <sheetData>
    <row r="1" spans="2:86" ht="12" customHeight="1" x14ac:dyDescent="0.15">
      <c r="AU1" s="951" t="s">
        <v>495</v>
      </c>
      <c r="AV1" s="958" t="s">
        <v>402</v>
      </c>
      <c r="AW1" s="958"/>
      <c r="AX1" s="958"/>
      <c r="AY1" s="878" t="s">
        <v>46</v>
      </c>
      <c r="AZ1" s="878"/>
      <c r="BA1" s="878"/>
      <c r="BB1" s="878"/>
      <c r="BC1" s="878"/>
      <c r="BD1" s="878"/>
      <c r="BE1" s="878"/>
      <c r="BF1" s="878"/>
      <c r="BG1" s="878"/>
      <c r="BH1" s="878"/>
      <c r="BI1" s="878"/>
      <c r="BJ1" s="878"/>
      <c r="BK1" s="878" t="s">
        <v>45</v>
      </c>
      <c r="BL1" s="878"/>
      <c r="BM1" s="878"/>
      <c r="BN1" s="878"/>
      <c r="BO1" s="878"/>
      <c r="BP1" s="878"/>
      <c r="BQ1" s="878"/>
      <c r="BR1" s="878"/>
      <c r="BS1" s="878"/>
      <c r="BT1" s="878"/>
      <c r="BU1" s="878"/>
      <c r="BV1" s="878"/>
      <c r="BW1" s="950"/>
      <c r="BX1" s="950"/>
      <c r="BY1" s="950"/>
      <c r="BZ1" s="950"/>
      <c r="CA1" s="950"/>
      <c r="CB1" s="950"/>
      <c r="CC1" s="950"/>
      <c r="CD1" s="950"/>
      <c r="CE1" s="950"/>
      <c r="CF1" s="950"/>
      <c r="CG1" s="950"/>
      <c r="CH1" s="950"/>
    </row>
    <row r="2" spans="2:86" ht="8.25" customHeight="1" x14ac:dyDescent="0.15">
      <c r="AU2" s="951"/>
      <c r="AV2" s="958" t="s">
        <v>401</v>
      </c>
      <c r="AW2" s="944" t="s">
        <v>400</v>
      </c>
      <c r="AX2" s="944" t="s">
        <v>449</v>
      </c>
      <c r="AY2" s="878" t="s">
        <v>496</v>
      </c>
      <c r="AZ2" s="878"/>
      <c r="BA2" s="878"/>
      <c r="BB2" s="878"/>
      <c r="BC2" s="878"/>
      <c r="BD2" s="878"/>
      <c r="BE2" s="878"/>
      <c r="BF2" s="878"/>
      <c r="BG2" s="878"/>
      <c r="BH2" s="878"/>
      <c r="BI2" s="878"/>
      <c r="BJ2" s="878"/>
      <c r="BK2" s="878" t="s">
        <v>44</v>
      </c>
      <c r="BL2" s="878"/>
      <c r="BM2" s="878"/>
      <c r="BN2" s="878"/>
      <c r="BO2" s="878" t="s">
        <v>43</v>
      </c>
      <c r="BP2" s="878"/>
      <c r="BQ2" s="878"/>
      <c r="BR2" s="878"/>
      <c r="BS2" s="878"/>
      <c r="BT2" s="878"/>
      <c r="BU2" s="878"/>
      <c r="BV2" s="878"/>
      <c r="BW2" s="959"/>
      <c r="BX2" s="959"/>
      <c r="BY2" s="959"/>
      <c r="BZ2" s="959"/>
      <c r="CA2" s="950"/>
      <c r="CB2" s="950"/>
      <c r="CC2" s="950"/>
      <c r="CD2" s="950"/>
      <c r="CE2" s="950"/>
      <c r="CF2" s="950"/>
      <c r="CG2" s="950"/>
      <c r="CH2" s="950"/>
    </row>
    <row r="3" spans="2:86" ht="25.2" customHeight="1" x14ac:dyDescent="0.15">
      <c r="B3" s="659" t="s">
        <v>316</v>
      </c>
      <c r="C3" s="945"/>
      <c r="D3" s="945"/>
      <c r="E3" s="946"/>
      <c r="F3" s="946"/>
      <c r="G3" s="946"/>
      <c r="H3" s="946"/>
      <c r="I3" s="946"/>
      <c r="J3" s="946"/>
      <c r="K3" s="945"/>
      <c r="L3" s="945"/>
      <c r="M3" s="945"/>
      <c r="N3" s="945"/>
      <c r="O3" s="945"/>
      <c r="P3" s="945"/>
      <c r="Q3" s="945"/>
      <c r="R3" s="945"/>
      <c r="S3" s="945"/>
      <c r="T3" s="945"/>
      <c r="U3" s="945"/>
      <c r="V3" s="945"/>
      <c r="W3" s="945"/>
      <c r="X3" s="945"/>
      <c r="Y3" s="945"/>
      <c r="Z3" s="945"/>
      <c r="AA3" s="945"/>
      <c r="AB3" s="945"/>
      <c r="AC3" s="945"/>
      <c r="AD3" s="945"/>
      <c r="AE3" s="945"/>
      <c r="AF3" s="945"/>
      <c r="AG3" s="945"/>
      <c r="AH3" s="945"/>
      <c r="AI3" s="945"/>
      <c r="AJ3" s="945"/>
      <c r="AK3" s="945"/>
      <c r="AL3" s="945"/>
      <c r="AM3" s="945"/>
      <c r="AN3" s="945"/>
      <c r="AO3" s="945"/>
      <c r="AU3" s="951"/>
      <c r="AV3" s="958"/>
      <c r="AW3" s="944"/>
      <c r="AX3" s="944"/>
      <c r="AY3" s="878" t="s">
        <v>42</v>
      </c>
      <c r="AZ3" s="878"/>
      <c r="BA3" s="878"/>
      <c r="BB3" s="878"/>
      <c r="BC3" s="878" t="s">
        <v>41</v>
      </c>
      <c r="BD3" s="878"/>
      <c r="BE3" s="878"/>
      <c r="BF3" s="878"/>
      <c r="BG3" s="878" t="s">
        <v>40</v>
      </c>
      <c r="BH3" s="878"/>
      <c r="BI3" s="878"/>
      <c r="BJ3" s="878"/>
      <c r="BK3" s="878" t="s">
        <v>235</v>
      </c>
      <c r="BL3" s="878"/>
      <c r="BM3" s="878"/>
      <c r="BN3" s="878"/>
      <c r="BO3" s="878" t="s">
        <v>41</v>
      </c>
      <c r="BP3" s="878"/>
      <c r="BQ3" s="878"/>
      <c r="BR3" s="878"/>
      <c r="BS3" s="878" t="s">
        <v>40</v>
      </c>
      <c r="BT3" s="878"/>
      <c r="BU3" s="878"/>
      <c r="BV3" s="878"/>
      <c r="BW3" s="950"/>
      <c r="BX3" s="950"/>
      <c r="BY3" s="950"/>
      <c r="BZ3" s="950"/>
      <c r="CA3" s="950"/>
      <c r="CB3" s="950"/>
      <c r="CC3" s="950"/>
      <c r="CD3" s="950"/>
      <c r="CE3" s="950"/>
      <c r="CF3" s="950"/>
      <c r="CG3" s="950"/>
      <c r="CH3" s="950"/>
    </row>
    <row r="4" spans="2:86" ht="18" customHeight="1" x14ac:dyDescent="0.15">
      <c r="B4" s="403" t="s">
        <v>17</v>
      </c>
      <c r="C4" s="403"/>
      <c r="D4" s="403"/>
      <c r="E4" s="921" t="s">
        <v>561</v>
      </c>
      <c r="F4" s="922"/>
      <c r="G4" s="922"/>
      <c r="H4" s="922"/>
      <c r="I4" s="922"/>
      <c r="J4" s="923"/>
      <c r="K4" s="495" t="s">
        <v>18</v>
      </c>
      <c r="L4" s="495"/>
      <c r="M4" s="495"/>
      <c r="N4" s="919" t="s">
        <v>573</v>
      </c>
      <c r="O4" s="919"/>
      <c r="P4" s="919"/>
      <c r="Q4" s="919"/>
      <c r="R4" s="919"/>
      <c r="S4" s="919"/>
      <c r="T4" s="514" t="s">
        <v>445</v>
      </c>
      <c r="U4" s="515"/>
      <c r="V4" s="515"/>
      <c r="W4" s="515"/>
      <c r="X4" s="516"/>
      <c r="Y4" s="924" t="s">
        <v>531</v>
      </c>
      <c r="Z4" s="924"/>
      <c r="AA4" s="924"/>
      <c r="AB4" s="924"/>
      <c r="AC4" s="924"/>
      <c r="AD4" s="924"/>
      <c r="AE4" s="924"/>
      <c r="AF4" s="924"/>
      <c r="AG4" s="514" t="s">
        <v>185</v>
      </c>
      <c r="AH4" s="515"/>
      <c r="AI4" s="515"/>
      <c r="AJ4" s="516"/>
      <c r="AK4" s="952">
        <v>45586</v>
      </c>
      <c r="AL4" s="953"/>
      <c r="AM4" s="953"/>
      <c r="AN4" s="953"/>
      <c r="AO4" s="954"/>
      <c r="AU4" s="951"/>
      <c r="AV4" s="958"/>
      <c r="AW4" s="944"/>
      <c r="AX4" s="944"/>
      <c r="AY4" s="147" t="s">
        <v>37</v>
      </c>
      <c r="AZ4" s="147" t="s">
        <v>36</v>
      </c>
      <c r="BA4" s="147" t="s">
        <v>39</v>
      </c>
      <c r="BB4" s="147" t="s">
        <v>38</v>
      </c>
      <c r="BC4" s="147" t="s">
        <v>37</v>
      </c>
      <c r="BD4" s="147" t="s">
        <v>36</v>
      </c>
      <c r="BE4" s="147" t="s">
        <v>39</v>
      </c>
      <c r="BF4" s="147" t="s">
        <v>38</v>
      </c>
      <c r="BG4" s="147" t="s">
        <v>37</v>
      </c>
      <c r="BH4" s="147" t="s">
        <v>36</v>
      </c>
      <c r="BI4" s="147" t="s">
        <v>39</v>
      </c>
      <c r="BJ4" s="147" t="s">
        <v>38</v>
      </c>
      <c r="BK4" s="147" t="s">
        <v>37</v>
      </c>
      <c r="BL4" s="147" t="s">
        <v>36</v>
      </c>
      <c r="BM4" s="147" t="s">
        <v>39</v>
      </c>
      <c r="BN4" s="147" t="s">
        <v>38</v>
      </c>
      <c r="BO4" s="147" t="s">
        <v>37</v>
      </c>
      <c r="BP4" s="147" t="s">
        <v>36</v>
      </c>
      <c r="BQ4" s="147" t="s">
        <v>39</v>
      </c>
      <c r="BR4" s="147" t="s">
        <v>38</v>
      </c>
      <c r="BS4" s="147" t="s">
        <v>37</v>
      </c>
      <c r="BT4" s="147" t="s">
        <v>36</v>
      </c>
      <c r="BU4" s="147" t="s">
        <v>39</v>
      </c>
      <c r="BV4" s="147" t="s">
        <v>38</v>
      </c>
      <c r="BW4" s="5"/>
      <c r="BX4" s="5"/>
      <c r="BY4" s="5"/>
      <c r="BZ4" s="5"/>
      <c r="CA4" s="5"/>
      <c r="CB4" s="5"/>
      <c r="CC4" s="5"/>
      <c r="CD4" s="5"/>
      <c r="CE4" s="5"/>
      <c r="CF4" s="5"/>
      <c r="CG4" s="5"/>
      <c r="CH4" s="5"/>
    </row>
    <row r="5" spans="2:86" ht="18" customHeight="1" x14ac:dyDescent="0.15">
      <c r="B5" s="411" t="s">
        <v>0</v>
      </c>
      <c r="C5" s="411"/>
      <c r="D5" s="411"/>
      <c r="E5" s="947" t="s">
        <v>562</v>
      </c>
      <c r="F5" s="948"/>
      <c r="G5" s="948"/>
      <c r="H5" s="948"/>
      <c r="I5" s="948"/>
      <c r="J5" s="949"/>
      <c r="K5" s="509" t="s">
        <v>1</v>
      </c>
      <c r="L5" s="509"/>
      <c r="M5" s="509"/>
      <c r="N5" s="919" t="s">
        <v>936</v>
      </c>
      <c r="O5" s="919"/>
      <c r="P5" s="919"/>
      <c r="Q5" s="919"/>
      <c r="R5" s="919"/>
      <c r="S5" s="919"/>
      <c r="T5" s="517"/>
      <c r="U5" s="518"/>
      <c r="V5" s="518"/>
      <c r="W5" s="518"/>
      <c r="X5" s="519"/>
      <c r="Y5" s="920" t="s">
        <v>532</v>
      </c>
      <c r="Z5" s="920"/>
      <c r="AA5" s="920"/>
      <c r="AB5" s="920"/>
      <c r="AC5" s="920"/>
      <c r="AD5" s="920"/>
      <c r="AE5" s="920"/>
      <c r="AF5" s="920"/>
      <c r="AG5" s="657"/>
      <c r="AH5" s="690"/>
      <c r="AI5" s="690"/>
      <c r="AJ5" s="658"/>
      <c r="AK5" s="955"/>
      <c r="AL5" s="956"/>
      <c r="AM5" s="956"/>
      <c r="AN5" s="956"/>
      <c r="AO5" s="957"/>
      <c r="AU5" s="951"/>
      <c r="AV5" s="51">
        <f>N7</f>
        <v>8</v>
      </c>
      <c r="AW5" s="43">
        <f>R7</f>
        <v>6</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0</v>
      </c>
      <c r="BF5" s="56">
        <f t="shared" si="0"/>
        <v>2</v>
      </c>
      <c r="BG5" s="56">
        <f t="shared" si="0"/>
        <v>0</v>
      </c>
      <c r="BH5" s="56">
        <f t="shared" si="0"/>
        <v>0</v>
      </c>
      <c r="BI5" s="56">
        <f>AI37</f>
        <v>0</v>
      </c>
      <c r="BJ5" s="56">
        <f t="shared" si="0"/>
        <v>2</v>
      </c>
      <c r="BK5" s="56">
        <f>IF(Y37&gt;0,R7,"")</f>
        <v>6</v>
      </c>
      <c r="BL5" s="44" t="str">
        <f>IF(Y37&gt;0,"",IF(Z37&gt;0,R7,""))</f>
        <v/>
      </c>
      <c r="BM5" s="44" t="e">
        <f>IF(Y37+Z37&gt;0,"",IF(AA37&gt;0,R7,""))</f>
        <v>#VALUE!</v>
      </c>
      <c r="BN5" s="44" t="e">
        <f>IF(Y37+Z37+AA37&gt;0,"",IF(AB37&gt;0,R7,""))</f>
        <v>#VALUE!</v>
      </c>
      <c r="BO5" s="56">
        <f>AC35</f>
        <v>0</v>
      </c>
      <c r="BP5" s="56">
        <f t="shared" ref="BP5:BQ5" si="1">AD35</f>
        <v>0</v>
      </c>
      <c r="BQ5" s="56">
        <f t="shared" si="1"/>
        <v>0</v>
      </c>
      <c r="BR5" s="56">
        <f>AF35</f>
        <v>0.11000000000000001</v>
      </c>
      <c r="BS5" s="56">
        <f>AG35</f>
        <v>0</v>
      </c>
      <c r="BT5" s="56">
        <f>AH35</f>
        <v>0</v>
      </c>
      <c r="BU5" s="56">
        <f>AI35</f>
        <v>0</v>
      </c>
      <c r="BV5" s="56">
        <f>AJ35</f>
        <v>3.75</v>
      </c>
      <c r="BW5" s="144"/>
      <c r="BX5" s="145"/>
      <c r="BY5" s="145"/>
      <c r="BZ5" s="145"/>
      <c r="CA5" s="146"/>
      <c r="CB5" s="146"/>
      <c r="CC5" s="146"/>
      <c r="CD5" s="146"/>
      <c r="CE5" s="146"/>
      <c r="CF5" s="146"/>
      <c r="CG5" s="146"/>
      <c r="CH5" s="146"/>
    </row>
    <row r="6" spans="2:86" ht="12" customHeight="1" x14ac:dyDescent="0.15">
      <c r="B6" s="925" t="s">
        <v>184</v>
      </c>
      <c r="C6" s="927"/>
      <c r="D6" s="928"/>
      <c r="E6" s="929"/>
      <c r="F6" s="929"/>
      <c r="G6" s="929"/>
      <c r="H6" s="929"/>
      <c r="I6" s="929"/>
      <c r="J6" s="930"/>
      <c r="K6" s="935" t="s">
        <v>317</v>
      </c>
      <c r="L6" s="936"/>
      <c r="M6" s="936"/>
      <c r="N6" s="936"/>
      <c r="O6" s="936"/>
      <c r="P6" s="936"/>
      <c r="Q6" s="936"/>
      <c r="R6" s="936"/>
      <c r="S6" s="936"/>
      <c r="T6" s="936"/>
      <c r="U6" s="936"/>
      <c r="V6" s="936"/>
      <c r="W6" s="936"/>
      <c r="X6" s="936"/>
      <c r="Y6" s="936"/>
      <c r="Z6" s="936"/>
      <c r="AA6" s="936"/>
      <c r="AB6" s="936"/>
      <c r="AC6" s="936"/>
      <c r="AD6" s="936"/>
      <c r="AE6" s="936"/>
      <c r="AF6" s="936"/>
      <c r="AG6" s="936"/>
      <c r="AH6" s="936"/>
      <c r="AI6" s="936"/>
      <c r="AJ6" s="936"/>
      <c r="AK6" s="936"/>
      <c r="AL6" s="936"/>
      <c r="AM6" s="936"/>
      <c r="AN6" s="936"/>
      <c r="AO6" s="937"/>
      <c r="AP6" s="2"/>
    </row>
    <row r="7" spans="2:86" ht="12" customHeight="1" x14ac:dyDescent="0.15">
      <c r="B7" s="926"/>
      <c r="C7" s="931"/>
      <c r="D7" s="929"/>
      <c r="E7" s="929"/>
      <c r="F7" s="929"/>
      <c r="G7" s="929"/>
      <c r="H7" s="929"/>
      <c r="I7" s="929"/>
      <c r="J7" s="930"/>
      <c r="K7" s="884" t="s">
        <v>183</v>
      </c>
      <c r="L7" s="885"/>
      <c r="M7" s="886"/>
      <c r="N7" s="961">
        <v>8</v>
      </c>
      <c r="O7" s="962"/>
      <c r="P7" s="884" t="s">
        <v>318</v>
      </c>
      <c r="Q7" s="886"/>
      <c r="R7" s="938">
        <v>6</v>
      </c>
      <c r="S7" s="939"/>
      <c r="T7" s="940"/>
      <c r="U7" s="907" t="s">
        <v>436</v>
      </c>
      <c r="V7" s="941"/>
      <c r="W7" s="907" t="s">
        <v>319</v>
      </c>
      <c r="X7" s="941"/>
      <c r="Y7" s="886" t="s">
        <v>182</v>
      </c>
      <c r="Z7" s="883"/>
      <c r="AA7" s="883"/>
      <c r="AB7" s="883"/>
      <c r="AC7" s="907" t="s">
        <v>320</v>
      </c>
      <c r="AD7" s="908"/>
      <c r="AE7" s="908"/>
      <c r="AF7" s="908"/>
      <c r="AG7" s="908"/>
      <c r="AH7" s="908"/>
      <c r="AI7" s="908"/>
      <c r="AJ7" s="941"/>
      <c r="AK7" s="907" t="s">
        <v>321</v>
      </c>
      <c r="AL7" s="908"/>
      <c r="AM7" s="908"/>
      <c r="AN7" s="909"/>
      <c r="AO7" s="910"/>
      <c r="AP7" s="2"/>
      <c r="AW7" s="59"/>
    </row>
    <row r="8" spans="2:86" ht="12" customHeight="1" x14ac:dyDescent="0.15">
      <c r="B8" s="926"/>
      <c r="C8" s="931"/>
      <c r="D8" s="929"/>
      <c r="E8" s="929"/>
      <c r="F8" s="929"/>
      <c r="G8" s="929"/>
      <c r="H8" s="929"/>
      <c r="I8" s="929"/>
      <c r="J8" s="930"/>
      <c r="K8" s="883" t="s">
        <v>322</v>
      </c>
      <c r="L8" s="883" t="s">
        <v>167</v>
      </c>
      <c r="M8" s="883"/>
      <c r="N8" s="883" t="s">
        <v>166</v>
      </c>
      <c r="O8" s="883"/>
      <c r="P8" s="883" t="s">
        <v>323</v>
      </c>
      <c r="Q8" s="883"/>
      <c r="R8" s="883" t="s">
        <v>2</v>
      </c>
      <c r="S8" s="883"/>
      <c r="T8" s="883"/>
      <c r="U8" s="911"/>
      <c r="V8" s="942"/>
      <c r="W8" s="911"/>
      <c r="X8" s="942"/>
      <c r="Y8" s="886"/>
      <c r="Z8" s="883"/>
      <c r="AA8" s="883"/>
      <c r="AB8" s="883"/>
      <c r="AC8" s="915"/>
      <c r="AD8" s="916"/>
      <c r="AE8" s="916"/>
      <c r="AF8" s="916"/>
      <c r="AG8" s="916"/>
      <c r="AH8" s="916"/>
      <c r="AI8" s="916"/>
      <c r="AJ8" s="943"/>
      <c r="AK8" s="911"/>
      <c r="AL8" s="912"/>
      <c r="AM8" s="912"/>
      <c r="AN8" s="913"/>
      <c r="AO8" s="914"/>
      <c r="AP8" s="2"/>
    </row>
    <row r="9" spans="2:86" ht="12" customHeight="1" x14ac:dyDescent="0.15">
      <c r="B9" s="926"/>
      <c r="C9" s="931"/>
      <c r="D9" s="929"/>
      <c r="E9" s="929"/>
      <c r="F9" s="929"/>
      <c r="G9" s="929"/>
      <c r="H9" s="929"/>
      <c r="I9" s="929"/>
      <c r="J9" s="930"/>
      <c r="K9" s="883"/>
      <c r="L9" s="883"/>
      <c r="M9" s="883"/>
      <c r="N9" s="883"/>
      <c r="O9" s="883"/>
      <c r="P9" s="883"/>
      <c r="Q9" s="883"/>
      <c r="R9" s="883"/>
      <c r="S9" s="883"/>
      <c r="T9" s="883"/>
      <c r="U9" s="911"/>
      <c r="V9" s="942"/>
      <c r="W9" s="911"/>
      <c r="X9" s="942"/>
      <c r="Y9" s="886" t="s">
        <v>324</v>
      </c>
      <c r="Z9" s="883"/>
      <c r="AA9" s="883"/>
      <c r="AB9" s="883"/>
      <c r="AC9" s="883" t="s">
        <v>325</v>
      </c>
      <c r="AD9" s="883"/>
      <c r="AE9" s="883"/>
      <c r="AF9" s="883"/>
      <c r="AG9" s="883" t="s">
        <v>326</v>
      </c>
      <c r="AH9" s="883"/>
      <c r="AI9" s="883"/>
      <c r="AJ9" s="883"/>
      <c r="AK9" s="911"/>
      <c r="AL9" s="912"/>
      <c r="AM9" s="912"/>
      <c r="AN9" s="913"/>
      <c r="AO9" s="914"/>
      <c r="AP9" s="2"/>
    </row>
    <row r="10" spans="2:86" ht="12" customHeight="1" x14ac:dyDescent="0.15">
      <c r="B10" s="926"/>
      <c r="C10" s="931"/>
      <c r="D10" s="929"/>
      <c r="E10" s="929"/>
      <c r="F10" s="929"/>
      <c r="G10" s="929"/>
      <c r="H10" s="929"/>
      <c r="I10" s="929"/>
      <c r="J10" s="930"/>
      <c r="K10" s="883"/>
      <c r="L10" s="883"/>
      <c r="M10" s="883"/>
      <c r="N10" s="883"/>
      <c r="O10" s="883"/>
      <c r="P10" s="883"/>
      <c r="Q10" s="883"/>
      <c r="R10" s="883"/>
      <c r="S10" s="883"/>
      <c r="T10" s="883"/>
      <c r="U10" s="915"/>
      <c r="V10" s="943"/>
      <c r="W10" s="915"/>
      <c r="X10" s="943"/>
      <c r="Y10" s="54" t="s">
        <v>21</v>
      </c>
      <c r="Z10" s="50" t="s">
        <v>22</v>
      </c>
      <c r="AA10" s="50" t="s">
        <v>327</v>
      </c>
      <c r="AB10" s="50" t="s">
        <v>328</v>
      </c>
      <c r="AC10" s="50" t="s">
        <v>21</v>
      </c>
      <c r="AD10" s="50" t="s">
        <v>22</v>
      </c>
      <c r="AE10" s="50" t="s">
        <v>327</v>
      </c>
      <c r="AF10" s="50" t="s">
        <v>328</v>
      </c>
      <c r="AG10" s="50" t="s">
        <v>21</v>
      </c>
      <c r="AH10" s="50" t="s">
        <v>22</v>
      </c>
      <c r="AI10" s="50" t="s">
        <v>327</v>
      </c>
      <c r="AJ10" s="50" t="s">
        <v>328</v>
      </c>
      <c r="AK10" s="915"/>
      <c r="AL10" s="916"/>
      <c r="AM10" s="916"/>
      <c r="AN10" s="917"/>
      <c r="AO10" s="918"/>
      <c r="AP10" s="2"/>
    </row>
    <row r="11" spans="2:86" ht="12" customHeight="1" x14ac:dyDescent="0.15">
      <c r="B11" s="926"/>
      <c r="C11" s="931"/>
      <c r="D11" s="929"/>
      <c r="E11" s="929"/>
      <c r="F11" s="929"/>
      <c r="G11" s="929"/>
      <c r="H11" s="929"/>
      <c r="I11" s="929"/>
      <c r="J11" s="930"/>
      <c r="K11" s="95">
        <v>1</v>
      </c>
      <c r="L11" s="890" t="s">
        <v>464</v>
      </c>
      <c r="M11" s="891"/>
      <c r="N11" s="890" t="s">
        <v>337</v>
      </c>
      <c r="O11" s="891"/>
      <c r="P11" s="890" t="s">
        <v>251</v>
      </c>
      <c r="Q11" s="891"/>
      <c r="R11" s="312" t="s">
        <v>466</v>
      </c>
      <c r="S11" s="312"/>
      <c r="T11" s="312"/>
      <c r="U11" s="890" t="s">
        <v>534</v>
      </c>
      <c r="V11" s="891"/>
      <c r="W11" s="890" t="s">
        <v>559</v>
      </c>
      <c r="X11" s="891"/>
      <c r="Y11" s="274"/>
      <c r="Z11" s="274"/>
      <c r="AA11" s="274"/>
      <c r="AB11" s="274"/>
      <c r="AC11" s="272"/>
      <c r="AD11" s="272"/>
      <c r="AE11" s="272"/>
      <c r="AF11" s="272">
        <v>0.04</v>
      </c>
      <c r="AG11" s="272"/>
      <c r="AH11" s="272"/>
      <c r="AI11" s="272"/>
      <c r="AJ11" s="272"/>
      <c r="AK11" s="887"/>
      <c r="AL11" s="888"/>
      <c r="AM11" s="888"/>
      <c r="AN11" s="888"/>
      <c r="AO11" s="889"/>
      <c r="AP11" s="2"/>
      <c r="AQ11" s="60">
        <f>IF(P11="材質劣化",2,IF(P11="漏水",3,1))</f>
        <v>2</v>
      </c>
      <c r="AS11" s="42" t="str">
        <f>IF(Y11&lt;&gt;"",1,"")</f>
        <v/>
      </c>
    </row>
    <row r="12" spans="2:86" ht="12" customHeight="1" x14ac:dyDescent="0.15">
      <c r="B12" s="926"/>
      <c r="C12" s="931"/>
      <c r="D12" s="929"/>
      <c r="E12" s="929"/>
      <c r="F12" s="929"/>
      <c r="G12" s="929"/>
      <c r="H12" s="929"/>
      <c r="I12" s="929"/>
      <c r="J12" s="930"/>
      <c r="K12" s="95">
        <v>2</v>
      </c>
      <c r="L12" s="890" t="s">
        <v>464</v>
      </c>
      <c r="M12" s="891"/>
      <c r="N12" s="890" t="s">
        <v>337</v>
      </c>
      <c r="O12" s="891"/>
      <c r="P12" s="890" t="s">
        <v>251</v>
      </c>
      <c r="Q12" s="891"/>
      <c r="R12" s="312" t="s">
        <v>466</v>
      </c>
      <c r="S12" s="312"/>
      <c r="T12" s="312"/>
      <c r="U12" s="890" t="s">
        <v>534</v>
      </c>
      <c r="V12" s="891"/>
      <c r="W12" s="890" t="s">
        <v>559</v>
      </c>
      <c r="X12" s="891"/>
      <c r="Y12" s="274"/>
      <c r="Z12" s="274"/>
      <c r="AA12" s="274"/>
      <c r="AB12" s="274"/>
      <c r="AC12" s="272"/>
      <c r="AD12" s="272"/>
      <c r="AE12" s="272"/>
      <c r="AF12" s="272"/>
      <c r="AG12" s="272"/>
      <c r="AH12" s="272"/>
      <c r="AI12" s="272"/>
      <c r="AJ12" s="272"/>
      <c r="AK12" s="887"/>
      <c r="AL12" s="888"/>
      <c r="AM12" s="888"/>
      <c r="AN12" s="888"/>
      <c r="AO12" s="889"/>
      <c r="AP12" s="2"/>
      <c r="AQ12" s="60">
        <f>IF(P12="材質劣化",2,IF(P12="漏水",3,1))</f>
        <v>2</v>
      </c>
    </row>
    <row r="13" spans="2:86" ht="12" customHeight="1" x14ac:dyDescent="0.15">
      <c r="B13" s="926"/>
      <c r="C13" s="931"/>
      <c r="D13" s="929"/>
      <c r="E13" s="929"/>
      <c r="F13" s="929"/>
      <c r="G13" s="929"/>
      <c r="H13" s="929"/>
      <c r="I13" s="929"/>
      <c r="J13" s="930"/>
      <c r="K13" s="95">
        <v>3</v>
      </c>
      <c r="L13" s="890" t="s">
        <v>464</v>
      </c>
      <c r="M13" s="891"/>
      <c r="N13" s="890" t="s">
        <v>343</v>
      </c>
      <c r="O13" s="891"/>
      <c r="P13" s="890" t="s">
        <v>251</v>
      </c>
      <c r="Q13" s="891"/>
      <c r="R13" s="328" t="s">
        <v>472</v>
      </c>
      <c r="S13" s="892"/>
      <c r="T13" s="329"/>
      <c r="U13" s="890" t="s">
        <v>549</v>
      </c>
      <c r="V13" s="891"/>
      <c r="W13" s="890" t="s">
        <v>559</v>
      </c>
      <c r="X13" s="891"/>
      <c r="Y13" s="274"/>
      <c r="Z13" s="274"/>
      <c r="AA13" s="274"/>
      <c r="AB13" s="274"/>
      <c r="AC13" s="272"/>
      <c r="AD13" s="272"/>
      <c r="AE13" s="272"/>
      <c r="AF13" s="272">
        <v>7.0000000000000007E-2</v>
      </c>
      <c r="AG13" s="272"/>
      <c r="AH13" s="272"/>
      <c r="AI13" s="272"/>
      <c r="AJ13" s="272"/>
      <c r="AK13" s="887"/>
      <c r="AL13" s="888"/>
      <c r="AM13" s="888"/>
      <c r="AN13" s="888"/>
      <c r="AO13" s="889"/>
      <c r="AP13" s="2"/>
      <c r="AQ13" s="60">
        <f t="shared" ref="AQ13:AQ27" si="2">IF(P13="材質劣化",2,IF(P13="漏水",3,1))</f>
        <v>2</v>
      </c>
    </row>
    <row r="14" spans="2:86" ht="12" customHeight="1" x14ac:dyDescent="0.15">
      <c r="B14" s="926"/>
      <c r="C14" s="931"/>
      <c r="D14" s="929"/>
      <c r="E14" s="929"/>
      <c r="F14" s="929"/>
      <c r="G14" s="929"/>
      <c r="H14" s="929"/>
      <c r="I14" s="929"/>
      <c r="J14" s="930"/>
      <c r="K14" s="95">
        <v>4</v>
      </c>
      <c r="L14" s="890" t="s">
        <v>464</v>
      </c>
      <c r="M14" s="891"/>
      <c r="N14" s="890" t="s">
        <v>346</v>
      </c>
      <c r="O14" s="891"/>
      <c r="P14" s="890" t="s">
        <v>251</v>
      </c>
      <c r="Q14" s="891"/>
      <c r="R14" s="328" t="s">
        <v>466</v>
      </c>
      <c r="S14" s="892"/>
      <c r="T14" s="329"/>
      <c r="U14" s="890" t="s">
        <v>534</v>
      </c>
      <c r="V14" s="891"/>
      <c r="W14" s="890" t="s">
        <v>559</v>
      </c>
      <c r="X14" s="891"/>
      <c r="Y14" s="274"/>
      <c r="Z14" s="274"/>
      <c r="AA14" s="274"/>
      <c r="AB14" s="274"/>
      <c r="AC14" s="272"/>
      <c r="AD14" s="272"/>
      <c r="AE14" s="272"/>
      <c r="AF14" s="272"/>
      <c r="AG14" s="272"/>
      <c r="AH14" s="272"/>
      <c r="AI14" s="272"/>
      <c r="AJ14" s="272"/>
      <c r="AK14" s="887"/>
      <c r="AL14" s="888"/>
      <c r="AM14" s="888"/>
      <c r="AN14" s="888"/>
      <c r="AO14" s="889"/>
      <c r="AP14" s="2"/>
      <c r="AQ14" s="60">
        <f t="shared" si="2"/>
        <v>2</v>
      </c>
    </row>
    <row r="15" spans="2:86" ht="12" customHeight="1" x14ac:dyDescent="0.15">
      <c r="B15" s="926"/>
      <c r="C15" s="931"/>
      <c r="D15" s="929"/>
      <c r="E15" s="929"/>
      <c r="F15" s="929"/>
      <c r="G15" s="929"/>
      <c r="H15" s="929"/>
      <c r="I15" s="929"/>
      <c r="J15" s="930"/>
      <c r="K15" s="95">
        <v>5</v>
      </c>
      <c r="L15" s="890" t="s">
        <v>250</v>
      </c>
      <c r="M15" s="891"/>
      <c r="N15" s="890" t="s">
        <v>268</v>
      </c>
      <c r="O15" s="891"/>
      <c r="P15" s="890" t="s">
        <v>252</v>
      </c>
      <c r="Q15" s="891"/>
      <c r="R15" s="328" t="s">
        <v>476</v>
      </c>
      <c r="S15" s="892"/>
      <c r="T15" s="329"/>
      <c r="U15" s="890" t="s">
        <v>533</v>
      </c>
      <c r="V15" s="891"/>
      <c r="W15" s="890" t="s">
        <v>559</v>
      </c>
      <c r="X15" s="891"/>
      <c r="Y15" s="274"/>
      <c r="Z15" s="274"/>
      <c r="AA15" s="274"/>
      <c r="AB15" s="274"/>
      <c r="AC15" s="272"/>
      <c r="AD15" s="272"/>
      <c r="AE15" s="272"/>
      <c r="AF15" s="272"/>
      <c r="AG15" s="272"/>
      <c r="AH15" s="272"/>
      <c r="AI15" s="272"/>
      <c r="AJ15" s="272">
        <v>1.35</v>
      </c>
      <c r="AK15" s="887"/>
      <c r="AL15" s="888"/>
      <c r="AM15" s="888"/>
      <c r="AN15" s="888"/>
      <c r="AO15" s="889"/>
      <c r="AP15" s="2"/>
      <c r="AQ15" s="60">
        <f t="shared" si="2"/>
        <v>3</v>
      </c>
    </row>
    <row r="16" spans="2:86" ht="12" customHeight="1" x14ac:dyDescent="0.15">
      <c r="B16" s="926"/>
      <c r="C16" s="931"/>
      <c r="D16" s="929"/>
      <c r="E16" s="929"/>
      <c r="F16" s="929"/>
      <c r="G16" s="929"/>
      <c r="H16" s="929"/>
      <c r="I16" s="929"/>
      <c r="J16" s="930"/>
      <c r="K16" s="95">
        <v>6</v>
      </c>
      <c r="L16" s="890" t="s">
        <v>250</v>
      </c>
      <c r="M16" s="891"/>
      <c r="N16" s="890" t="s">
        <v>268</v>
      </c>
      <c r="O16" s="891"/>
      <c r="P16" s="890" t="s">
        <v>252</v>
      </c>
      <c r="Q16" s="891"/>
      <c r="R16" s="328" t="s">
        <v>476</v>
      </c>
      <c r="S16" s="892"/>
      <c r="T16" s="329"/>
      <c r="U16" s="890" t="s">
        <v>559</v>
      </c>
      <c r="V16" s="891"/>
      <c r="W16" s="890" t="s">
        <v>559</v>
      </c>
      <c r="X16" s="891"/>
      <c r="Y16" s="274"/>
      <c r="Z16" s="274"/>
      <c r="AA16" s="274"/>
      <c r="AB16" s="274"/>
      <c r="AC16" s="272"/>
      <c r="AD16" s="272"/>
      <c r="AE16" s="272"/>
      <c r="AF16" s="272"/>
      <c r="AG16" s="272"/>
      <c r="AH16" s="272"/>
      <c r="AI16" s="272"/>
      <c r="AJ16" s="272">
        <v>2.4</v>
      </c>
      <c r="AK16" s="887"/>
      <c r="AL16" s="888"/>
      <c r="AM16" s="888"/>
      <c r="AN16" s="888"/>
      <c r="AO16" s="889"/>
      <c r="AP16" s="2"/>
      <c r="AQ16" s="60">
        <f t="shared" si="2"/>
        <v>3</v>
      </c>
    </row>
    <row r="17" spans="2:46" ht="12" customHeight="1" x14ac:dyDescent="0.15">
      <c r="B17" s="926"/>
      <c r="C17" s="931"/>
      <c r="D17" s="929"/>
      <c r="E17" s="929"/>
      <c r="F17" s="929"/>
      <c r="G17" s="929"/>
      <c r="H17" s="929"/>
      <c r="I17" s="929"/>
      <c r="J17" s="930"/>
      <c r="K17" s="95"/>
      <c r="L17" s="890"/>
      <c r="M17" s="891"/>
      <c r="N17" s="890"/>
      <c r="O17" s="891"/>
      <c r="P17" s="890"/>
      <c r="Q17" s="891"/>
      <c r="R17" s="328"/>
      <c r="S17" s="892"/>
      <c r="T17" s="329"/>
      <c r="U17" s="890"/>
      <c r="V17" s="891"/>
      <c r="W17" s="890"/>
      <c r="X17" s="891"/>
      <c r="Y17" s="55"/>
      <c r="Z17" s="55"/>
      <c r="AA17" s="55"/>
      <c r="AB17" s="55"/>
      <c r="AC17" s="61"/>
      <c r="AD17" s="61"/>
      <c r="AE17" s="61"/>
      <c r="AF17" s="61"/>
      <c r="AG17" s="61"/>
      <c r="AH17" s="61"/>
      <c r="AI17" s="61"/>
      <c r="AJ17" s="61"/>
      <c r="AK17" s="887"/>
      <c r="AL17" s="888"/>
      <c r="AM17" s="888"/>
      <c r="AN17" s="888"/>
      <c r="AO17" s="889"/>
      <c r="AP17" s="2"/>
      <c r="AQ17" s="60">
        <f t="shared" si="2"/>
        <v>1</v>
      </c>
    </row>
    <row r="18" spans="2:46" ht="12" customHeight="1" x14ac:dyDescent="0.15">
      <c r="B18" s="926"/>
      <c r="C18" s="931"/>
      <c r="D18" s="929"/>
      <c r="E18" s="929"/>
      <c r="F18" s="929"/>
      <c r="G18" s="929"/>
      <c r="H18" s="929"/>
      <c r="I18" s="929"/>
      <c r="J18" s="930"/>
      <c r="K18" s="95"/>
      <c r="L18" s="890"/>
      <c r="M18" s="891"/>
      <c r="N18" s="890"/>
      <c r="O18" s="891"/>
      <c r="P18" s="890"/>
      <c r="Q18" s="891"/>
      <c r="R18" s="328"/>
      <c r="S18" s="892"/>
      <c r="T18" s="329"/>
      <c r="U18" s="890"/>
      <c r="V18" s="891"/>
      <c r="W18" s="890"/>
      <c r="X18" s="891"/>
      <c r="Y18" s="55"/>
      <c r="Z18" s="55"/>
      <c r="AA18" s="55"/>
      <c r="AB18" s="55"/>
      <c r="AC18" s="61"/>
      <c r="AD18" s="61"/>
      <c r="AE18" s="61"/>
      <c r="AF18" s="61"/>
      <c r="AG18" s="61"/>
      <c r="AH18" s="61"/>
      <c r="AI18" s="61"/>
      <c r="AJ18" s="61"/>
      <c r="AK18" s="887"/>
      <c r="AL18" s="888"/>
      <c r="AM18" s="888"/>
      <c r="AN18" s="888"/>
      <c r="AO18" s="889"/>
      <c r="AP18" s="2"/>
      <c r="AQ18" s="60">
        <f t="shared" si="2"/>
        <v>1</v>
      </c>
    </row>
    <row r="19" spans="2:46" ht="12" customHeight="1" x14ac:dyDescent="0.15">
      <c r="B19" s="926"/>
      <c r="C19" s="931"/>
      <c r="D19" s="929"/>
      <c r="E19" s="929"/>
      <c r="F19" s="929"/>
      <c r="G19" s="929"/>
      <c r="H19" s="929"/>
      <c r="I19" s="929"/>
      <c r="J19" s="930"/>
      <c r="K19" s="95"/>
      <c r="L19" s="890"/>
      <c r="M19" s="891"/>
      <c r="N19" s="890"/>
      <c r="O19" s="891"/>
      <c r="P19" s="890"/>
      <c r="Q19" s="891"/>
      <c r="R19" s="328"/>
      <c r="S19" s="892"/>
      <c r="T19" s="329"/>
      <c r="U19" s="890"/>
      <c r="V19" s="891"/>
      <c r="W19" s="890"/>
      <c r="X19" s="891"/>
      <c r="Y19" s="55"/>
      <c r="Z19" s="55"/>
      <c r="AA19" s="55"/>
      <c r="AB19" s="55"/>
      <c r="AC19" s="61"/>
      <c r="AD19" s="61"/>
      <c r="AE19" s="61"/>
      <c r="AF19" s="61"/>
      <c r="AG19" s="61"/>
      <c r="AH19" s="61"/>
      <c r="AI19" s="61"/>
      <c r="AJ19" s="61"/>
      <c r="AK19" s="887"/>
      <c r="AL19" s="888"/>
      <c r="AM19" s="888"/>
      <c r="AN19" s="888"/>
      <c r="AO19" s="889"/>
      <c r="AP19" s="2"/>
      <c r="AQ19" s="60">
        <f t="shared" si="2"/>
        <v>1</v>
      </c>
    </row>
    <row r="20" spans="2:46" ht="12" customHeight="1" x14ac:dyDescent="0.15">
      <c r="B20" s="926"/>
      <c r="C20" s="931"/>
      <c r="D20" s="929"/>
      <c r="E20" s="929"/>
      <c r="F20" s="929"/>
      <c r="G20" s="929"/>
      <c r="H20" s="929"/>
      <c r="I20" s="929"/>
      <c r="J20" s="930"/>
      <c r="K20" s="95"/>
      <c r="L20" s="890"/>
      <c r="M20" s="891"/>
      <c r="N20" s="890"/>
      <c r="O20" s="891"/>
      <c r="P20" s="890"/>
      <c r="Q20" s="891"/>
      <c r="R20" s="328"/>
      <c r="S20" s="892"/>
      <c r="T20" s="329"/>
      <c r="U20" s="890"/>
      <c r="V20" s="891"/>
      <c r="W20" s="890"/>
      <c r="X20" s="891"/>
      <c r="Y20" s="55"/>
      <c r="Z20" s="55"/>
      <c r="AA20" s="55"/>
      <c r="AB20" s="55"/>
      <c r="AC20" s="61"/>
      <c r="AD20" s="61"/>
      <c r="AE20" s="61"/>
      <c r="AF20" s="61"/>
      <c r="AG20" s="61"/>
      <c r="AH20" s="61"/>
      <c r="AI20" s="61"/>
      <c r="AJ20" s="61"/>
      <c r="AK20" s="887"/>
      <c r="AL20" s="888"/>
      <c r="AM20" s="888"/>
      <c r="AN20" s="888"/>
      <c r="AO20" s="889"/>
      <c r="AP20" s="2"/>
      <c r="AQ20" s="60">
        <f t="shared" si="2"/>
        <v>1</v>
      </c>
    </row>
    <row r="21" spans="2:46" ht="12" customHeight="1" x14ac:dyDescent="0.15">
      <c r="B21" s="926"/>
      <c r="C21" s="931"/>
      <c r="D21" s="929"/>
      <c r="E21" s="929"/>
      <c r="F21" s="929"/>
      <c r="G21" s="929"/>
      <c r="H21" s="929"/>
      <c r="I21" s="929"/>
      <c r="J21" s="930"/>
      <c r="K21" s="95"/>
      <c r="L21" s="890"/>
      <c r="M21" s="891"/>
      <c r="N21" s="890"/>
      <c r="O21" s="891"/>
      <c r="P21" s="890"/>
      <c r="Q21" s="891"/>
      <c r="R21" s="328"/>
      <c r="S21" s="892"/>
      <c r="T21" s="329"/>
      <c r="U21" s="890"/>
      <c r="V21" s="891"/>
      <c r="W21" s="890"/>
      <c r="X21" s="891"/>
      <c r="Y21" s="55"/>
      <c r="Z21" s="55"/>
      <c r="AA21" s="55"/>
      <c r="AB21" s="55"/>
      <c r="AC21" s="61"/>
      <c r="AD21" s="61"/>
      <c r="AE21" s="61"/>
      <c r="AF21" s="61"/>
      <c r="AG21" s="61"/>
      <c r="AH21" s="61"/>
      <c r="AI21" s="61"/>
      <c r="AJ21" s="61"/>
      <c r="AK21" s="887"/>
      <c r="AL21" s="888"/>
      <c r="AM21" s="888"/>
      <c r="AN21" s="888"/>
      <c r="AO21" s="889"/>
      <c r="AP21" s="2"/>
      <c r="AQ21" s="60">
        <f>IF(P21="材質劣化",2,IF(P21="漏水",3,1))</f>
        <v>1</v>
      </c>
    </row>
    <row r="22" spans="2:46" ht="12" customHeight="1" x14ac:dyDescent="0.15">
      <c r="B22" s="926"/>
      <c r="C22" s="931"/>
      <c r="D22" s="929"/>
      <c r="E22" s="929"/>
      <c r="F22" s="929"/>
      <c r="G22" s="929"/>
      <c r="H22" s="929"/>
      <c r="I22" s="929"/>
      <c r="J22" s="930"/>
      <c r="K22" s="95"/>
      <c r="L22" s="890"/>
      <c r="M22" s="891"/>
      <c r="N22" s="890"/>
      <c r="O22" s="891"/>
      <c r="P22" s="890"/>
      <c r="Q22" s="891"/>
      <c r="R22" s="328"/>
      <c r="S22" s="892"/>
      <c r="T22" s="329"/>
      <c r="U22" s="890"/>
      <c r="V22" s="891"/>
      <c r="W22" s="890"/>
      <c r="X22" s="891"/>
      <c r="Y22" s="55"/>
      <c r="Z22" s="55"/>
      <c r="AA22" s="55"/>
      <c r="AB22" s="55"/>
      <c r="AC22" s="61"/>
      <c r="AD22" s="61"/>
      <c r="AE22" s="61"/>
      <c r="AF22" s="61"/>
      <c r="AG22" s="61"/>
      <c r="AH22" s="61"/>
      <c r="AI22" s="61"/>
      <c r="AJ22" s="61"/>
      <c r="AK22" s="887"/>
      <c r="AL22" s="888"/>
      <c r="AM22" s="888"/>
      <c r="AN22" s="888"/>
      <c r="AO22" s="889"/>
      <c r="AP22" s="2"/>
      <c r="AQ22" s="60">
        <f t="shared" si="2"/>
        <v>1</v>
      </c>
    </row>
    <row r="23" spans="2:46" ht="12" customHeight="1" x14ac:dyDescent="0.15">
      <c r="B23" s="926"/>
      <c r="C23" s="931"/>
      <c r="D23" s="929"/>
      <c r="E23" s="929"/>
      <c r="F23" s="929"/>
      <c r="G23" s="929"/>
      <c r="H23" s="929"/>
      <c r="I23" s="929"/>
      <c r="J23" s="930"/>
      <c r="K23" s="95"/>
      <c r="L23" s="890"/>
      <c r="M23" s="891"/>
      <c r="N23" s="890"/>
      <c r="O23" s="891"/>
      <c r="P23" s="890"/>
      <c r="Q23" s="891"/>
      <c r="R23" s="328"/>
      <c r="S23" s="892"/>
      <c r="T23" s="329"/>
      <c r="U23" s="890"/>
      <c r="V23" s="891"/>
      <c r="W23" s="890"/>
      <c r="X23" s="891"/>
      <c r="Y23" s="55"/>
      <c r="Z23" s="55"/>
      <c r="AA23" s="55"/>
      <c r="AB23" s="55"/>
      <c r="AC23" s="61"/>
      <c r="AD23" s="61"/>
      <c r="AE23" s="61"/>
      <c r="AF23" s="61"/>
      <c r="AG23" s="61"/>
      <c r="AH23" s="61"/>
      <c r="AI23" s="61"/>
      <c r="AJ23" s="61"/>
      <c r="AK23" s="887"/>
      <c r="AL23" s="888"/>
      <c r="AM23" s="888"/>
      <c r="AN23" s="888"/>
      <c r="AO23" s="889"/>
      <c r="AP23" s="2"/>
      <c r="AQ23" s="60">
        <f t="shared" si="2"/>
        <v>1</v>
      </c>
    </row>
    <row r="24" spans="2:46" ht="12" customHeight="1" x14ac:dyDescent="0.15">
      <c r="B24" s="926"/>
      <c r="C24" s="931"/>
      <c r="D24" s="929"/>
      <c r="E24" s="929"/>
      <c r="F24" s="929"/>
      <c r="G24" s="929"/>
      <c r="H24" s="929"/>
      <c r="I24" s="929"/>
      <c r="J24" s="930"/>
      <c r="K24" s="95"/>
      <c r="L24" s="890"/>
      <c r="M24" s="891"/>
      <c r="N24" s="890"/>
      <c r="O24" s="891"/>
      <c r="P24" s="890"/>
      <c r="Q24" s="891"/>
      <c r="R24" s="328"/>
      <c r="S24" s="892"/>
      <c r="T24" s="329"/>
      <c r="U24" s="890"/>
      <c r="V24" s="891"/>
      <c r="W24" s="890"/>
      <c r="X24" s="891"/>
      <c r="Y24" s="55"/>
      <c r="Z24" s="55"/>
      <c r="AA24" s="55"/>
      <c r="AB24" s="55"/>
      <c r="AC24" s="61"/>
      <c r="AD24" s="61"/>
      <c r="AE24" s="61"/>
      <c r="AF24" s="61"/>
      <c r="AG24" s="61"/>
      <c r="AH24" s="61"/>
      <c r="AI24" s="61"/>
      <c r="AJ24" s="61"/>
      <c r="AK24" s="887"/>
      <c r="AL24" s="888"/>
      <c r="AM24" s="888"/>
      <c r="AN24" s="888"/>
      <c r="AO24" s="889"/>
      <c r="AP24" s="2"/>
      <c r="AQ24" s="60">
        <f t="shared" si="2"/>
        <v>1</v>
      </c>
    </row>
    <row r="25" spans="2:46" ht="12" customHeight="1" x14ac:dyDescent="0.15">
      <c r="B25" s="926"/>
      <c r="C25" s="931"/>
      <c r="D25" s="929"/>
      <c r="E25" s="929"/>
      <c r="F25" s="929"/>
      <c r="G25" s="929"/>
      <c r="H25" s="929"/>
      <c r="I25" s="929"/>
      <c r="J25" s="930"/>
      <c r="K25" s="95"/>
      <c r="L25" s="890"/>
      <c r="M25" s="891"/>
      <c r="N25" s="890"/>
      <c r="O25" s="891"/>
      <c r="P25" s="890"/>
      <c r="Q25" s="891"/>
      <c r="R25" s="328"/>
      <c r="S25" s="892"/>
      <c r="T25" s="329"/>
      <c r="U25" s="890"/>
      <c r="V25" s="891"/>
      <c r="W25" s="890"/>
      <c r="X25" s="891"/>
      <c r="Y25" s="55"/>
      <c r="Z25" s="55"/>
      <c r="AA25" s="55"/>
      <c r="AB25" s="55"/>
      <c r="AC25" s="61"/>
      <c r="AD25" s="61"/>
      <c r="AE25" s="61"/>
      <c r="AF25" s="61"/>
      <c r="AG25" s="61"/>
      <c r="AH25" s="61"/>
      <c r="AI25" s="61"/>
      <c r="AJ25" s="61"/>
      <c r="AK25" s="887"/>
      <c r="AL25" s="888"/>
      <c r="AM25" s="888"/>
      <c r="AN25" s="888"/>
      <c r="AO25" s="889"/>
      <c r="AP25" s="2"/>
      <c r="AQ25" s="60">
        <f t="shared" si="2"/>
        <v>1</v>
      </c>
    </row>
    <row r="26" spans="2:46" ht="12" customHeight="1" x14ac:dyDescent="0.15">
      <c r="B26" s="926"/>
      <c r="C26" s="931"/>
      <c r="D26" s="929"/>
      <c r="E26" s="929"/>
      <c r="F26" s="929"/>
      <c r="G26" s="929"/>
      <c r="H26" s="929"/>
      <c r="I26" s="929"/>
      <c r="J26" s="930"/>
      <c r="K26" s="95"/>
      <c r="L26" s="890"/>
      <c r="M26" s="891"/>
      <c r="N26" s="890"/>
      <c r="O26" s="891"/>
      <c r="P26" s="890"/>
      <c r="Q26" s="891"/>
      <c r="R26" s="328"/>
      <c r="S26" s="892"/>
      <c r="T26" s="329"/>
      <c r="U26" s="890"/>
      <c r="V26" s="891"/>
      <c r="W26" s="890"/>
      <c r="X26" s="891"/>
      <c r="Y26" s="55"/>
      <c r="Z26" s="55"/>
      <c r="AA26" s="55"/>
      <c r="AB26" s="55"/>
      <c r="AC26" s="61"/>
      <c r="AD26" s="61"/>
      <c r="AE26" s="61"/>
      <c r="AF26" s="61"/>
      <c r="AG26" s="61"/>
      <c r="AH26" s="61"/>
      <c r="AI26" s="61"/>
      <c r="AJ26" s="61"/>
      <c r="AK26" s="887"/>
      <c r="AL26" s="888"/>
      <c r="AM26" s="888"/>
      <c r="AN26" s="888"/>
      <c r="AO26" s="889"/>
      <c r="AP26" s="2"/>
      <c r="AQ26" s="60">
        <f>IF(P26="材質劣化",2,IF(P26="漏水",3,1))</f>
        <v>1</v>
      </c>
    </row>
    <row r="27" spans="2:46" ht="12" customHeight="1" x14ac:dyDescent="0.15">
      <c r="B27" s="926"/>
      <c r="C27" s="931"/>
      <c r="D27" s="929"/>
      <c r="E27" s="929"/>
      <c r="F27" s="929"/>
      <c r="G27" s="929"/>
      <c r="H27" s="929"/>
      <c r="I27" s="929"/>
      <c r="J27" s="930"/>
      <c r="K27" s="95"/>
      <c r="L27" s="890"/>
      <c r="M27" s="891"/>
      <c r="N27" s="890"/>
      <c r="O27" s="891"/>
      <c r="P27" s="890"/>
      <c r="Q27" s="891"/>
      <c r="R27" s="328"/>
      <c r="S27" s="892"/>
      <c r="T27" s="329"/>
      <c r="U27" s="890"/>
      <c r="V27" s="891"/>
      <c r="W27" s="890"/>
      <c r="X27" s="891"/>
      <c r="Y27" s="55"/>
      <c r="Z27" s="55"/>
      <c r="AA27" s="55"/>
      <c r="AB27" s="55"/>
      <c r="AC27" s="61"/>
      <c r="AD27" s="61"/>
      <c r="AE27" s="61"/>
      <c r="AF27" s="61"/>
      <c r="AG27" s="61"/>
      <c r="AH27" s="61"/>
      <c r="AI27" s="61"/>
      <c r="AJ27" s="61"/>
      <c r="AK27" s="887"/>
      <c r="AL27" s="888"/>
      <c r="AM27" s="888"/>
      <c r="AN27" s="888"/>
      <c r="AO27" s="889"/>
      <c r="AP27" s="2"/>
      <c r="AQ27" s="60">
        <f t="shared" si="2"/>
        <v>1</v>
      </c>
    </row>
    <row r="28" spans="2:46" ht="12" customHeight="1" x14ac:dyDescent="0.15">
      <c r="B28" s="926"/>
      <c r="C28" s="931"/>
      <c r="D28" s="929"/>
      <c r="E28" s="929"/>
      <c r="F28" s="929"/>
      <c r="G28" s="929"/>
      <c r="H28" s="929"/>
      <c r="I28" s="929"/>
      <c r="J28" s="930"/>
      <c r="K28" s="95"/>
      <c r="L28" s="890"/>
      <c r="M28" s="891"/>
      <c r="N28" s="890"/>
      <c r="O28" s="891"/>
      <c r="P28" s="890"/>
      <c r="Q28" s="891"/>
      <c r="R28" s="328"/>
      <c r="S28" s="892"/>
      <c r="T28" s="329"/>
      <c r="U28" s="890"/>
      <c r="V28" s="891"/>
      <c r="W28" s="890"/>
      <c r="X28" s="891"/>
      <c r="Y28" s="55"/>
      <c r="Z28" s="55"/>
      <c r="AA28" s="55"/>
      <c r="AB28" s="55"/>
      <c r="AC28" s="61"/>
      <c r="AD28" s="61"/>
      <c r="AE28" s="61"/>
      <c r="AF28" s="61"/>
      <c r="AG28" s="61"/>
      <c r="AH28" s="61"/>
      <c r="AI28" s="61"/>
      <c r="AJ28" s="61"/>
      <c r="AK28" s="887"/>
      <c r="AL28" s="888"/>
      <c r="AM28" s="888"/>
      <c r="AN28" s="888"/>
      <c r="AO28" s="889"/>
      <c r="AP28" s="2"/>
      <c r="AQ28" s="60">
        <f>IF(P30="材質劣化",2,IF(P30="漏水",3,1))</f>
        <v>1</v>
      </c>
    </row>
    <row r="29" spans="2:46" ht="12" customHeight="1" x14ac:dyDescent="0.15">
      <c r="B29" s="926"/>
      <c r="C29" s="931"/>
      <c r="D29" s="929"/>
      <c r="E29" s="929"/>
      <c r="F29" s="929"/>
      <c r="G29" s="929"/>
      <c r="H29" s="929"/>
      <c r="I29" s="929"/>
      <c r="J29" s="930"/>
      <c r="K29" s="95"/>
      <c r="L29" s="890"/>
      <c r="M29" s="891"/>
      <c r="N29" s="890"/>
      <c r="O29" s="891"/>
      <c r="P29" s="890"/>
      <c r="Q29" s="891"/>
      <c r="R29" s="328"/>
      <c r="S29" s="892"/>
      <c r="T29" s="329"/>
      <c r="U29" s="890"/>
      <c r="V29" s="891"/>
      <c r="W29" s="890"/>
      <c r="X29" s="891"/>
      <c r="Y29" s="55"/>
      <c r="Z29" s="55"/>
      <c r="AA29" s="55"/>
      <c r="AB29" s="55"/>
      <c r="AC29" s="61"/>
      <c r="AD29" s="61"/>
      <c r="AE29" s="61"/>
      <c r="AF29" s="61"/>
      <c r="AG29" s="61"/>
      <c r="AH29" s="61"/>
      <c r="AI29" s="61"/>
      <c r="AJ29" s="61"/>
      <c r="AK29" s="887"/>
      <c r="AL29" s="888"/>
      <c r="AM29" s="888"/>
      <c r="AN29" s="888"/>
      <c r="AO29" s="889"/>
      <c r="AP29" s="2"/>
      <c r="AQ29" s="60">
        <f>IF(P34="材質劣化",2,IF(P34="漏水",3,1))</f>
        <v>1</v>
      </c>
    </row>
    <row r="30" spans="2:46" ht="12" customHeight="1" x14ac:dyDescent="0.15">
      <c r="B30" s="926"/>
      <c r="C30" s="931"/>
      <c r="D30" s="929"/>
      <c r="E30" s="929"/>
      <c r="F30" s="929"/>
      <c r="G30" s="929"/>
      <c r="H30" s="929"/>
      <c r="I30" s="929"/>
      <c r="J30" s="930"/>
      <c r="K30" s="95"/>
      <c r="L30" s="890"/>
      <c r="M30" s="891"/>
      <c r="N30" s="890"/>
      <c r="O30" s="891"/>
      <c r="P30" s="890"/>
      <c r="Q30" s="891"/>
      <c r="R30" s="328"/>
      <c r="S30" s="892"/>
      <c r="T30" s="329"/>
      <c r="U30" s="890"/>
      <c r="V30" s="891"/>
      <c r="W30" s="890"/>
      <c r="X30" s="891"/>
      <c r="Y30" s="55"/>
      <c r="Z30" s="55"/>
      <c r="AA30" s="55"/>
      <c r="AB30" s="55"/>
      <c r="AC30" s="61"/>
      <c r="AD30" s="61"/>
      <c r="AE30" s="61"/>
      <c r="AF30" s="61"/>
      <c r="AG30" s="61"/>
      <c r="AH30" s="61"/>
      <c r="AI30" s="61"/>
      <c r="AJ30" s="61"/>
      <c r="AK30" s="887"/>
      <c r="AL30" s="888"/>
      <c r="AM30" s="888"/>
      <c r="AN30" s="888"/>
      <c r="AO30" s="889"/>
      <c r="AP30" s="2"/>
      <c r="AQ30" s="60">
        <f t="shared" ref="AQ30:AQ33" si="3">IF(P30="材質劣化",2,IF(P30="漏水",3,1))</f>
        <v>1</v>
      </c>
    </row>
    <row r="31" spans="2:46" ht="12" customHeight="1" x14ac:dyDescent="0.15">
      <c r="B31" s="926"/>
      <c r="C31" s="931"/>
      <c r="D31" s="929"/>
      <c r="E31" s="929"/>
      <c r="F31" s="929"/>
      <c r="G31" s="929"/>
      <c r="H31" s="929"/>
      <c r="I31" s="929"/>
      <c r="J31" s="930"/>
      <c r="K31" s="95"/>
      <c r="L31" s="890"/>
      <c r="M31" s="891"/>
      <c r="N31" s="890"/>
      <c r="O31" s="891"/>
      <c r="P31" s="890"/>
      <c r="Q31" s="891"/>
      <c r="R31" s="328"/>
      <c r="S31" s="892"/>
      <c r="T31" s="329"/>
      <c r="U31" s="890"/>
      <c r="V31" s="891"/>
      <c r="W31" s="890"/>
      <c r="X31" s="891"/>
      <c r="Y31" s="55"/>
      <c r="Z31" s="55"/>
      <c r="AA31" s="55"/>
      <c r="AB31" s="55"/>
      <c r="AC31" s="61"/>
      <c r="AD31" s="61"/>
      <c r="AE31" s="61"/>
      <c r="AF31" s="61"/>
      <c r="AG31" s="61"/>
      <c r="AH31" s="61"/>
      <c r="AI31" s="61"/>
      <c r="AJ31" s="61"/>
      <c r="AK31" s="887"/>
      <c r="AL31" s="888"/>
      <c r="AM31" s="888"/>
      <c r="AN31" s="888"/>
      <c r="AO31" s="889"/>
      <c r="AP31" s="2"/>
      <c r="AQ31" s="60">
        <f t="shared" ref="AQ31" si="4">IF(P33="材質劣化",2,IF(P33="漏水",3,1))</f>
        <v>1</v>
      </c>
    </row>
    <row r="32" spans="2:46" ht="12" customHeight="1" x14ac:dyDescent="0.15">
      <c r="B32" s="926"/>
      <c r="C32" s="931"/>
      <c r="D32" s="929"/>
      <c r="E32" s="929"/>
      <c r="F32" s="929"/>
      <c r="G32" s="929"/>
      <c r="H32" s="929"/>
      <c r="I32" s="929"/>
      <c r="J32" s="930"/>
      <c r="K32" s="95"/>
      <c r="L32" s="890"/>
      <c r="M32" s="891"/>
      <c r="N32" s="890"/>
      <c r="O32" s="891"/>
      <c r="P32" s="890"/>
      <c r="Q32" s="891"/>
      <c r="R32" s="328"/>
      <c r="S32" s="892"/>
      <c r="T32" s="329"/>
      <c r="U32" s="890"/>
      <c r="V32" s="891"/>
      <c r="W32" s="890"/>
      <c r="X32" s="891"/>
      <c r="Y32" s="55"/>
      <c r="Z32" s="55"/>
      <c r="AA32" s="55"/>
      <c r="AB32" s="55"/>
      <c r="AC32" s="61"/>
      <c r="AD32" s="61"/>
      <c r="AE32" s="61"/>
      <c r="AF32" s="61"/>
      <c r="AG32" s="61"/>
      <c r="AH32" s="61"/>
      <c r="AI32" s="61"/>
      <c r="AJ32" s="61"/>
      <c r="AK32" s="887"/>
      <c r="AL32" s="888"/>
      <c r="AM32" s="888"/>
      <c r="AN32" s="888"/>
      <c r="AO32" s="889"/>
      <c r="AP32" s="2"/>
      <c r="AQ32" s="60">
        <f t="shared" ref="AQ32" si="5">IF(P37="材質劣化",2,IF(P37="漏水",3,1))</f>
        <v>1</v>
      </c>
      <c r="AS32" s="3"/>
      <c r="AT32" s="3"/>
    </row>
    <row r="33" spans="2:86" ht="12" customHeight="1" x14ac:dyDescent="0.15">
      <c r="B33" s="926"/>
      <c r="C33" s="931"/>
      <c r="D33" s="929"/>
      <c r="E33" s="929"/>
      <c r="F33" s="929"/>
      <c r="G33" s="929"/>
      <c r="H33" s="929"/>
      <c r="I33" s="929"/>
      <c r="J33" s="930"/>
      <c r="K33" s="95"/>
      <c r="L33" s="890"/>
      <c r="M33" s="891"/>
      <c r="N33" s="890"/>
      <c r="O33" s="891"/>
      <c r="P33" s="890"/>
      <c r="Q33" s="891"/>
      <c r="R33" s="328"/>
      <c r="S33" s="892"/>
      <c r="T33" s="329"/>
      <c r="U33" s="890"/>
      <c r="V33" s="891"/>
      <c r="W33" s="890"/>
      <c r="X33" s="891"/>
      <c r="Y33" s="55"/>
      <c r="Z33" s="55"/>
      <c r="AA33" s="55"/>
      <c r="AB33" s="55"/>
      <c r="AC33" s="61"/>
      <c r="AD33" s="61"/>
      <c r="AE33" s="61"/>
      <c r="AF33" s="61"/>
      <c r="AG33" s="61"/>
      <c r="AH33" s="61"/>
      <c r="AI33" s="61"/>
      <c r="AJ33" s="61"/>
      <c r="AK33" s="887"/>
      <c r="AL33" s="888"/>
      <c r="AM33" s="888"/>
      <c r="AN33" s="888"/>
      <c r="AO33" s="889"/>
      <c r="AP33" s="2"/>
      <c r="AQ33" s="60">
        <f t="shared" si="3"/>
        <v>1</v>
      </c>
      <c r="AS33" s="162"/>
      <c r="AT33" s="162"/>
    </row>
    <row r="34" spans="2:86" ht="12" customHeight="1" x14ac:dyDescent="0.15">
      <c r="B34" s="926"/>
      <c r="C34" s="931"/>
      <c r="D34" s="929"/>
      <c r="E34" s="929"/>
      <c r="F34" s="929"/>
      <c r="G34" s="929"/>
      <c r="H34" s="929"/>
      <c r="I34" s="929"/>
      <c r="J34" s="930"/>
      <c r="K34" s="95"/>
      <c r="L34" s="890"/>
      <c r="M34" s="891"/>
      <c r="N34" s="890"/>
      <c r="O34" s="891"/>
      <c r="P34" s="890"/>
      <c r="Q34" s="891"/>
      <c r="R34" s="328"/>
      <c r="S34" s="892"/>
      <c r="T34" s="329"/>
      <c r="U34" s="890"/>
      <c r="V34" s="891"/>
      <c r="W34" s="890"/>
      <c r="X34" s="891"/>
      <c r="Y34" s="55"/>
      <c r="Z34" s="55"/>
      <c r="AA34" s="55"/>
      <c r="AB34" s="55"/>
      <c r="AC34" s="61"/>
      <c r="AD34" s="61"/>
      <c r="AE34" s="61"/>
      <c r="AF34" s="61"/>
      <c r="AG34" s="61"/>
      <c r="AH34" s="61"/>
      <c r="AI34" s="61"/>
      <c r="AJ34" s="61"/>
      <c r="AK34" s="887"/>
      <c r="AL34" s="888"/>
      <c r="AM34" s="888"/>
      <c r="AN34" s="888"/>
      <c r="AO34" s="889"/>
      <c r="AP34" s="2"/>
      <c r="AQ34" s="60">
        <f t="shared" ref="AQ34" si="6">IF(P36="材質劣化",2,IF(P36="漏水",3,1))</f>
        <v>1</v>
      </c>
      <c r="AS34" s="163"/>
      <c r="AT34" s="163"/>
    </row>
    <row r="35" spans="2:86" ht="12" customHeight="1" x14ac:dyDescent="0.15">
      <c r="B35" s="926"/>
      <c r="C35" s="931"/>
      <c r="D35" s="929"/>
      <c r="E35" s="929"/>
      <c r="F35" s="929"/>
      <c r="G35" s="929"/>
      <c r="H35" s="929"/>
      <c r="I35" s="929"/>
      <c r="J35" s="930"/>
      <c r="K35" s="898" t="s">
        <v>376</v>
      </c>
      <c r="L35" s="883" t="s">
        <v>181</v>
      </c>
      <c r="M35" s="883"/>
      <c r="N35" s="883"/>
      <c r="O35" s="883"/>
      <c r="P35" s="883"/>
      <c r="Q35" s="883"/>
      <c r="R35" s="883"/>
      <c r="S35" s="883"/>
      <c r="T35" s="883"/>
      <c r="U35" s="883"/>
      <c r="V35" s="883"/>
      <c r="W35" s="883"/>
      <c r="X35" s="883"/>
      <c r="Y35" s="884" t="s">
        <v>329</v>
      </c>
      <c r="Z35" s="885"/>
      <c r="AA35" s="885"/>
      <c r="AB35" s="886"/>
      <c r="AC35" s="252">
        <f t="shared" ref="AC35:AJ35" si="7">SUM(AC11:AC34)</f>
        <v>0</v>
      </c>
      <c r="AD35" s="252">
        <f t="shared" si="7"/>
        <v>0</v>
      </c>
      <c r="AE35" s="252">
        <f>SUM(AE11:AE34)</f>
        <v>0</v>
      </c>
      <c r="AF35" s="252">
        <f t="shared" si="7"/>
        <v>0.11000000000000001</v>
      </c>
      <c r="AG35" s="252">
        <f t="shared" si="7"/>
        <v>0</v>
      </c>
      <c r="AH35" s="252">
        <f t="shared" si="7"/>
        <v>0</v>
      </c>
      <c r="AI35" s="252">
        <f t="shared" si="7"/>
        <v>0</v>
      </c>
      <c r="AJ35" s="253">
        <f t="shared" si="7"/>
        <v>3.75</v>
      </c>
      <c r="AK35" s="883" t="s">
        <v>501</v>
      </c>
      <c r="AL35" s="883"/>
      <c r="AM35" s="906" t="s">
        <v>545</v>
      </c>
      <c r="AN35" s="906"/>
      <c r="AO35" s="906"/>
      <c r="AP35" s="2"/>
    </row>
    <row r="36" spans="2:86" ht="12" customHeight="1" x14ac:dyDescent="0.15">
      <c r="B36" s="926"/>
      <c r="C36" s="931"/>
      <c r="D36" s="929"/>
      <c r="E36" s="929"/>
      <c r="F36" s="929"/>
      <c r="G36" s="929"/>
      <c r="H36" s="929"/>
      <c r="I36" s="929"/>
      <c r="J36" s="930"/>
      <c r="K36" s="899"/>
      <c r="L36" s="907" t="s">
        <v>330</v>
      </c>
      <c r="M36" s="908"/>
      <c r="N36" s="941"/>
      <c r="O36" s="907" t="s">
        <v>502</v>
      </c>
      <c r="P36" s="908"/>
      <c r="Q36" s="908"/>
      <c r="R36" s="908"/>
      <c r="S36" s="908"/>
      <c r="T36" s="908"/>
      <c r="U36" s="908"/>
      <c r="V36" s="908"/>
      <c r="W36" s="908"/>
      <c r="X36" s="941"/>
      <c r="Y36" s="54" t="s">
        <v>21</v>
      </c>
      <c r="Z36" s="50" t="s">
        <v>22</v>
      </c>
      <c r="AA36" s="50" t="s">
        <v>327</v>
      </c>
      <c r="AB36" s="50" t="s">
        <v>328</v>
      </c>
      <c r="AC36" s="50" t="s">
        <v>21</v>
      </c>
      <c r="AD36" s="50" t="s">
        <v>22</v>
      </c>
      <c r="AE36" s="50" t="s">
        <v>327</v>
      </c>
      <c r="AF36" s="50" t="s">
        <v>328</v>
      </c>
      <c r="AG36" s="50" t="s">
        <v>21</v>
      </c>
      <c r="AH36" s="50" t="s">
        <v>22</v>
      </c>
      <c r="AI36" s="50" t="s">
        <v>327</v>
      </c>
      <c r="AJ36" s="80" t="s">
        <v>328</v>
      </c>
      <c r="AK36" s="883"/>
      <c r="AL36" s="883"/>
      <c r="AM36" s="906"/>
      <c r="AN36" s="906"/>
      <c r="AO36" s="906"/>
      <c r="AP36" s="2"/>
    </row>
    <row r="37" spans="2:86" ht="14.25" customHeight="1" x14ac:dyDescent="0.15">
      <c r="B37" s="926"/>
      <c r="C37" s="931"/>
      <c r="D37" s="929"/>
      <c r="E37" s="929"/>
      <c r="F37" s="929"/>
      <c r="G37" s="929"/>
      <c r="H37" s="929"/>
      <c r="I37" s="929"/>
      <c r="J37" s="930"/>
      <c r="K37" s="899"/>
      <c r="L37" s="911"/>
      <c r="M37" s="912"/>
      <c r="N37" s="942"/>
      <c r="O37" s="911"/>
      <c r="P37" s="912"/>
      <c r="Q37" s="912"/>
      <c r="R37" s="912"/>
      <c r="S37" s="912"/>
      <c r="T37" s="912"/>
      <c r="U37" s="912"/>
      <c r="V37" s="912"/>
      <c r="W37" s="912"/>
      <c r="X37" s="942"/>
      <c r="Y37" s="905" t="str">
        <f>IF(COUNTIF(Y11:Y34,"〇")&gt;0,"1","  ")</f>
        <v xml:space="preserve">  </v>
      </c>
      <c r="Z37" s="905" t="str">
        <f>IF(COUNTIF(Z11:Z34,"〇")&gt;0,"1","  ")</f>
        <v xml:space="preserve">  </v>
      </c>
      <c r="AA37" s="905" t="str">
        <f>IF(COUNTIF(AA11:AA34,"〇")&gt;0,"1","  ")</f>
        <v xml:space="preserve">  </v>
      </c>
      <c r="AB37" s="905" t="str">
        <f>IF(COUNTIF(AB11:AB34,"〇")&gt;0,"1","  ")</f>
        <v xml:space="preserve">  </v>
      </c>
      <c r="AC37" s="905">
        <f>COUNTA(AC11:AC34)</f>
        <v>0</v>
      </c>
      <c r="AD37" s="905">
        <f t="shared" ref="AD37:AI37" si="8">COUNTA(AD11:AD34)</f>
        <v>0</v>
      </c>
      <c r="AE37" s="905">
        <f t="shared" si="8"/>
        <v>0</v>
      </c>
      <c r="AF37" s="905">
        <f t="shared" si="8"/>
        <v>2</v>
      </c>
      <c r="AG37" s="905">
        <f t="shared" si="8"/>
        <v>0</v>
      </c>
      <c r="AH37" s="905">
        <f t="shared" si="8"/>
        <v>0</v>
      </c>
      <c r="AI37" s="905">
        <f t="shared" si="8"/>
        <v>0</v>
      </c>
      <c r="AJ37" s="905">
        <f>COUNTA(AJ11:AJ34)</f>
        <v>2</v>
      </c>
      <c r="AK37" s="883"/>
      <c r="AL37" s="883"/>
      <c r="AM37" s="906"/>
      <c r="AN37" s="906"/>
      <c r="AO37" s="906"/>
      <c r="AP37" s="2"/>
    </row>
    <row r="38" spans="2:86" ht="14.25" customHeight="1" x14ac:dyDescent="0.15">
      <c r="B38" s="926"/>
      <c r="C38" s="931"/>
      <c r="D38" s="929"/>
      <c r="E38" s="929"/>
      <c r="F38" s="929"/>
      <c r="G38" s="929"/>
      <c r="H38" s="929"/>
      <c r="I38" s="929"/>
      <c r="J38" s="930"/>
      <c r="K38" s="899"/>
      <c r="L38" s="915"/>
      <c r="M38" s="916"/>
      <c r="N38" s="943"/>
      <c r="O38" s="915"/>
      <c r="P38" s="916"/>
      <c r="Q38" s="916"/>
      <c r="R38" s="916"/>
      <c r="S38" s="916"/>
      <c r="T38" s="916"/>
      <c r="U38" s="916"/>
      <c r="V38" s="916"/>
      <c r="W38" s="916"/>
      <c r="X38" s="943"/>
      <c r="Y38" s="905"/>
      <c r="Z38" s="905"/>
      <c r="AA38" s="905"/>
      <c r="AB38" s="905"/>
      <c r="AC38" s="905"/>
      <c r="AD38" s="905"/>
      <c r="AE38" s="905"/>
      <c r="AF38" s="905"/>
      <c r="AG38" s="905"/>
      <c r="AH38" s="905"/>
      <c r="AI38" s="905"/>
      <c r="AJ38" s="905"/>
      <c r="AK38" s="883"/>
      <c r="AL38" s="883"/>
      <c r="AM38" s="906"/>
      <c r="AN38" s="906"/>
      <c r="AO38" s="906"/>
      <c r="AP38" s="2"/>
    </row>
    <row r="39" spans="2:86" ht="12" customHeight="1" x14ac:dyDescent="0.15">
      <c r="B39" s="926"/>
      <c r="C39" s="931"/>
      <c r="D39" s="929"/>
      <c r="E39" s="929"/>
      <c r="F39" s="929"/>
      <c r="G39" s="929"/>
      <c r="H39" s="929"/>
      <c r="I39" s="929"/>
      <c r="J39" s="930"/>
      <c r="K39" s="893" t="s">
        <v>503</v>
      </c>
      <c r="L39" s="900"/>
      <c r="M39" s="900"/>
      <c r="N39" s="900"/>
      <c r="O39" s="900"/>
      <c r="P39" s="900"/>
      <c r="Q39" s="900"/>
      <c r="R39" s="900"/>
      <c r="S39" s="900"/>
      <c r="T39" s="900"/>
      <c r="U39" s="900"/>
      <c r="V39" s="900"/>
      <c r="W39" s="900"/>
      <c r="X39" s="900"/>
      <c r="Y39" s="900"/>
      <c r="Z39" s="900"/>
      <c r="AA39" s="900"/>
      <c r="AB39" s="900"/>
      <c r="AC39" s="900"/>
      <c r="AD39" s="900"/>
      <c r="AE39" s="900"/>
      <c r="AF39" s="900"/>
      <c r="AG39" s="900"/>
      <c r="AH39" s="900"/>
      <c r="AI39" s="900"/>
      <c r="AJ39" s="900"/>
      <c r="AK39" s="901"/>
      <c r="AL39" s="901"/>
      <c r="AM39" s="901"/>
      <c r="AN39" s="901"/>
      <c r="AO39" s="902"/>
      <c r="AP39" s="2"/>
    </row>
    <row r="40" spans="2:86" ht="12" customHeight="1" x14ac:dyDescent="0.15">
      <c r="B40" s="926"/>
      <c r="C40" s="931"/>
      <c r="D40" s="929"/>
      <c r="E40" s="929"/>
      <c r="F40" s="929"/>
      <c r="G40" s="929"/>
      <c r="H40" s="929"/>
      <c r="I40" s="929"/>
      <c r="J40" s="930"/>
      <c r="K40" s="894"/>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row>
    <row r="41" spans="2:86" ht="12" customHeight="1" x14ac:dyDescent="0.15">
      <c r="B41" s="926"/>
      <c r="C41" s="931"/>
      <c r="D41" s="929"/>
      <c r="E41" s="929"/>
      <c r="F41" s="929"/>
      <c r="G41" s="929"/>
      <c r="H41" s="929"/>
      <c r="I41" s="929"/>
      <c r="J41" s="930"/>
      <c r="K41" s="894"/>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row>
    <row r="42" spans="2:86" ht="12" customHeight="1" x14ac:dyDescent="0.15">
      <c r="B42" s="926"/>
      <c r="C42" s="931"/>
      <c r="D42" s="929"/>
      <c r="E42" s="929"/>
      <c r="F42" s="929"/>
      <c r="G42" s="929"/>
      <c r="H42" s="929"/>
      <c r="I42" s="929"/>
      <c r="J42" s="930"/>
      <c r="K42" s="894"/>
      <c r="L42" s="903"/>
      <c r="M42" s="903"/>
      <c r="N42" s="903"/>
      <c r="O42" s="903"/>
      <c r="P42" s="903"/>
      <c r="Q42" s="903"/>
      <c r="R42" s="903"/>
      <c r="S42" s="903"/>
      <c r="T42" s="903"/>
      <c r="U42" s="903"/>
      <c r="V42" s="903"/>
      <c r="W42" s="903"/>
      <c r="X42" s="903"/>
      <c r="Y42" s="903"/>
      <c r="Z42" s="903"/>
      <c r="AA42" s="903"/>
      <c r="AB42" s="903"/>
      <c r="AC42" s="903"/>
      <c r="AD42" s="903"/>
      <c r="AE42" s="903"/>
      <c r="AF42" s="903"/>
      <c r="AG42" s="903"/>
      <c r="AH42" s="903"/>
      <c r="AI42" s="903"/>
      <c r="AJ42" s="903"/>
      <c r="AK42" s="903"/>
      <c r="AL42" s="903"/>
      <c r="AM42" s="903"/>
      <c r="AN42" s="903"/>
      <c r="AO42" s="904"/>
      <c r="AP42" s="42"/>
      <c r="CD42" s="2"/>
      <c r="CE42" s="2"/>
      <c r="CF42" s="2"/>
      <c r="CG42" s="2"/>
      <c r="CH42" s="2"/>
    </row>
    <row r="43" spans="2:86" ht="12" customHeight="1" x14ac:dyDescent="0.15">
      <c r="B43" s="926"/>
      <c r="C43" s="931"/>
      <c r="D43" s="929"/>
      <c r="E43" s="929"/>
      <c r="F43" s="929"/>
      <c r="G43" s="929"/>
      <c r="H43" s="929"/>
      <c r="I43" s="929"/>
      <c r="J43" s="930"/>
      <c r="K43" s="879" t="s">
        <v>331</v>
      </c>
      <c r="L43" s="879"/>
      <c r="M43" s="879"/>
      <c r="N43" s="879"/>
      <c r="O43" s="879"/>
      <c r="P43" s="879"/>
      <c r="Q43" s="879"/>
      <c r="R43" s="879"/>
      <c r="S43" s="879"/>
      <c r="T43" s="879"/>
      <c r="U43" s="879"/>
      <c r="V43" s="879"/>
      <c r="W43" s="879"/>
      <c r="X43" s="879"/>
      <c r="Y43" s="879"/>
      <c r="Z43" s="879"/>
      <c r="AA43" s="879"/>
      <c r="AB43" s="879"/>
      <c r="AC43" s="879"/>
      <c r="AD43" s="879"/>
      <c r="AE43" s="879"/>
      <c r="AF43" s="879"/>
      <c r="AG43" s="879"/>
      <c r="AH43" s="879"/>
      <c r="AI43" s="879"/>
      <c r="AJ43" s="879"/>
      <c r="AK43" s="879"/>
      <c r="AL43" s="879"/>
      <c r="AM43" s="879"/>
      <c r="AN43" s="879"/>
      <c r="AO43" s="879"/>
      <c r="AP43" s="42"/>
      <c r="CD43" s="2"/>
      <c r="CE43" s="2"/>
      <c r="CF43" s="2"/>
      <c r="CG43" s="2"/>
      <c r="CH43" s="2"/>
    </row>
    <row r="44" spans="2:86" ht="12" customHeight="1" x14ac:dyDescent="0.15">
      <c r="B44" s="926"/>
      <c r="C44" s="931"/>
      <c r="D44" s="929"/>
      <c r="E44" s="929"/>
      <c r="F44" s="929"/>
      <c r="G44" s="929"/>
      <c r="H44" s="929"/>
      <c r="I44" s="929"/>
      <c r="J44" s="930"/>
      <c r="K44" s="895" t="s">
        <v>497</v>
      </c>
      <c r="L44" s="896"/>
      <c r="M44" s="896"/>
      <c r="N44" s="896"/>
      <c r="O44" s="896"/>
      <c r="P44" s="896"/>
      <c r="Q44" s="896"/>
      <c r="R44" s="896"/>
      <c r="S44" s="896"/>
      <c r="T44" s="896"/>
      <c r="U44" s="896"/>
      <c r="V44" s="896"/>
      <c r="W44" s="896"/>
      <c r="X44" s="896"/>
      <c r="Y44" s="896"/>
      <c r="Z44" s="896"/>
      <c r="AA44" s="896"/>
      <c r="AB44" s="896"/>
      <c r="AC44" s="896"/>
      <c r="AD44" s="896"/>
      <c r="AE44" s="896"/>
      <c r="AF44" s="896"/>
      <c r="AG44" s="896"/>
      <c r="AH44" s="896"/>
      <c r="AI44" s="896"/>
      <c r="AJ44" s="896"/>
      <c r="AK44" s="896"/>
      <c r="AL44" s="896"/>
      <c r="AM44" s="896"/>
      <c r="AN44" s="896"/>
      <c r="AO44" s="897"/>
      <c r="AP44" s="42"/>
      <c r="CD44" s="2"/>
      <c r="CE44" s="2"/>
      <c r="CF44" s="2"/>
      <c r="CG44" s="2"/>
      <c r="CH44" s="2"/>
    </row>
    <row r="45" spans="2:86" ht="12" customHeight="1" x14ac:dyDescent="0.15">
      <c r="B45" s="510"/>
      <c r="C45" s="932"/>
      <c r="D45" s="933"/>
      <c r="E45" s="933"/>
      <c r="F45" s="933"/>
      <c r="G45" s="933"/>
      <c r="H45" s="933"/>
      <c r="I45" s="933"/>
      <c r="J45" s="934"/>
      <c r="K45" s="880" t="s">
        <v>498</v>
      </c>
      <c r="L45" s="881"/>
      <c r="M45" s="881"/>
      <c r="N45" s="881"/>
      <c r="O45" s="881"/>
      <c r="P45" s="881"/>
      <c r="Q45" s="881"/>
      <c r="R45" s="881"/>
      <c r="S45" s="881"/>
      <c r="T45" s="881"/>
      <c r="U45" s="881"/>
      <c r="V45" s="881"/>
      <c r="W45" s="881"/>
      <c r="X45" s="881"/>
      <c r="Y45" s="881"/>
      <c r="Z45" s="881"/>
      <c r="AA45" s="881"/>
      <c r="AB45" s="881"/>
      <c r="AC45" s="881"/>
      <c r="AD45" s="881"/>
      <c r="AE45" s="881"/>
      <c r="AF45" s="881"/>
      <c r="AG45" s="881"/>
      <c r="AH45" s="881"/>
      <c r="AI45" s="881"/>
      <c r="AJ45" s="881"/>
      <c r="AK45" s="881"/>
      <c r="AL45" s="881"/>
      <c r="AM45" s="881"/>
      <c r="AN45" s="881"/>
      <c r="AO45" s="882"/>
      <c r="AP45" s="42"/>
      <c r="CD45" s="2"/>
      <c r="CE45" s="2"/>
      <c r="CF45" s="2"/>
      <c r="CG45" s="2"/>
      <c r="CH45" s="2"/>
    </row>
    <row r="46" spans="2:86" ht="12" customHeight="1" x14ac:dyDescent="0.2">
      <c r="B46" s="6" t="s">
        <v>404</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439</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440</v>
      </c>
      <c r="AP48" s="42"/>
      <c r="CD48" s="2"/>
      <c r="CE48" s="2"/>
      <c r="CF48" s="2"/>
      <c r="CG48" s="2"/>
      <c r="CH48" s="2"/>
    </row>
    <row r="49" spans="2:86" ht="12" customHeight="1" x14ac:dyDescent="0.15">
      <c r="B49" s="2" t="s">
        <v>441</v>
      </c>
      <c r="AP49" s="42"/>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AG11:AJ28">
    <cfRule type="expression" dxfId="186" priority="3">
      <formula>$AQ11=2</formula>
    </cfRule>
  </conditionalFormatting>
  <conditionalFormatting sqref="Y29:AB29">
    <cfRule type="expression" dxfId="185" priority="15">
      <formula>$AQ28=2</formula>
    </cfRule>
  </conditionalFormatting>
  <conditionalFormatting sqref="Y30:AB31">
    <cfRule type="expression" dxfId="184" priority="13">
      <formula>$AQ28=2</formula>
    </cfRule>
  </conditionalFormatting>
  <conditionalFormatting sqref="Y32:AB32">
    <cfRule type="expression" dxfId="183" priority="11">
      <formula>$AQ29=2</formula>
    </cfRule>
  </conditionalFormatting>
  <conditionalFormatting sqref="Y33:AB33">
    <cfRule type="expression" dxfId="182" priority="9">
      <formula>$AQ29=2</formula>
    </cfRule>
  </conditionalFormatting>
  <conditionalFormatting sqref="Y34:AB34">
    <cfRule type="expression" dxfId="181" priority="7">
      <formula>$AQ29=2</formula>
    </cfRule>
  </conditionalFormatting>
  <conditionalFormatting sqref="Y11:AF28">
    <cfRule type="expression" dxfId="180" priority="2">
      <formula>$AQ11=3</formula>
    </cfRule>
  </conditionalFormatting>
  <conditionalFormatting sqref="Y29:AF29">
    <cfRule type="expression" dxfId="179" priority="16">
      <formula>$AQ28=3</formula>
    </cfRule>
  </conditionalFormatting>
  <conditionalFormatting sqref="Y30:AF31">
    <cfRule type="expression" dxfId="178" priority="14">
      <formula>$AQ28=3</formula>
    </cfRule>
  </conditionalFormatting>
  <conditionalFormatting sqref="Y32:AF32">
    <cfRule type="expression" dxfId="177" priority="12">
      <formula>$AQ29=3</formula>
    </cfRule>
  </conditionalFormatting>
  <conditionalFormatting sqref="Y33:AF33">
    <cfRule type="expression" dxfId="176" priority="10">
      <formula>$AQ29=3</formula>
    </cfRule>
  </conditionalFormatting>
  <conditionalFormatting sqref="Y34:AF34">
    <cfRule type="expression" dxfId="175" priority="8">
      <formula>$AQ29=3</formula>
    </cfRule>
  </conditionalFormatting>
  <conditionalFormatting sqref="AC11:AJ28">
    <cfRule type="expression" dxfId="174" priority="1">
      <formula>$AQ11=1</formula>
    </cfRule>
  </conditionalFormatting>
  <conditionalFormatting sqref="AC29:AJ29">
    <cfRule type="expression" dxfId="173" priority="27">
      <formula>$AQ28=1</formula>
    </cfRule>
  </conditionalFormatting>
  <conditionalFormatting sqref="AC30:AJ31">
    <cfRule type="expression" dxfId="172" priority="25">
      <formula>$AQ28=1</formula>
    </cfRule>
  </conditionalFormatting>
  <conditionalFormatting sqref="AC32:AJ32">
    <cfRule type="expression" dxfId="171" priority="23">
      <formula>$AQ29=1</formula>
    </cfRule>
  </conditionalFormatting>
  <conditionalFormatting sqref="AC33:AJ33">
    <cfRule type="expression" dxfId="170" priority="21">
      <formula>$AQ29=1</formula>
    </cfRule>
  </conditionalFormatting>
  <conditionalFormatting sqref="AC34:AJ34">
    <cfRule type="expression" dxfId="169" priority="19">
      <formula>$AQ29=1</formula>
    </cfRule>
  </conditionalFormatting>
  <conditionalFormatting sqref="AG29:AJ29">
    <cfRule type="expression" dxfId="168" priority="26">
      <formula>$AQ28=2</formula>
    </cfRule>
  </conditionalFormatting>
  <conditionalFormatting sqref="AG30:AJ31">
    <cfRule type="expression" dxfId="167" priority="24">
      <formula>$AQ28=2</formula>
    </cfRule>
  </conditionalFormatting>
  <conditionalFormatting sqref="AG32:AJ32">
    <cfRule type="expression" dxfId="166" priority="22">
      <formula>$AQ29=2</formula>
    </cfRule>
  </conditionalFormatting>
  <conditionalFormatting sqref="AG33:AJ33">
    <cfRule type="expression" dxfId="165" priority="20">
      <formula>$AQ29=2</formula>
    </cfRule>
  </conditionalFormatting>
  <conditionalFormatting sqref="AG34:AJ34">
    <cfRule type="expression" dxfId="164" priority="18">
      <formula>$AQ29=2</formula>
    </cfRule>
  </conditionalFormatting>
  <dataValidations count="3">
    <dataValidation type="list" allowBlank="1" showInputMessage="1" showErrorMessage="1" sqref="N11:O34" xr:uid="{B6AB8FFB-FFC6-47C3-8372-10E8EE244C42}">
      <formula1>INDIRECT(L11)</formula1>
    </dataValidation>
    <dataValidation type="list" allowBlank="1" showInputMessage="1" showErrorMessage="1" sqref="Y17:AB34" xr:uid="{128CC8EF-CB4E-483C-84AA-F76ED98E2689}">
      <formula1>"〇,"</formula1>
    </dataValidation>
    <dataValidation type="list" allowBlank="1" showInputMessage="1" showErrorMessage="1" sqref="Y11:AB16" xr:uid="{F63727B5-D75F-41BB-AE59-7025FA451E89}">
      <formula1>"　,○"</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4D2CA09-3423-4FBB-9F67-3CE2AA8F4526}">
          <x14:formula1>
            <xm:f>'(参考)リスト'!$F$16:$F$21</xm:f>
          </x14:formula1>
          <xm:sqref>U11:X34</xm:sqref>
        </x14:dataValidation>
        <x14:dataValidation type="list" allowBlank="1" showInputMessage="1" showErrorMessage="1" xr:uid="{F7044377-EB39-4BE0-BB98-00689CAD5A84}">
          <x14:formula1>
            <xm:f>'(参考)リスト'!$D$16:$D$18</xm:f>
          </x14:formula1>
          <xm:sqref>P11:Q34</xm:sqref>
        </x14:dataValidation>
        <x14:dataValidation type="list" allowBlank="1" showInputMessage="1" showErrorMessage="1" xr:uid="{C86B2AEC-49BE-457C-BF4D-286D6EB37474}">
          <x14:formula1>
            <xm:f>'(参考)リスト'!$E$16:$E$27</xm:f>
          </x14:formula1>
          <xm:sqref>R11:T34</xm:sqref>
        </x14:dataValidation>
        <x14:dataValidation type="list" allowBlank="1" showInputMessage="1" showErrorMessage="1" xr:uid="{FC3E0F75-65FC-480F-8285-1720F0E2E16A}">
          <x14:formula1>
            <xm:f>'(参考)リスト'!$B$16:$B$21</xm:f>
          </x14:formula1>
          <xm:sqref>L11:M34</xm:sqref>
        </x14:dataValidation>
        <x14:dataValidation type="list" allowBlank="1" showInputMessage="1" showErrorMessage="1" xr:uid="{91F26C39-4EE6-48FD-AB69-30BA1B25641D}">
          <x14:formula1>
            <xm:f>'(参考)リスト'!$G$16:$G$19</xm:f>
          </x14:formula1>
          <xm:sqref>AM35:AO38</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03FAB-E970-4F61-8899-0B8C35588706}">
  <sheetPr>
    <pageSetUpPr fitToPage="1"/>
  </sheetPr>
  <dimension ref="B1:CH53"/>
  <sheetViews>
    <sheetView showGridLines="0" view="pageBreakPreview" zoomScaleNormal="85" zoomScaleSheetLayoutView="100" workbookViewId="0">
      <selection activeCell="P24" sqref="P24:Q2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3" customWidth="1"/>
    <col min="43" max="86" width="4.109375" style="42" customWidth="1"/>
    <col min="87" max="99" width="8" style="2" customWidth="1"/>
    <col min="100" max="110" width="9" style="2"/>
    <col min="111" max="111" width="14" style="2" bestFit="1" customWidth="1"/>
    <col min="112" max="16384" width="9" style="2"/>
  </cols>
  <sheetData>
    <row r="1" spans="2:86" ht="12" customHeight="1" x14ac:dyDescent="0.15">
      <c r="AU1" s="951" t="s">
        <v>495</v>
      </c>
      <c r="AV1" s="958" t="s">
        <v>402</v>
      </c>
      <c r="AW1" s="958"/>
      <c r="AX1" s="958"/>
      <c r="AY1" s="878" t="s">
        <v>46</v>
      </c>
      <c r="AZ1" s="878"/>
      <c r="BA1" s="878"/>
      <c r="BB1" s="878"/>
      <c r="BC1" s="878"/>
      <c r="BD1" s="878"/>
      <c r="BE1" s="878"/>
      <c r="BF1" s="878"/>
      <c r="BG1" s="878"/>
      <c r="BH1" s="878"/>
      <c r="BI1" s="878"/>
      <c r="BJ1" s="878"/>
      <c r="BK1" s="878" t="s">
        <v>45</v>
      </c>
      <c r="BL1" s="878"/>
      <c r="BM1" s="878"/>
      <c r="BN1" s="878"/>
      <c r="BO1" s="878"/>
      <c r="BP1" s="878"/>
      <c r="BQ1" s="878"/>
      <c r="BR1" s="878"/>
      <c r="BS1" s="878"/>
      <c r="BT1" s="878"/>
      <c r="BU1" s="878"/>
      <c r="BV1" s="878"/>
      <c r="BW1" s="950"/>
      <c r="BX1" s="950"/>
      <c r="BY1" s="950"/>
      <c r="BZ1" s="950"/>
      <c r="CA1" s="950"/>
      <c r="CB1" s="950"/>
      <c r="CC1" s="950"/>
      <c r="CD1" s="950"/>
      <c r="CE1" s="950"/>
      <c r="CF1" s="950"/>
      <c r="CG1" s="950"/>
      <c r="CH1" s="950"/>
    </row>
    <row r="2" spans="2:86" ht="8.25" customHeight="1" x14ac:dyDescent="0.15">
      <c r="AU2" s="951"/>
      <c r="AV2" s="958" t="s">
        <v>401</v>
      </c>
      <c r="AW2" s="944" t="s">
        <v>400</v>
      </c>
      <c r="AX2" s="944" t="s">
        <v>449</v>
      </c>
      <c r="AY2" s="878" t="s">
        <v>496</v>
      </c>
      <c r="AZ2" s="878"/>
      <c r="BA2" s="878"/>
      <c r="BB2" s="878"/>
      <c r="BC2" s="878"/>
      <c r="BD2" s="878"/>
      <c r="BE2" s="878"/>
      <c r="BF2" s="878"/>
      <c r="BG2" s="878"/>
      <c r="BH2" s="878"/>
      <c r="BI2" s="878"/>
      <c r="BJ2" s="878"/>
      <c r="BK2" s="878" t="s">
        <v>44</v>
      </c>
      <c r="BL2" s="878"/>
      <c r="BM2" s="878"/>
      <c r="BN2" s="878"/>
      <c r="BO2" s="878" t="s">
        <v>43</v>
      </c>
      <c r="BP2" s="878"/>
      <c r="BQ2" s="878"/>
      <c r="BR2" s="878"/>
      <c r="BS2" s="878"/>
      <c r="BT2" s="878"/>
      <c r="BU2" s="878"/>
      <c r="BV2" s="878"/>
      <c r="BW2" s="959"/>
      <c r="BX2" s="959"/>
      <c r="BY2" s="959"/>
      <c r="BZ2" s="959"/>
      <c r="CA2" s="950"/>
      <c r="CB2" s="950"/>
      <c r="CC2" s="950"/>
      <c r="CD2" s="950"/>
      <c r="CE2" s="950"/>
      <c r="CF2" s="950"/>
      <c r="CG2" s="950"/>
      <c r="CH2" s="950"/>
    </row>
    <row r="3" spans="2:86" ht="25.2" customHeight="1" x14ac:dyDescent="0.15">
      <c r="B3" s="659" t="s">
        <v>316</v>
      </c>
      <c r="C3" s="945"/>
      <c r="D3" s="945"/>
      <c r="E3" s="946"/>
      <c r="F3" s="946"/>
      <c r="G3" s="946"/>
      <c r="H3" s="946"/>
      <c r="I3" s="946"/>
      <c r="J3" s="946"/>
      <c r="K3" s="945"/>
      <c r="L3" s="945"/>
      <c r="M3" s="945"/>
      <c r="N3" s="945"/>
      <c r="O3" s="945"/>
      <c r="P3" s="945"/>
      <c r="Q3" s="945"/>
      <c r="R3" s="945"/>
      <c r="S3" s="945"/>
      <c r="T3" s="945"/>
      <c r="U3" s="945"/>
      <c r="V3" s="945"/>
      <c r="W3" s="945"/>
      <c r="X3" s="945"/>
      <c r="Y3" s="945"/>
      <c r="Z3" s="945"/>
      <c r="AA3" s="945"/>
      <c r="AB3" s="945"/>
      <c r="AC3" s="945"/>
      <c r="AD3" s="945"/>
      <c r="AE3" s="945"/>
      <c r="AF3" s="945"/>
      <c r="AG3" s="945"/>
      <c r="AH3" s="945"/>
      <c r="AI3" s="945"/>
      <c r="AJ3" s="945"/>
      <c r="AK3" s="945"/>
      <c r="AL3" s="945"/>
      <c r="AM3" s="945"/>
      <c r="AN3" s="945"/>
      <c r="AO3" s="945"/>
      <c r="AU3" s="951"/>
      <c r="AV3" s="958"/>
      <c r="AW3" s="944"/>
      <c r="AX3" s="944"/>
      <c r="AY3" s="878" t="s">
        <v>42</v>
      </c>
      <c r="AZ3" s="878"/>
      <c r="BA3" s="878"/>
      <c r="BB3" s="878"/>
      <c r="BC3" s="878" t="s">
        <v>41</v>
      </c>
      <c r="BD3" s="878"/>
      <c r="BE3" s="878"/>
      <c r="BF3" s="878"/>
      <c r="BG3" s="878" t="s">
        <v>40</v>
      </c>
      <c r="BH3" s="878"/>
      <c r="BI3" s="878"/>
      <c r="BJ3" s="878"/>
      <c r="BK3" s="878" t="s">
        <v>235</v>
      </c>
      <c r="BL3" s="878"/>
      <c r="BM3" s="878"/>
      <c r="BN3" s="878"/>
      <c r="BO3" s="878" t="s">
        <v>41</v>
      </c>
      <c r="BP3" s="878"/>
      <c r="BQ3" s="878"/>
      <c r="BR3" s="878"/>
      <c r="BS3" s="878" t="s">
        <v>40</v>
      </c>
      <c r="BT3" s="878"/>
      <c r="BU3" s="878"/>
      <c r="BV3" s="878"/>
      <c r="BW3" s="950"/>
      <c r="BX3" s="950"/>
      <c r="BY3" s="950"/>
      <c r="BZ3" s="950"/>
      <c r="CA3" s="950"/>
      <c r="CB3" s="950"/>
      <c r="CC3" s="950"/>
      <c r="CD3" s="950"/>
      <c r="CE3" s="950"/>
      <c r="CF3" s="950"/>
      <c r="CG3" s="950"/>
      <c r="CH3" s="950"/>
    </row>
    <row r="4" spans="2:86" ht="18" customHeight="1" x14ac:dyDescent="0.15">
      <c r="B4" s="403" t="s">
        <v>17</v>
      </c>
      <c r="C4" s="403"/>
      <c r="D4" s="403"/>
      <c r="E4" s="921" t="s">
        <v>561</v>
      </c>
      <c r="F4" s="922"/>
      <c r="G4" s="922"/>
      <c r="H4" s="922"/>
      <c r="I4" s="922"/>
      <c r="J4" s="923"/>
      <c r="K4" s="495" t="s">
        <v>18</v>
      </c>
      <c r="L4" s="495"/>
      <c r="M4" s="495"/>
      <c r="N4" s="919" t="s">
        <v>573</v>
      </c>
      <c r="O4" s="919"/>
      <c r="P4" s="919"/>
      <c r="Q4" s="919"/>
      <c r="R4" s="919"/>
      <c r="S4" s="919"/>
      <c r="T4" s="514" t="s">
        <v>445</v>
      </c>
      <c r="U4" s="515"/>
      <c r="V4" s="515"/>
      <c r="W4" s="515"/>
      <c r="X4" s="516"/>
      <c r="Y4" s="924" t="s">
        <v>531</v>
      </c>
      <c r="Z4" s="924"/>
      <c r="AA4" s="924"/>
      <c r="AB4" s="924"/>
      <c r="AC4" s="924"/>
      <c r="AD4" s="924"/>
      <c r="AE4" s="924"/>
      <c r="AF4" s="924"/>
      <c r="AG4" s="514" t="s">
        <v>185</v>
      </c>
      <c r="AH4" s="515"/>
      <c r="AI4" s="515"/>
      <c r="AJ4" s="516"/>
      <c r="AK4" s="952">
        <v>45586</v>
      </c>
      <c r="AL4" s="953"/>
      <c r="AM4" s="953"/>
      <c r="AN4" s="953"/>
      <c r="AO4" s="954"/>
      <c r="AU4" s="951"/>
      <c r="AV4" s="958"/>
      <c r="AW4" s="944"/>
      <c r="AX4" s="944"/>
      <c r="AY4" s="147" t="s">
        <v>37</v>
      </c>
      <c r="AZ4" s="147" t="s">
        <v>36</v>
      </c>
      <c r="BA4" s="147" t="s">
        <v>39</v>
      </c>
      <c r="BB4" s="147" t="s">
        <v>38</v>
      </c>
      <c r="BC4" s="147" t="s">
        <v>37</v>
      </c>
      <c r="BD4" s="147" t="s">
        <v>36</v>
      </c>
      <c r="BE4" s="147" t="s">
        <v>39</v>
      </c>
      <c r="BF4" s="147" t="s">
        <v>38</v>
      </c>
      <c r="BG4" s="147" t="s">
        <v>37</v>
      </c>
      <c r="BH4" s="147" t="s">
        <v>36</v>
      </c>
      <c r="BI4" s="147" t="s">
        <v>39</v>
      </c>
      <c r="BJ4" s="147" t="s">
        <v>38</v>
      </c>
      <c r="BK4" s="147" t="s">
        <v>37</v>
      </c>
      <c r="BL4" s="147" t="s">
        <v>36</v>
      </c>
      <c r="BM4" s="147" t="s">
        <v>39</v>
      </c>
      <c r="BN4" s="147" t="s">
        <v>38</v>
      </c>
      <c r="BO4" s="147" t="s">
        <v>37</v>
      </c>
      <c r="BP4" s="147" t="s">
        <v>36</v>
      </c>
      <c r="BQ4" s="147" t="s">
        <v>39</v>
      </c>
      <c r="BR4" s="147" t="s">
        <v>38</v>
      </c>
      <c r="BS4" s="147" t="s">
        <v>37</v>
      </c>
      <c r="BT4" s="147" t="s">
        <v>36</v>
      </c>
      <c r="BU4" s="147" t="s">
        <v>39</v>
      </c>
      <c r="BV4" s="147" t="s">
        <v>38</v>
      </c>
      <c r="BW4" s="5"/>
      <c r="BX4" s="5"/>
      <c r="BY4" s="5"/>
      <c r="BZ4" s="5"/>
      <c r="CA4" s="5"/>
      <c r="CB4" s="5"/>
      <c r="CC4" s="5"/>
      <c r="CD4" s="5"/>
      <c r="CE4" s="5"/>
      <c r="CF4" s="5"/>
      <c r="CG4" s="5"/>
      <c r="CH4" s="5"/>
    </row>
    <row r="5" spans="2:86" ht="18" customHeight="1" x14ac:dyDescent="0.15">
      <c r="B5" s="411" t="s">
        <v>0</v>
      </c>
      <c r="C5" s="411"/>
      <c r="D5" s="411"/>
      <c r="E5" s="947" t="s">
        <v>562</v>
      </c>
      <c r="F5" s="948"/>
      <c r="G5" s="948"/>
      <c r="H5" s="948"/>
      <c r="I5" s="948"/>
      <c r="J5" s="949"/>
      <c r="K5" s="509" t="s">
        <v>1</v>
      </c>
      <c r="L5" s="509"/>
      <c r="M5" s="509"/>
      <c r="N5" s="919" t="s">
        <v>936</v>
      </c>
      <c r="O5" s="919"/>
      <c r="P5" s="919"/>
      <c r="Q5" s="919"/>
      <c r="R5" s="919"/>
      <c r="S5" s="919"/>
      <c r="T5" s="517"/>
      <c r="U5" s="518"/>
      <c r="V5" s="518"/>
      <c r="W5" s="518"/>
      <c r="X5" s="519"/>
      <c r="Y5" s="920" t="s">
        <v>532</v>
      </c>
      <c r="Z5" s="920"/>
      <c r="AA5" s="920"/>
      <c r="AB5" s="920"/>
      <c r="AC5" s="920"/>
      <c r="AD5" s="920"/>
      <c r="AE5" s="920"/>
      <c r="AF5" s="920"/>
      <c r="AG5" s="657"/>
      <c r="AH5" s="690"/>
      <c r="AI5" s="690"/>
      <c r="AJ5" s="658"/>
      <c r="AK5" s="955"/>
      <c r="AL5" s="956"/>
      <c r="AM5" s="956"/>
      <c r="AN5" s="956"/>
      <c r="AO5" s="957"/>
      <c r="AU5" s="951"/>
      <c r="AV5" s="51">
        <f>N7</f>
        <v>9</v>
      </c>
      <c r="AW5" s="43">
        <f>R7</f>
        <v>6</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0</v>
      </c>
      <c r="BF5" s="56">
        <f t="shared" si="0"/>
        <v>4</v>
      </c>
      <c r="BG5" s="56">
        <f t="shared" si="0"/>
        <v>0</v>
      </c>
      <c r="BH5" s="56">
        <f t="shared" si="0"/>
        <v>0</v>
      </c>
      <c r="BI5" s="56">
        <f>AI37</f>
        <v>0</v>
      </c>
      <c r="BJ5" s="56">
        <f t="shared" si="0"/>
        <v>3</v>
      </c>
      <c r="BK5" s="56">
        <f>IF(Y37&gt;0,R7,"")</f>
        <v>6</v>
      </c>
      <c r="BL5" s="44" t="str">
        <f>IF(Y37&gt;0,"",IF(Z37&gt;0,R7,""))</f>
        <v/>
      </c>
      <c r="BM5" s="44" t="e">
        <f>IF(Y37+Z37&gt;0,"",IF(AA37&gt;0,R7,""))</f>
        <v>#VALUE!</v>
      </c>
      <c r="BN5" s="44" t="e">
        <f>IF(Y37+Z37+AA37&gt;0,"",IF(AB37&gt;0,R7,""))</f>
        <v>#VALUE!</v>
      </c>
      <c r="BO5" s="56">
        <f>AC35</f>
        <v>0</v>
      </c>
      <c r="BP5" s="56">
        <f t="shared" ref="BP5:BQ5" si="1">AD35</f>
        <v>0</v>
      </c>
      <c r="BQ5" s="56">
        <f t="shared" si="1"/>
        <v>0</v>
      </c>
      <c r="BR5" s="56">
        <f>AF35</f>
        <v>0.45019000000000003</v>
      </c>
      <c r="BS5" s="56">
        <f>AG35</f>
        <v>0</v>
      </c>
      <c r="BT5" s="56">
        <f>AH35</f>
        <v>0</v>
      </c>
      <c r="BU5" s="56">
        <f>AI35</f>
        <v>0</v>
      </c>
      <c r="BV5" s="56">
        <f>AJ35</f>
        <v>10.17</v>
      </c>
      <c r="BW5" s="144"/>
      <c r="BX5" s="145"/>
      <c r="BY5" s="145"/>
      <c r="BZ5" s="145"/>
      <c r="CA5" s="146"/>
      <c r="CB5" s="146"/>
      <c r="CC5" s="146"/>
      <c r="CD5" s="146"/>
      <c r="CE5" s="146"/>
      <c r="CF5" s="146"/>
      <c r="CG5" s="146"/>
      <c r="CH5" s="146"/>
    </row>
    <row r="6" spans="2:86" ht="12" customHeight="1" x14ac:dyDescent="0.15">
      <c r="B6" s="925" t="s">
        <v>184</v>
      </c>
      <c r="C6" s="927"/>
      <c r="D6" s="928"/>
      <c r="E6" s="929"/>
      <c r="F6" s="929"/>
      <c r="G6" s="929"/>
      <c r="H6" s="929"/>
      <c r="I6" s="929"/>
      <c r="J6" s="930"/>
      <c r="K6" s="935" t="s">
        <v>317</v>
      </c>
      <c r="L6" s="936"/>
      <c r="M6" s="936"/>
      <c r="N6" s="936"/>
      <c r="O6" s="936"/>
      <c r="P6" s="936"/>
      <c r="Q6" s="936"/>
      <c r="R6" s="936"/>
      <c r="S6" s="936"/>
      <c r="T6" s="936"/>
      <c r="U6" s="936"/>
      <c r="V6" s="936"/>
      <c r="W6" s="936"/>
      <c r="X6" s="936"/>
      <c r="Y6" s="936"/>
      <c r="Z6" s="936"/>
      <c r="AA6" s="936"/>
      <c r="AB6" s="936"/>
      <c r="AC6" s="936"/>
      <c r="AD6" s="936"/>
      <c r="AE6" s="936"/>
      <c r="AF6" s="936"/>
      <c r="AG6" s="936"/>
      <c r="AH6" s="936"/>
      <c r="AI6" s="936"/>
      <c r="AJ6" s="936"/>
      <c r="AK6" s="936"/>
      <c r="AL6" s="936"/>
      <c r="AM6" s="936"/>
      <c r="AN6" s="936"/>
      <c r="AO6" s="937"/>
      <c r="AP6" s="2"/>
    </row>
    <row r="7" spans="2:86" ht="12" customHeight="1" x14ac:dyDescent="0.15">
      <c r="B7" s="926"/>
      <c r="C7" s="931"/>
      <c r="D7" s="929"/>
      <c r="E7" s="929"/>
      <c r="F7" s="929"/>
      <c r="G7" s="929"/>
      <c r="H7" s="929"/>
      <c r="I7" s="929"/>
      <c r="J7" s="930"/>
      <c r="K7" s="884" t="s">
        <v>183</v>
      </c>
      <c r="L7" s="885"/>
      <c r="M7" s="886"/>
      <c r="N7" s="961">
        <v>9</v>
      </c>
      <c r="O7" s="962"/>
      <c r="P7" s="884" t="s">
        <v>318</v>
      </c>
      <c r="Q7" s="886"/>
      <c r="R7" s="938">
        <v>6</v>
      </c>
      <c r="S7" s="939"/>
      <c r="T7" s="940"/>
      <c r="U7" s="907" t="s">
        <v>436</v>
      </c>
      <c r="V7" s="941"/>
      <c r="W7" s="907" t="s">
        <v>319</v>
      </c>
      <c r="X7" s="941"/>
      <c r="Y7" s="886" t="s">
        <v>182</v>
      </c>
      <c r="Z7" s="883"/>
      <c r="AA7" s="883"/>
      <c r="AB7" s="883"/>
      <c r="AC7" s="907" t="s">
        <v>320</v>
      </c>
      <c r="AD7" s="908"/>
      <c r="AE7" s="908"/>
      <c r="AF7" s="908"/>
      <c r="AG7" s="908"/>
      <c r="AH7" s="908"/>
      <c r="AI7" s="908"/>
      <c r="AJ7" s="941"/>
      <c r="AK7" s="907" t="s">
        <v>321</v>
      </c>
      <c r="AL7" s="908"/>
      <c r="AM7" s="908"/>
      <c r="AN7" s="909"/>
      <c r="AO7" s="910"/>
      <c r="AP7" s="2"/>
      <c r="AW7" s="59"/>
    </row>
    <row r="8" spans="2:86" ht="12" customHeight="1" x14ac:dyDescent="0.15">
      <c r="B8" s="926"/>
      <c r="C8" s="931"/>
      <c r="D8" s="929"/>
      <c r="E8" s="929"/>
      <c r="F8" s="929"/>
      <c r="G8" s="929"/>
      <c r="H8" s="929"/>
      <c r="I8" s="929"/>
      <c r="J8" s="930"/>
      <c r="K8" s="883" t="s">
        <v>322</v>
      </c>
      <c r="L8" s="883" t="s">
        <v>167</v>
      </c>
      <c r="M8" s="883"/>
      <c r="N8" s="883" t="s">
        <v>166</v>
      </c>
      <c r="O8" s="883"/>
      <c r="P8" s="883" t="s">
        <v>323</v>
      </c>
      <c r="Q8" s="883"/>
      <c r="R8" s="883" t="s">
        <v>2</v>
      </c>
      <c r="S8" s="883"/>
      <c r="T8" s="883"/>
      <c r="U8" s="911"/>
      <c r="V8" s="942"/>
      <c r="W8" s="911"/>
      <c r="X8" s="942"/>
      <c r="Y8" s="886"/>
      <c r="Z8" s="883"/>
      <c r="AA8" s="883"/>
      <c r="AB8" s="883"/>
      <c r="AC8" s="915"/>
      <c r="AD8" s="916"/>
      <c r="AE8" s="916"/>
      <c r="AF8" s="916"/>
      <c r="AG8" s="916"/>
      <c r="AH8" s="916"/>
      <c r="AI8" s="916"/>
      <c r="AJ8" s="943"/>
      <c r="AK8" s="911"/>
      <c r="AL8" s="912"/>
      <c r="AM8" s="912"/>
      <c r="AN8" s="913"/>
      <c r="AO8" s="914"/>
      <c r="AP8" s="2"/>
    </row>
    <row r="9" spans="2:86" ht="12" customHeight="1" x14ac:dyDescent="0.15">
      <c r="B9" s="926"/>
      <c r="C9" s="931"/>
      <c r="D9" s="929"/>
      <c r="E9" s="929"/>
      <c r="F9" s="929"/>
      <c r="G9" s="929"/>
      <c r="H9" s="929"/>
      <c r="I9" s="929"/>
      <c r="J9" s="930"/>
      <c r="K9" s="883"/>
      <c r="L9" s="883"/>
      <c r="M9" s="883"/>
      <c r="N9" s="883"/>
      <c r="O9" s="883"/>
      <c r="P9" s="883"/>
      <c r="Q9" s="883"/>
      <c r="R9" s="883"/>
      <c r="S9" s="883"/>
      <c r="T9" s="883"/>
      <c r="U9" s="911"/>
      <c r="V9" s="942"/>
      <c r="W9" s="911"/>
      <c r="X9" s="942"/>
      <c r="Y9" s="886" t="s">
        <v>324</v>
      </c>
      <c r="Z9" s="883"/>
      <c r="AA9" s="883"/>
      <c r="AB9" s="883"/>
      <c r="AC9" s="883" t="s">
        <v>325</v>
      </c>
      <c r="AD9" s="883"/>
      <c r="AE9" s="883"/>
      <c r="AF9" s="883"/>
      <c r="AG9" s="883" t="s">
        <v>326</v>
      </c>
      <c r="AH9" s="883"/>
      <c r="AI9" s="883"/>
      <c r="AJ9" s="883"/>
      <c r="AK9" s="911"/>
      <c r="AL9" s="912"/>
      <c r="AM9" s="912"/>
      <c r="AN9" s="913"/>
      <c r="AO9" s="914"/>
      <c r="AP9" s="2"/>
    </row>
    <row r="10" spans="2:86" ht="12" customHeight="1" x14ac:dyDescent="0.15">
      <c r="B10" s="926"/>
      <c r="C10" s="931"/>
      <c r="D10" s="929"/>
      <c r="E10" s="929"/>
      <c r="F10" s="929"/>
      <c r="G10" s="929"/>
      <c r="H10" s="929"/>
      <c r="I10" s="929"/>
      <c r="J10" s="930"/>
      <c r="K10" s="883"/>
      <c r="L10" s="883"/>
      <c r="M10" s="883"/>
      <c r="N10" s="883"/>
      <c r="O10" s="883"/>
      <c r="P10" s="883"/>
      <c r="Q10" s="883"/>
      <c r="R10" s="883"/>
      <c r="S10" s="883"/>
      <c r="T10" s="883"/>
      <c r="U10" s="915"/>
      <c r="V10" s="943"/>
      <c r="W10" s="915"/>
      <c r="X10" s="943"/>
      <c r="Y10" s="54" t="s">
        <v>21</v>
      </c>
      <c r="Z10" s="50" t="s">
        <v>22</v>
      </c>
      <c r="AA10" s="50" t="s">
        <v>327</v>
      </c>
      <c r="AB10" s="50" t="s">
        <v>328</v>
      </c>
      <c r="AC10" s="50" t="s">
        <v>21</v>
      </c>
      <c r="AD10" s="50" t="s">
        <v>22</v>
      </c>
      <c r="AE10" s="50" t="s">
        <v>327</v>
      </c>
      <c r="AF10" s="50" t="s">
        <v>328</v>
      </c>
      <c r="AG10" s="50" t="s">
        <v>21</v>
      </c>
      <c r="AH10" s="50" t="s">
        <v>22</v>
      </c>
      <c r="AI10" s="50" t="s">
        <v>327</v>
      </c>
      <c r="AJ10" s="50" t="s">
        <v>328</v>
      </c>
      <c r="AK10" s="915"/>
      <c r="AL10" s="916"/>
      <c r="AM10" s="916"/>
      <c r="AN10" s="917"/>
      <c r="AO10" s="918"/>
      <c r="AP10" s="2"/>
    </row>
    <row r="11" spans="2:86" ht="12" customHeight="1" x14ac:dyDescent="0.15">
      <c r="B11" s="926"/>
      <c r="C11" s="931"/>
      <c r="D11" s="929"/>
      <c r="E11" s="929"/>
      <c r="F11" s="929"/>
      <c r="G11" s="929"/>
      <c r="H11" s="929"/>
      <c r="I11" s="929"/>
      <c r="J11" s="930"/>
      <c r="K11" s="95">
        <v>1</v>
      </c>
      <c r="L11" s="890" t="s">
        <v>464</v>
      </c>
      <c r="M11" s="891"/>
      <c r="N11" s="890" t="s">
        <v>343</v>
      </c>
      <c r="O11" s="891"/>
      <c r="P11" s="890" t="s">
        <v>251</v>
      </c>
      <c r="Q11" s="891"/>
      <c r="R11" s="312" t="s">
        <v>466</v>
      </c>
      <c r="S11" s="312"/>
      <c r="T11" s="312"/>
      <c r="U11" s="890" t="s">
        <v>534</v>
      </c>
      <c r="V11" s="891"/>
      <c r="W11" s="890" t="s">
        <v>559</v>
      </c>
      <c r="X11" s="891"/>
      <c r="Y11" s="274"/>
      <c r="Z11" s="274"/>
      <c r="AA11" s="274"/>
      <c r="AB11" s="274"/>
      <c r="AC11" s="272"/>
      <c r="AD11" s="272"/>
      <c r="AE11" s="272"/>
      <c r="AF11" s="272"/>
      <c r="AG11" s="272"/>
      <c r="AH11" s="272"/>
      <c r="AI11" s="272"/>
      <c r="AJ11" s="272"/>
      <c r="AK11" s="887"/>
      <c r="AL11" s="888"/>
      <c r="AM11" s="888"/>
      <c r="AN11" s="888"/>
      <c r="AO11" s="889"/>
      <c r="AP11" s="2"/>
      <c r="AQ11" s="60">
        <f>IF(P11="材質劣化",2,IF(P11="漏水",3,1))</f>
        <v>2</v>
      </c>
      <c r="AS11" s="42" t="str">
        <f>IF(Y11&lt;&gt;"",1,"")</f>
        <v/>
      </c>
    </row>
    <row r="12" spans="2:86" ht="12" customHeight="1" x14ac:dyDescent="0.15">
      <c r="B12" s="926"/>
      <c r="C12" s="931"/>
      <c r="D12" s="929"/>
      <c r="E12" s="929"/>
      <c r="F12" s="929"/>
      <c r="G12" s="929"/>
      <c r="H12" s="929"/>
      <c r="I12" s="929"/>
      <c r="J12" s="930"/>
      <c r="K12" s="95">
        <v>2</v>
      </c>
      <c r="L12" s="890" t="s">
        <v>464</v>
      </c>
      <c r="M12" s="891"/>
      <c r="N12" s="890" t="s">
        <v>343</v>
      </c>
      <c r="O12" s="891"/>
      <c r="P12" s="890" t="s">
        <v>251</v>
      </c>
      <c r="Q12" s="891"/>
      <c r="R12" s="312" t="s">
        <v>466</v>
      </c>
      <c r="S12" s="312"/>
      <c r="T12" s="312"/>
      <c r="U12" s="890" t="s">
        <v>549</v>
      </c>
      <c r="V12" s="891"/>
      <c r="W12" s="890" t="s">
        <v>559</v>
      </c>
      <c r="X12" s="891"/>
      <c r="Y12" s="274"/>
      <c r="Z12" s="274"/>
      <c r="AA12" s="274"/>
      <c r="AB12" s="274"/>
      <c r="AC12" s="272"/>
      <c r="AD12" s="272"/>
      <c r="AE12" s="272"/>
      <c r="AF12" s="272"/>
      <c r="AG12" s="272"/>
      <c r="AH12" s="272"/>
      <c r="AI12" s="272"/>
      <c r="AJ12" s="272"/>
      <c r="AK12" s="887"/>
      <c r="AL12" s="888"/>
      <c r="AM12" s="888"/>
      <c r="AN12" s="888"/>
      <c r="AO12" s="889"/>
      <c r="AP12" s="2"/>
      <c r="AQ12" s="60">
        <f>IF(P12="材質劣化",2,IF(P12="漏水",3,1))</f>
        <v>2</v>
      </c>
    </row>
    <row r="13" spans="2:86" ht="12" customHeight="1" x14ac:dyDescent="0.15">
      <c r="B13" s="926"/>
      <c r="C13" s="931"/>
      <c r="D13" s="929"/>
      <c r="E13" s="929"/>
      <c r="F13" s="929"/>
      <c r="G13" s="929"/>
      <c r="H13" s="929"/>
      <c r="I13" s="929"/>
      <c r="J13" s="930"/>
      <c r="K13" s="95">
        <v>3</v>
      </c>
      <c r="L13" s="890" t="s">
        <v>464</v>
      </c>
      <c r="M13" s="891"/>
      <c r="N13" s="890" t="s">
        <v>339</v>
      </c>
      <c r="O13" s="891"/>
      <c r="P13" s="890" t="s">
        <v>251</v>
      </c>
      <c r="Q13" s="891"/>
      <c r="R13" s="328" t="s">
        <v>465</v>
      </c>
      <c r="S13" s="892"/>
      <c r="T13" s="329"/>
      <c r="U13" s="890" t="s">
        <v>534</v>
      </c>
      <c r="V13" s="891"/>
      <c r="W13" s="890" t="s">
        <v>559</v>
      </c>
      <c r="X13" s="891"/>
      <c r="Y13" s="274"/>
      <c r="Z13" s="274"/>
      <c r="AA13" s="274"/>
      <c r="AB13" s="274"/>
      <c r="AC13" s="272"/>
      <c r="AD13" s="272"/>
      <c r="AE13" s="272"/>
      <c r="AF13" s="272">
        <v>5.4900000000000001E-3</v>
      </c>
      <c r="AG13" s="272"/>
      <c r="AH13" s="272"/>
      <c r="AI13" s="272"/>
      <c r="AJ13" s="272"/>
      <c r="AK13" s="887"/>
      <c r="AL13" s="888"/>
      <c r="AM13" s="888"/>
      <c r="AN13" s="888"/>
      <c r="AO13" s="889"/>
      <c r="AP13" s="2"/>
      <c r="AQ13" s="60">
        <f t="shared" ref="AQ13:AQ27" si="2">IF(P13="材質劣化",2,IF(P13="漏水",3,1))</f>
        <v>2</v>
      </c>
    </row>
    <row r="14" spans="2:86" ht="12" customHeight="1" x14ac:dyDescent="0.15">
      <c r="B14" s="926"/>
      <c r="C14" s="931"/>
      <c r="D14" s="929"/>
      <c r="E14" s="929"/>
      <c r="F14" s="929"/>
      <c r="G14" s="929"/>
      <c r="H14" s="929"/>
      <c r="I14" s="929"/>
      <c r="J14" s="930"/>
      <c r="K14" s="95">
        <v>4</v>
      </c>
      <c r="L14" s="890" t="s">
        <v>464</v>
      </c>
      <c r="M14" s="891"/>
      <c r="N14" s="890" t="s">
        <v>343</v>
      </c>
      <c r="O14" s="891"/>
      <c r="P14" s="890" t="s">
        <v>251</v>
      </c>
      <c r="Q14" s="891"/>
      <c r="R14" s="328" t="s">
        <v>472</v>
      </c>
      <c r="S14" s="892"/>
      <c r="T14" s="329"/>
      <c r="U14" s="890" t="s">
        <v>534</v>
      </c>
      <c r="V14" s="891"/>
      <c r="W14" s="890" t="s">
        <v>559</v>
      </c>
      <c r="X14" s="891"/>
      <c r="Y14" s="274"/>
      <c r="Z14" s="274"/>
      <c r="AA14" s="274"/>
      <c r="AB14" s="274"/>
      <c r="AC14" s="272"/>
      <c r="AD14" s="272"/>
      <c r="AE14" s="272"/>
      <c r="AF14" s="272">
        <v>0.28000000000000003</v>
      </c>
      <c r="AG14" s="272"/>
      <c r="AH14" s="272"/>
      <c r="AI14" s="272"/>
      <c r="AJ14" s="272"/>
      <c r="AK14" s="887"/>
      <c r="AL14" s="888"/>
      <c r="AM14" s="888"/>
      <c r="AN14" s="888"/>
      <c r="AO14" s="889"/>
      <c r="AP14" s="2"/>
      <c r="AQ14" s="60">
        <f t="shared" si="2"/>
        <v>2</v>
      </c>
    </row>
    <row r="15" spans="2:86" ht="12" customHeight="1" x14ac:dyDescent="0.15">
      <c r="B15" s="926"/>
      <c r="C15" s="931"/>
      <c r="D15" s="929"/>
      <c r="E15" s="929"/>
      <c r="F15" s="929"/>
      <c r="G15" s="929"/>
      <c r="H15" s="929"/>
      <c r="I15" s="929"/>
      <c r="J15" s="930"/>
      <c r="K15" s="95">
        <v>5</v>
      </c>
      <c r="L15" s="890" t="s">
        <v>464</v>
      </c>
      <c r="M15" s="891"/>
      <c r="N15" s="890" t="s">
        <v>342</v>
      </c>
      <c r="O15" s="891"/>
      <c r="P15" s="890" t="s">
        <v>251</v>
      </c>
      <c r="Q15" s="891"/>
      <c r="R15" s="328" t="s">
        <v>472</v>
      </c>
      <c r="S15" s="892"/>
      <c r="T15" s="329"/>
      <c r="U15" s="890" t="s">
        <v>549</v>
      </c>
      <c r="V15" s="891"/>
      <c r="W15" s="890" t="s">
        <v>559</v>
      </c>
      <c r="X15" s="891"/>
      <c r="Y15" s="274"/>
      <c r="Z15" s="274"/>
      <c r="AA15" s="274"/>
      <c r="AB15" s="274"/>
      <c r="AC15" s="272"/>
      <c r="AD15" s="272"/>
      <c r="AE15" s="272"/>
      <c r="AF15" s="272">
        <v>0.16</v>
      </c>
      <c r="AG15" s="272"/>
      <c r="AH15" s="272"/>
      <c r="AI15" s="272"/>
      <c r="AJ15" s="272"/>
      <c r="AK15" s="887"/>
      <c r="AL15" s="888"/>
      <c r="AM15" s="888"/>
      <c r="AN15" s="888"/>
      <c r="AO15" s="889"/>
      <c r="AP15" s="2"/>
      <c r="AQ15" s="60">
        <f t="shared" si="2"/>
        <v>2</v>
      </c>
    </row>
    <row r="16" spans="2:86" ht="12" customHeight="1" x14ac:dyDescent="0.15">
      <c r="B16" s="926"/>
      <c r="C16" s="931"/>
      <c r="D16" s="929"/>
      <c r="E16" s="929"/>
      <c r="F16" s="929"/>
      <c r="G16" s="929"/>
      <c r="H16" s="929"/>
      <c r="I16" s="929"/>
      <c r="J16" s="930"/>
      <c r="K16" s="95">
        <v>6</v>
      </c>
      <c r="L16" s="890" t="s">
        <v>464</v>
      </c>
      <c r="M16" s="891"/>
      <c r="N16" s="890" t="s">
        <v>342</v>
      </c>
      <c r="O16" s="891"/>
      <c r="P16" s="890" t="s">
        <v>252</v>
      </c>
      <c r="Q16" s="891"/>
      <c r="R16" s="328" t="s">
        <v>473</v>
      </c>
      <c r="S16" s="892"/>
      <c r="T16" s="329"/>
      <c r="U16" s="890" t="s">
        <v>534</v>
      </c>
      <c r="V16" s="891"/>
      <c r="W16" s="890" t="s">
        <v>559</v>
      </c>
      <c r="X16" s="891"/>
      <c r="Y16" s="274"/>
      <c r="Z16" s="274"/>
      <c r="AA16" s="274"/>
      <c r="AB16" s="274"/>
      <c r="AC16" s="272"/>
      <c r="AD16" s="272"/>
      <c r="AE16" s="272"/>
      <c r="AF16" s="272"/>
      <c r="AG16" s="272"/>
      <c r="AH16" s="272"/>
      <c r="AI16" s="272"/>
      <c r="AJ16" s="272">
        <v>5.83</v>
      </c>
      <c r="AK16" s="887"/>
      <c r="AL16" s="888"/>
      <c r="AM16" s="888"/>
      <c r="AN16" s="888"/>
      <c r="AO16" s="889"/>
      <c r="AP16" s="2"/>
      <c r="AQ16" s="60">
        <f t="shared" si="2"/>
        <v>3</v>
      </c>
    </row>
    <row r="17" spans="2:46" ht="12" customHeight="1" x14ac:dyDescent="0.15">
      <c r="B17" s="926"/>
      <c r="C17" s="931"/>
      <c r="D17" s="929"/>
      <c r="E17" s="929"/>
      <c r="F17" s="929"/>
      <c r="G17" s="929"/>
      <c r="H17" s="929"/>
      <c r="I17" s="929"/>
      <c r="J17" s="930"/>
      <c r="K17" s="95">
        <v>7</v>
      </c>
      <c r="L17" s="890" t="s">
        <v>464</v>
      </c>
      <c r="M17" s="891"/>
      <c r="N17" s="890" t="s">
        <v>338</v>
      </c>
      <c r="O17" s="891"/>
      <c r="P17" s="890" t="s">
        <v>251</v>
      </c>
      <c r="Q17" s="891"/>
      <c r="R17" s="328" t="s">
        <v>465</v>
      </c>
      <c r="S17" s="892"/>
      <c r="T17" s="329"/>
      <c r="U17" s="890" t="s">
        <v>534</v>
      </c>
      <c r="V17" s="891"/>
      <c r="W17" s="890" t="s">
        <v>559</v>
      </c>
      <c r="X17" s="891"/>
      <c r="Y17" s="274"/>
      <c r="Z17" s="274"/>
      <c r="AA17" s="274"/>
      <c r="AB17" s="274"/>
      <c r="AC17" s="272"/>
      <c r="AD17" s="272"/>
      <c r="AE17" s="272"/>
      <c r="AF17" s="272">
        <v>4.7000000000000002E-3</v>
      </c>
      <c r="AG17" s="272"/>
      <c r="AH17" s="272"/>
      <c r="AI17" s="272"/>
      <c r="AJ17" s="272"/>
      <c r="AK17" s="887"/>
      <c r="AL17" s="888"/>
      <c r="AM17" s="888"/>
      <c r="AN17" s="888"/>
      <c r="AO17" s="889"/>
      <c r="AP17" s="2"/>
      <c r="AQ17" s="60">
        <f t="shared" si="2"/>
        <v>2</v>
      </c>
    </row>
    <row r="18" spans="2:46" ht="12" customHeight="1" x14ac:dyDescent="0.15">
      <c r="B18" s="926"/>
      <c r="C18" s="931"/>
      <c r="D18" s="929"/>
      <c r="E18" s="929"/>
      <c r="F18" s="929"/>
      <c r="G18" s="929"/>
      <c r="H18" s="929"/>
      <c r="I18" s="929"/>
      <c r="J18" s="930"/>
      <c r="K18" s="95">
        <v>8</v>
      </c>
      <c r="L18" s="890" t="s">
        <v>464</v>
      </c>
      <c r="M18" s="891"/>
      <c r="N18" s="890" t="s">
        <v>346</v>
      </c>
      <c r="O18" s="891"/>
      <c r="P18" s="890" t="s">
        <v>252</v>
      </c>
      <c r="Q18" s="891"/>
      <c r="R18" s="328" t="s">
        <v>473</v>
      </c>
      <c r="S18" s="892"/>
      <c r="T18" s="329"/>
      <c r="U18" s="890" t="s">
        <v>534</v>
      </c>
      <c r="V18" s="891"/>
      <c r="W18" s="890" t="s">
        <v>559</v>
      </c>
      <c r="X18" s="891"/>
      <c r="Y18" s="274"/>
      <c r="Z18" s="274"/>
      <c r="AA18" s="274"/>
      <c r="AB18" s="274"/>
      <c r="AC18" s="272"/>
      <c r="AD18" s="272"/>
      <c r="AE18" s="272"/>
      <c r="AF18" s="272"/>
      <c r="AG18" s="272"/>
      <c r="AH18" s="272"/>
      <c r="AI18" s="272"/>
      <c r="AJ18" s="272">
        <v>3.78</v>
      </c>
      <c r="AK18" s="887"/>
      <c r="AL18" s="888"/>
      <c r="AM18" s="888"/>
      <c r="AN18" s="888"/>
      <c r="AO18" s="889"/>
      <c r="AP18" s="2"/>
      <c r="AQ18" s="60">
        <f t="shared" si="2"/>
        <v>3</v>
      </c>
    </row>
    <row r="19" spans="2:46" ht="12" customHeight="1" x14ac:dyDescent="0.15">
      <c r="B19" s="926"/>
      <c r="C19" s="931"/>
      <c r="D19" s="929"/>
      <c r="E19" s="929"/>
      <c r="F19" s="929"/>
      <c r="G19" s="929"/>
      <c r="H19" s="929"/>
      <c r="I19" s="929"/>
      <c r="J19" s="930"/>
      <c r="K19" s="95">
        <v>9</v>
      </c>
      <c r="L19" s="890" t="s">
        <v>250</v>
      </c>
      <c r="M19" s="891"/>
      <c r="N19" s="890" t="s">
        <v>265</v>
      </c>
      <c r="O19" s="891"/>
      <c r="P19" s="890" t="s">
        <v>252</v>
      </c>
      <c r="Q19" s="891"/>
      <c r="R19" s="328" t="s">
        <v>476</v>
      </c>
      <c r="S19" s="892"/>
      <c r="T19" s="329"/>
      <c r="U19" s="890" t="s">
        <v>533</v>
      </c>
      <c r="V19" s="891"/>
      <c r="W19" s="890" t="s">
        <v>559</v>
      </c>
      <c r="X19" s="891"/>
      <c r="Y19" s="274"/>
      <c r="Z19" s="274"/>
      <c r="AA19" s="274"/>
      <c r="AB19" s="274"/>
      <c r="AC19" s="272"/>
      <c r="AD19" s="272"/>
      <c r="AE19" s="272"/>
      <c r="AF19" s="272"/>
      <c r="AG19" s="272"/>
      <c r="AH19" s="272"/>
      <c r="AI19" s="272"/>
      <c r="AJ19" s="272">
        <v>0.56000000000000005</v>
      </c>
      <c r="AK19" s="887"/>
      <c r="AL19" s="888"/>
      <c r="AM19" s="888"/>
      <c r="AN19" s="888"/>
      <c r="AO19" s="889"/>
      <c r="AP19" s="2"/>
      <c r="AQ19" s="60">
        <f t="shared" si="2"/>
        <v>3</v>
      </c>
    </row>
    <row r="20" spans="2:46" ht="12" customHeight="1" x14ac:dyDescent="0.15">
      <c r="B20" s="926"/>
      <c r="C20" s="931"/>
      <c r="D20" s="929"/>
      <c r="E20" s="929"/>
      <c r="F20" s="929"/>
      <c r="G20" s="929"/>
      <c r="H20" s="929"/>
      <c r="I20" s="929"/>
      <c r="J20" s="930"/>
      <c r="K20" s="95"/>
      <c r="L20" s="890"/>
      <c r="M20" s="891"/>
      <c r="N20" s="890"/>
      <c r="O20" s="891"/>
      <c r="P20" s="890"/>
      <c r="Q20" s="891"/>
      <c r="R20" s="328"/>
      <c r="S20" s="892"/>
      <c r="T20" s="329"/>
      <c r="U20" s="890"/>
      <c r="V20" s="891"/>
      <c r="W20" s="890"/>
      <c r="X20" s="891"/>
      <c r="Y20" s="55"/>
      <c r="Z20" s="55"/>
      <c r="AA20" s="55"/>
      <c r="AB20" s="55"/>
      <c r="AC20" s="61"/>
      <c r="AD20" s="61"/>
      <c r="AE20" s="61"/>
      <c r="AF20" s="61"/>
      <c r="AG20" s="61"/>
      <c r="AH20" s="61"/>
      <c r="AI20" s="61"/>
      <c r="AJ20" s="61"/>
      <c r="AK20" s="887"/>
      <c r="AL20" s="888"/>
      <c r="AM20" s="888"/>
      <c r="AN20" s="888"/>
      <c r="AO20" s="889"/>
      <c r="AP20" s="2"/>
      <c r="AQ20" s="60">
        <f t="shared" si="2"/>
        <v>1</v>
      </c>
    </row>
    <row r="21" spans="2:46" ht="12" customHeight="1" x14ac:dyDescent="0.15">
      <c r="B21" s="926"/>
      <c r="C21" s="931"/>
      <c r="D21" s="929"/>
      <c r="E21" s="929"/>
      <c r="F21" s="929"/>
      <c r="G21" s="929"/>
      <c r="H21" s="929"/>
      <c r="I21" s="929"/>
      <c r="J21" s="930"/>
      <c r="K21" s="95"/>
      <c r="L21" s="890"/>
      <c r="M21" s="891"/>
      <c r="N21" s="890"/>
      <c r="O21" s="891"/>
      <c r="P21" s="890"/>
      <c r="Q21" s="891"/>
      <c r="R21" s="328"/>
      <c r="S21" s="892"/>
      <c r="T21" s="329"/>
      <c r="U21" s="890"/>
      <c r="V21" s="891"/>
      <c r="W21" s="890"/>
      <c r="X21" s="891"/>
      <c r="Y21" s="55"/>
      <c r="Z21" s="55"/>
      <c r="AA21" s="55"/>
      <c r="AB21" s="55"/>
      <c r="AC21" s="61"/>
      <c r="AD21" s="61"/>
      <c r="AE21" s="61"/>
      <c r="AF21" s="61"/>
      <c r="AG21" s="61"/>
      <c r="AH21" s="61"/>
      <c r="AI21" s="61"/>
      <c r="AJ21" s="61"/>
      <c r="AK21" s="887"/>
      <c r="AL21" s="888"/>
      <c r="AM21" s="888"/>
      <c r="AN21" s="888"/>
      <c r="AO21" s="889"/>
      <c r="AP21" s="2"/>
      <c r="AQ21" s="60">
        <f>IF(P21="材質劣化",2,IF(P21="漏水",3,1))</f>
        <v>1</v>
      </c>
    </row>
    <row r="22" spans="2:46" ht="12" customHeight="1" x14ac:dyDescent="0.15">
      <c r="B22" s="926"/>
      <c r="C22" s="931"/>
      <c r="D22" s="929"/>
      <c r="E22" s="929"/>
      <c r="F22" s="929"/>
      <c r="G22" s="929"/>
      <c r="H22" s="929"/>
      <c r="I22" s="929"/>
      <c r="J22" s="930"/>
      <c r="K22" s="95"/>
      <c r="L22" s="890"/>
      <c r="M22" s="891"/>
      <c r="N22" s="890"/>
      <c r="O22" s="891"/>
      <c r="P22" s="890"/>
      <c r="Q22" s="891"/>
      <c r="R22" s="328"/>
      <c r="S22" s="892"/>
      <c r="T22" s="329"/>
      <c r="U22" s="890"/>
      <c r="V22" s="891"/>
      <c r="W22" s="890"/>
      <c r="X22" s="891"/>
      <c r="Y22" s="55"/>
      <c r="Z22" s="55"/>
      <c r="AA22" s="55"/>
      <c r="AB22" s="55"/>
      <c r="AC22" s="61"/>
      <c r="AD22" s="61"/>
      <c r="AE22" s="61"/>
      <c r="AF22" s="61"/>
      <c r="AG22" s="61"/>
      <c r="AH22" s="61"/>
      <c r="AI22" s="61"/>
      <c r="AJ22" s="61"/>
      <c r="AK22" s="887"/>
      <c r="AL22" s="888"/>
      <c r="AM22" s="888"/>
      <c r="AN22" s="888"/>
      <c r="AO22" s="889"/>
      <c r="AP22" s="2"/>
      <c r="AQ22" s="60">
        <f t="shared" si="2"/>
        <v>1</v>
      </c>
    </row>
    <row r="23" spans="2:46" ht="12" customHeight="1" x14ac:dyDescent="0.15">
      <c r="B23" s="926"/>
      <c r="C23" s="931"/>
      <c r="D23" s="929"/>
      <c r="E23" s="929"/>
      <c r="F23" s="929"/>
      <c r="G23" s="929"/>
      <c r="H23" s="929"/>
      <c r="I23" s="929"/>
      <c r="J23" s="930"/>
      <c r="K23" s="95"/>
      <c r="L23" s="890"/>
      <c r="M23" s="891"/>
      <c r="N23" s="890"/>
      <c r="O23" s="891"/>
      <c r="P23" s="890"/>
      <c r="Q23" s="891"/>
      <c r="R23" s="328"/>
      <c r="S23" s="892"/>
      <c r="T23" s="329"/>
      <c r="U23" s="890"/>
      <c r="V23" s="891"/>
      <c r="W23" s="890"/>
      <c r="X23" s="891"/>
      <c r="Y23" s="55"/>
      <c r="Z23" s="55"/>
      <c r="AA23" s="55"/>
      <c r="AB23" s="55"/>
      <c r="AC23" s="61"/>
      <c r="AD23" s="61"/>
      <c r="AE23" s="61"/>
      <c r="AF23" s="61"/>
      <c r="AG23" s="61"/>
      <c r="AH23" s="61"/>
      <c r="AI23" s="61"/>
      <c r="AJ23" s="61"/>
      <c r="AK23" s="887"/>
      <c r="AL23" s="888"/>
      <c r="AM23" s="888"/>
      <c r="AN23" s="888"/>
      <c r="AO23" s="889"/>
      <c r="AP23" s="2"/>
      <c r="AQ23" s="60">
        <f t="shared" si="2"/>
        <v>1</v>
      </c>
    </row>
    <row r="24" spans="2:46" ht="12" customHeight="1" x14ac:dyDescent="0.15">
      <c r="B24" s="926"/>
      <c r="C24" s="931"/>
      <c r="D24" s="929"/>
      <c r="E24" s="929"/>
      <c r="F24" s="929"/>
      <c r="G24" s="929"/>
      <c r="H24" s="929"/>
      <c r="I24" s="929"/>
      <c r="J24" s="930"/>
      <c r="K24" s="95"/>
      <c r="L24" s="890"/>
      <c r="M24" s="891"/>
      <c r="N24" s="890"/>
      <c r="O24" s="891"/>
      <c r="P24" s="890"/>
      <c r="Q24" s="891"/>
      <c r="R24" s="328"/>
      <c r="S24" s="892"/>
      <c r="T24" s="329"/>
      <c r="U24" s="890"/>
      <c r="V24" s="891"/>
      <c r="W24" s="890"/>
      <c r="X24" s="891"/>
      <c r="Y24" s="55"/>
      <c r="Z24" s="55"/>
      <c r="AA24" s="55"/>
      <c r="AB24" s="55"/>
      <c r="AC24" s="61"/>
      <c r="AD24" s="61"/>
      <c r="AE24" s="61"/>
      <c r="AF24" s="61"/>
      <c r="AG24" s="61"/>
      <c r="AH24" s="61"/>
      <c r="AI24" s="61"/>
      <c r="AJ24" s="61"/>
      <c r="AK24" s="887"/>
      <c r="AL24" s="888"/>
      <c r="AM24" s="888"/>
      <c r="AN24" s="888"/>
      <c r="AO24" s="889"/>
      <c r="AP24" s="2"/>
      <c r="AQ24" s="60">
        <f t="shared" si="2"/>
        <v>1</v>
      </c>
    </row>
    <row r="25" spans="2:46" ht="12" customHeight="1" x14ac:dyDescent="0.15">
      <c r="B25" s="926"/>
      <c r="C25" s="931"/>
      <c r="D25" s="929"/>
      <c r="E25" s="929"/>
      <c r="F25" s="929"/>
      <c r="G25" s="929"/>
      <c r="H25" s="929"/>
      <c r="I25" s="929"/>
      <c r="J25" s="930"/>
      <c r="K25" s="95"/>
      <c r="L25" s="890"/>
      <c r="M25" s="891"/>
      <c r="N25" s="890"/>
      <c r="O25" s="891"/>
      <c r="P25" s="890"/>
      <c r="Q25" s="891"/>
      <c r="R25" s="328"/>
      <c r="S25" s="892"/>
      <c r="T25" s="329"/>
      <c r="U25" s="890"/>
      <c r="V25" s="891"/>
      <c r="W25" s="890"/>
      <c r="X25" s="891"/>
      <c r="Y25" s="55"/>
      <c r="Z25" s="55"/>
      <c r="AA25" s="55"/>
      <c r="AB25" s="55"/>
      <c r="AC25" s="61"/>
      <c r="AD25" s="61"/>
      <c r="AE25" s="61"/>
      <c r="AF25" s="61"/>
      <c r="AG25" s="61"/>
      <c r="AH25" s="61"/>
      <c r="AI25" s="61"/>
      <c r="AJ25" s="61"/>
      <c r="AK25" s="887"/>
      <c r="AL25" s="888"/>
      <c r="AM25" s="888"/>
      <c r="AN25" s="888"/>
      <c r="AO25" s="889"/>
      <c r="AP25" s="2"/>
      <c r="AQ25" s="60">
        <f t="shared" si="2"/>
        <v>1</v>
      </c>
    </row>
    <row r="26" spans="2:46" ht="12" customHeight="1" x14ac:dyDescent="0.15">
      <c r="B26" s="926"/>
      <c r="C26" s="931"/>
      <c r="D26" s="929"/>
      <c r="E26" s="929"/>
      <c r="F26" s="929"/>
      <c r="G26" s="929"/>
      <c r="H26" s="929"/>
      <c r="I26" s="929"/>
      <c r="J26" s="930"/>
      <c r="K26" s="95"/>
      <c r="L26" s="890"/>
      <c r="M26" s="891"/>
      <c r="N26" s="890"/>
      <c r="O26" s="891"/>
      <c r="P26" s="890"/>
      <c r="Q26" s="891"/>
      <c r="R26" s="328"/>
      <c r="S26" s="892"/>
      <c r="T26" s="329"/>
      <c r="U26" s="890"/>
      <c r="V26" s="891"/>
      <c r="W26" s="890"/>
      <c r="X26" s="891"/>
      <c r="Y26" s="55"/>
      <c r="Z26" s="55"/>
      <c r="AA26" s="55"/>
      <c r="AB26" s="55"/>
      <c r="AC26" s="61"/>
      <c r="AD26" s="61"/>
      <c r="AE26" s="61"/>
      <c r="AF26" s="61"/>
      <c r="AG26" s="61"/>
      <c r="AH26" s="61"/>
      <c r="AI26" s="61"/>
      <c r="AJ26" s="61"/>
      <c r="AK26" s="887"/>
      <c r="AL26" s="888"/>
      <c r="AM26" s="888"/>
      <c r="AN26" s="888"/>
      <c r="AO26" s="889"/>
      <c r="AP26" s="2"/>
      <c r="AQ26" s="60">
        <f>IF(P26="材質劣化",2,IF(P26="漏水",3,1))</f>
        <v>1</v>
      </c>
    </row>
    <row r="27" spans="2:46" ht="12" customHeight="1" x14ac:dyDescent="0.15">
      <c r="B27" s="926"/>
      <c r="C27" s="931"/>
      <c r="D27" s="929"/>
      <c r="E27" s="929"/>
      <c r="F27" s="929"/>
      <c r="G27" s="929"/>
      <c r="H27" s="929"/>
      <c r="I27" s="929"/>
      <c r="J27" s="930"/>
      <c r="K27" s="95"/>
      <c r="L27" s="890"/>
      <c r="M27" s="891"/>
      <c r="N27" s="890"/>
      <c r="O27" s="891"/>
      <c r="P27" s="890"/>
      <c r="Q27" s="891"/>
      <c r="R27" s="328"/>
      <c r="S27" s="892"/>
      <c r="T27" s="329"/>
      <c r="U27" s="890"/>
      <c r="V27" s="891"/>
      <c r="W27" s="890"/>
      <c r="X27" s="891"/>
      <c r="Y27" s="55"/>
      <c r="Z27" s="55"/>
      <c r="AA27" s="55"/>
      <c r="AB27" s="55"/>
      <c r="AC27" s="61"/>
      <c r="AD27" s="61"/>
      <c r="AE27" s="61"/>
      <c r="AF27" s="61"/>
      <c r="AG27" s="61"/>
      <c r="AH27" s="61"/>
      <c r="AI27" s="61"/>
      <c r="AJ27" s="61"/>
      <c r="AK27" s="887"/>
      <c r="AL27" s="888"/>
      <c r="AM27" s="888"/>
      <c r="AN27" s="888"/>
      <c r="AO27" s="889"/>
      <c r="AP27" s="2"/>
      <c r="AQ27" s="60">
        <f t="shared" si="2"/>
        <v>1</v>
      </c>
    </row>
    <row r="28" spans="2:46" ht="12" customHeight="1" x14ac:dyDescent="0.15">
      <c r="B28" s="926"/>
      <c r="C28" s="931"/>
      <c r="D28" s="929"/>
      <c r="E28" s="929"/>
      <c r="F28" s="929"/>
      <c r="G28" s="929"/>
      <c r="H28" s="929"/>
      <c r="I28" s="929"/>
      <c r="J28" s="930"/>
      <c r="K28" s="95"/>
      <c r="L28" s="890"/>
      <c r="M28" s="891"/>
      <c r="N28" s="890"/>
      <c r="O28" s="891"/>
      <c r="P28" s="890"/>
      <c r="Q28" s="891"/>
      <c r="R28" s="328"/>
      <c r="S28" s="892"/>
      <c r="T28" s="329"/>
      <c r="U28" s="890"/>
      <c r="V28" s="891"/>
      <c r="W28" s="890"/>
      <c r="X28" s="891"/>
      <c r="Y28" s="55"/>
      <c r="Z28" s="55"/>
      <c r="AA28" s="55"/>
      <c r="AB28" s="55"/>
      <c r="AC28" s="61"/>
      <c r="AD28" s="61"/>
      <c r="AE28" s="61"/>
      <c r="AF28" s="61"/>
      <c r="AG28" s="61"/>
      <c r="AH28" s="61"/>
      <c r="AI28" s="61"/>
      <c r="AJ28" s="61"/>
      <c r="AK28" s="887"/>
      <c r="AL28" s="888"/>
      <c r="AM28" s="888"/>
      <c r="AN28" s="888"/>
      <c r="AO28" s="889"/>
      <c r="AP28" s="2"/>
      <c r="AQ28" s="60">
        <f>IF(P30="材質劣化",2,IF(P30="漏水",3,1))</f>
        <v>1</v>
      </c>
    </row>
    <row r="29" spans="2:46" ht="12" customHeight="1" x14ac:dyDescent="0.15">
      <c r="B29" s="926"/>
      <c r="C29" s="931"/>
      <c r="D29" s="929"/>
      <c r="E29" s="929"/>
      <c r="F29" s="929"/>
      <c r="G29" s="929"/>
      <c r="H29" s="929"/>
      <c r="I29" s="929"/>
      <c r="J29" s="930"/>
      <c r="K29" s="95"/>
      <c r="L29" s="890"/>
      <c r="M29" s="891"/>
      <c r="N29" s="890"/>
      <c r="O29" s="891"/>
      <c r="P29" s="890"/>
      <c r="Q29" s="891"/>
      <c r="R29" s="328"/>
      <c r="S29" s="892"/>
      <c r="T29" s="329"/>
      <c r="U29" s="890"/>
      <c r="V29" s="891"/>
      <c r="W29" s="890"/>
      <c r="X29" s="891"/>
      <c r="Y29" s="55"/>
      <c r="Z29" s="55"/>
      <c r="AA29" s="55"/>
      <c r="AB29" s="55"/>
      <c r="AC29" s="61"/>
      <c r="AD29" s="61"/>
      <c r="AE29" s="61"/>
      <c r="AF29" s="61"/>
      <c r="AG29" s="61"/>
      <c r="AH29" s="61"/>
      <c r="AI29" s="61"/>
      <c r="AJ29" s="61"/>
      <c r="AK29" s="887"/>
      <c r="AL29" s="888"/>
      <c r="AM29" s="888"/>
      <c r="AN29" s="888"/>
      <c r="AO29" s="889"/>
      <c r="AP29" s="2"/>
      <c r="AQ29" s="60">
        <f>IF(P34="材質劣化",2,IF(P34="漏水",3,1))</f>
        <v>1</v>
      </c>
    </row>
    <row r="30" spans="2:46" ht="12" customHeight="1" x14ac:dyDescent="0.15">
      <c r="B30" s="926"/>
      <c r="C30" s="931"/>
      <c r="D30" s="929"/>
      <c r="E30" s="929"/>
      <c r="F30" s="929"/>
      <c r="G30" s="929"/>
      <c r="H30" s="929"/>
      <c r="I30" s="929"/>
      <c r="J30" s="930"/>
      <c r="K30" s="95"/>
      <c r="L30" s="890"/>
      <c r="M30" s="891"/>
      <c r="N30" s="890"/>
      <c r="O30" s="891"/>
      <c r="P30" s="890"/>
      <c r="Q30" s="891"/>
      <c r="R30" s="328"/>
      <c r="S30" s="892"/>
      <c r="T30" s="329"/>
      <c r="U30" s="890"/>
      <c r="V30" s="891"/>
      <c r="W30" s="890"/>
      <c r="X30" s="891"/>
      <c r="Y30" s="55"/>
      <c r="Z30" s="55"/>
      <c r="AA30" s="55"/>
      <c r="AB30" s="55"/>
      <c r="AC30" s="61"/>
      <c r="AD30" s="61"/>
      <c r="AE30" s="61"/>
      <c r="AF30" s="61"/>
      <c r="AG30" s="61"/>
      <c r="AH30" s="61"/>
      <c r="AI30" s="61"/>
      <c r="AJ30" s="61"/>
      <c r="AK30" s="887"/>
      <c r="AL30" s="888"/>
      <c r="AM30" s="888"/>
      <c r="AN30" s="888"/>
      <c r="AO30" s="889"/>
      <c r="AP30" s="2"/>
      <c r="AQ30" s="60">
        <f t="shared" ref="AQ30:AQ33" si="3">IF(P30="材質劣化",2,IF(P30="漏水",3,1))</f>
        <v>1</v>
      </c>
    </row>
    <row r="31" spans="2:46" ht="12" customHeight="1" x14ac:dyDescent="0.15">
      <c r="B31" s="926"/>
      <c r="C31" s="931"/>
      <c r="D31" s="929"/>
      <c r="E31" s="929"/>
      <c r="F31" s="929"/>
      <c r="G31" s="929"/>
      <c r="H31" s="929"/>
      <c r="I31" s="929"/>
      <c r="J31" s="930"/>
      <c r="K31" s="95"/>
      <c r="L31" s="890"/>
      <c r="M31" s="891"/>
      <c r="N31" s="890"/>
      <c r="O31" s="891"/>
      <c r="P31" s="890"/>
      <c r="Q31" s="891"/>
      <c r="R31" s="328"/>
      <c r="S31" s="892"/>
      <c r="T31" s="329"/>
      <c r="U31" s="890"/>
      <c r="V31" s="891"/>
      <c r="W31" s="890"/>
      <c r="X31" s="891"/>
      <c r="Y31" s="55"/>
      <c r="Z31" s="55"/>
      <c r="AA31" s="55"/>
      <c r="AB31" s="55"/>
      <c r="AC31" s="61"/>
      <c r="AD31" s="61"/>
      <c r="AE31" s="61"/>
      <c r="AF31" s="61"/>
      <c r="AG31" s="61"/>
      <c r="AH31" s="61"/>
      <c r="AI31" s="61"/>
      <c r="AJ31" s="61"/>
      <c r="AK31" s="887"/>
      <c r="AL31" s="888"/>
      <c r="AM31" s="888"/>
      <c r="AN31" s="888"/>
      <c r="AO31" s="889"/>
      <c r="AP31" s="2"/>
      <c r="AQ31" s="60">
        <f t="shared" ref="AQ31" si="4">IF(P33="材質劣化",2,IF(P33="漏水",3,1))</f>
        <v>1</v>
      </c>
    </row>
    <row r="32" spans="2:46" ht="12" customHeight="1" x14ac:dyDescent="0.15">
      <c r="B32" s="926"/>
      <c r="C32" s="931"/>
      <c r="D32" s="929"/>
      <c r="E32" s="929"/>
      <c r="F32" s="929"/>
      <c r="G32" s="929"/>
      <c r="H32" s="929"/>
      <c r="I32" s="929"/>
      <c r="J32" s="930"/>
      <c r="K32" s="95"/>
      <c r="L32" s="890"/>
      <c r="M32" s="891"/>
      <c r="N32" s="890"/>
      <c r="O32" s="891"/>
      <c r="P32" s="890"/>
      <c r="Q32" s="891"/>
      <c r="R32" s="328"/>
      <c r="S32" s="892"/>
      <c r="T32" s="329"/>
      <c r="U32" s="890"/>
      <c r="V32" s="891"/>
      <c r="W32" s="890"/>
      <c r="X32" s="891"/>
      <c r="Y32" s="55"/>
      <c r="Z32" s="55"/>
      <c r="AA32" s="55"/>
      <c r="AB32" s="55"/>
      <c r="AC32" s="61"/>
      <c r="AD32" s="61"/>
      <c r="AE32" s="61"/>
      <c r="AF32" s="61"/>
      <c r="AG32" s="61"/>
      <c r="AH32" s="61"/>
      <c r="AI32" s="61"/>
      <c r="AJ32" s="61"/>
      <c r="AK32" s="887"/>
      <c r="AL32" s="888"/>
      <c r="AM32" s="888"/>
      <c r="AN32" s="888"/>
      <c r="AO32" s="889"/>
      <c r="AP32" s="2"/>
      <c r="AQ32" s="60">
        <f t="shared" ref="AQ32" si="5">IF(P37="材質劣化",2,IF(P37="漏水",3,1))</f>
        <v>1</v>
      </c>
      <c r="AS32" s="3"/>
      <c r="AT32" s="3"/>
    </row>
    <row r="33" spans="2:86" ht="12" customHeight="1" x14ac:dyDescent="0.15">
      <c r="B33" s="926"/>
      <c r="C33" s="931"/>
      <c r="D33" s="929"/>
      <c r="E33" s="929"/>
      <c r="F33" s="929"/>
      <c r="G33" s="929"/>
      <c r="H33" s="929"/>
      <c r="I33" s="929"/>
      <c r="J33" s="930"/>
      <c r="K33" s="95"/>
      <c r="L33" s="890"/>
      <c r="M33" s="891"/>
      <c r="N33" s="890"/>
      <c r="O33" s="891"/>
      <c r="P33" s="890"/>
      <c r="Q33" s="891"/>
      <c r="R33" s="328"/>
      <c r="S33" s="892"/>
      <c r="T33" s="329"/>
      <c r="U33" s="890"/>
      <c r="V33" s="891"/>
      <c r="W33" s="890"/>
      <c r="X33" s="891"/>
      <c r="Y33" s="55"/>
      <c r="Z33" s="55"/>
      <c r="AA33" s="55"/>
      <c r="AB33" s="55"/>
      <c r="AC33" s="61"/>
      <c r="AD33" s="61"/>
      <c r="AE33" s="61"/>
      <c r="AF33" s="61"/>
      <c r="AG33" s="61"/>
      <c r="AH33" s="61"/>
      <c r="AI33" s="61"/>
      <c r="AJ33" s="61"/>
      <c r="AK33" s="887"/>
      <c r="AL33" s="888"/>
      <c r="AM33" s="888"/>
      <c r="AN33" s="888"/>
      <c r="AO33" s="889"/>
      <c r="AP33" s="2"/>
      <c r="AQ33" s="60">
        <f t="shared" si="3"/>
        <v>1</v>
      </c>
      <c r="AS33" s="162"/>
      <c r="AT33" s="162"/>
    </row>
    <row r="34" spans="2:86" ht="12" customHeight="1" x14ac:dyDescent="0.15">
      <c r="B34" s="926"/>
      <c r="C34" s="931"/>
      <c r="D34" s="929"/>
      <c r="E34" s="929"/>
      <c r="F34" s="929"/>
      <c r="G34" s="929"/>
      <c r="H34" s="929"/>
      <c r="I34" s="929"/>
      <c r="J34" s="930"/>
      <c r="K34" s="95"/>
      <c r="L34" s="890"/>
      <c r="M34" s="891"/>
      <c r="N34" s="890"/>
      <c r="O34" s="891"/>
      <c r="P34" s="890"/>
      <c r="Q34" s="891"/>
      <c r="R34" s="328"/>
      <c r="S34" s="892"/>
      <c r="T34" s="329"/>
      <c r="U34" s="890"/>
      <c r="V34" s="891"/>
      <c r="W34" s="890"/>
      <c r="X34" s="891"/>
      <c r="Y34" s="55"/>
      <c r="Z34" s="55"/>
      <c r="AA34" s="55"/>
      <c r="AB34" s="55"/>
      <c r="AC34" s="61"/>
      <c r="AD34" s="61"/>
      <c r="AE34" s="61"/>
      <c r="AF34" s="61"/>
      <c r="AG34" s="61"/>
      <c r="AH34" s="61"/>
      <c r="AI34" s="61"/>
      <c r="AJ34" s="61"/>
      <c r="AK34" s="887"/>
      <c r="AL34" s="888"/>
      <c r="AM34" s="888"/>
      <c r="AN34" s="888"/>
      <c r="AO34" s="889"/>
      <c r="AP34" s="2"/>
      <c r="AQ34" s="60">
        <f t="shared" ref="AQ34" si="6">IF(P36="材質劣化",2,IF(P36="漏水",3,1))</f>
        <v>1</v>
      </c>
      <c r="AS34" s="163"/>
      <c r="AT34" s="163"/>
    </row>
    <row r="35" spans="2:86" ht="12" customHeight="1" x14ac:dyDescent="0.15">
      <c r="B35" s="926"/>
      <c r="C35" s="931"/>
      <c r="D35" s="929"/>
      <c r="E35" s="929"/>
      <c r="F35" s="929"/>
      <c r="G35" s="929"/>
      <c r="H35" s="929"/>
      <c r="I35" s="929"/>
      <c r="J35" s="930"/>
      <c r="K35" s="898" t="s">
        <v>376</v>
      </c>
      <c r="L35" s="883" t="s">
        <v>181</v>
      </c>
      <c r="M35" s="883"/>
      <c r="N35" s="883"/>
      <c r="O35" s="883"/>
      <c r="P35" s="883"/>
      <c r="Q35" s="883"/>
      <c r="R35" s="883"/>
      <c r="S35" s="883"/>
      <c r="T35" s="883"/>
      <c r="U35" s="883"/>
      <c r="V35" s="883"/>
      <c r="W35" s="883"/>
      <c r="X35" s="883"/>
      <c r="Y35" s="884" t="s">
        <v>329</v>
      </c>
      <c r="Z35" s="885"/>
      <c r="AA35" s="885"/>
      <c r="AB35" s="886"/>
      <c r="AC35" s="252">
        <f t="shared" ref="AC35:AJ35" si="7">SUM(AC11:AC34)</f>
        <v>0</v>
      </c>
      <c r="AD35" s="252">
        <f t="shared" si="7"/>
        <v>0</v>
      </c>
      <c r="AE35" s="252">
        <f>SUM(AE11:AE34)</f>
        <v>0</v>
      </c>
      <c r="AF35" s="252">
        <f t="shared" si="7"/>
        <v>0.45019000000000003</v>
      </c>
      <c r="AG35" s="252">
        <f t="shared" si="7"/>
        <v>0</v>
      </c>
      <c r="AH35" s="252">
        <f t="shared" si="7"/>
        <v>0</v>
      </c>
      <c r="AI35" s="252">
        <f t="shared" si="7"/>
        <v>0</v>
      </c>
      <c r="AJ35" s="253">
        <f t="shared" si="7"/>
        <v>10.17</v>
      </c>
      <c r="AK35" s="883" t="s">
        <v>501</v>
      </c>
      <c r="AL35" s="883"/>
      <c r="AM35" s="906" t="s">
        <v>545</v>
      </c>
      <c r="AN35" s="906"/>
      <c r="AO35" s="906"/>
      <c r="AP35" s="2"/>
    </row>
    <row r="36" spans="2:86" ht="12" customHeight="1" x14ac:dyDescent="0.15">
      <c r="B36" s="926"/>
      <c r="C36" s="931"/>
      <c r="D36" s="929"/>
      <c r="E36" s="929"/>
      <c r="F36" s="929"/>
      <c r="G36" s="929"/>
      <c r="H36" s="929"/>
      <c r="I36" s="929"/>
      <c r="J36" s="930"/>
      <c r="K36" s="899"/>
      <c r="L36" s="907" t="s">
        <v>330</v>
      </c>
      <c r="M36" s="908"/>
      <c r="N36" s="941"/>
      <c r="O36" s="907" t="s">
        <v>502</v>
      </c>
      <c r="P36" s="908"/>
      <c r="Q36" s="908"/>
      <c r="R36" s="908"/>
      <c r="S36" s="908"/>
      <c r="T36" s="908"/>
      <c r="U36" s="908"/>
      <c r="V36" s="908"/>
      <c r="W36" s="908"/>
      <c r="X36" s="941"/>
      <c r="Y36" s="54" t="s">
        <v>21</v>
      </c>
      <c r="Z36" s="50" t="s">
        <v>22</v>
      </c>
      <c r="AA36" s="50" t="s">
        <v>327</v>
      </c>
      <c r="AB36" s="50" t="s">
        <v>328</v>
      </c>
      <c r="AC36" s="50" t="s">
        <v>21</v>
      </c>
      <c r="AD36" s="50" t="s">
        <v>22</v>
      </c>
      <c r="AE36" s="50" t="s">
        <v>327</v>
      </c>
      <c r="AF36" s="50" t="s">
        <v>328</v>
      </c>
      <c r="AG36" s="50" t="s">
        <v>21</v>
      </c>
      <c r="AH36" s="50" t="s">
        <v>22</v>
      </c>
      <c r="AI36" s="50" t="s">
        <v>327</v>
      </c>
      <c r="AJ36" s="80" t="s">
        <v>328</v>
      </c>
      <c r="AK36" s="883"/>
      <c r="AL36" s="883"/>
      <c r="AM36" s="906"/>
      <c r="AN36" s="906"/>
      <c r="AO36" s="906"/>
      <c r="AP36" s="2"/>
    </row>
    <row r="37" spans="2:86" ht="14.25" customHeight="1" x14ac:dyDescent="0.15">
      <c r="B37" s="926"/>
      <c r="C37" s="931"/>
      <c r="D37" s="929"/>
      <c r="E37" s="929"/>
      <c r="F37" s="929"/>
      <c r="G37" s="929"/>
      <c r="H37" s="929"/>
      <c r="I37" s="929"/>
      <c r="J37" s="930"/>
      <c r="K37" s="899"/>
      <c r="L37" s="911"/>
      <c r="M37" s="912"/>
      <c r="N37" s="942"/>
      <c r="O37" s="911"/>
      <c r="P37" s="912"/>
      <c r="Q37" s="912"/>
      <c r="R37" s="912"/>
      <c r="S37" s="912"/>
      <c r="T37" s="912"/>
      <c r="U37" s="912"/>
      <c r="V37" s="912"/>
      <c r="W37" s="912"/>
      <c r="X37" s="942"/>
      <c r="Y37" s="905" t="str">
        <f>IF(COUNTIF(Y11:Y34,"〇")&gt;0,"1","  ")</f>
        <v xml:space="preserve">  </v>
      </c>
      <c r="Z37" s="905" t="str">
        <f>IF(COUNTIF(Z11:Z34,"〇")&gt;0,"1","  ")</f>
        <v xml:space="preserve">  </v>
      </c>
      <c r="AA37" s="905" t="str">
        <f>IF(COUNTIF(AA11:AA34,"〇")&gt;0,"1","  ")</f>
        <v xml:space="preserve">  </v>
      </c>
      <c r="AB37" s="905" t="str">
        <f>IF(COUNTIF(AB11:AB34,"〇")&gt;0,"1","  ")</f>
        <v xml:space="preserve">  </v>
      </c>
      <c r="AC37" s="905">
        <f>COUNTA(AC11:AC34)</f>
        <v>0</v>
      </c>
      <c r="AD37" s="905">
        <f t="shared" ref="AD37:AI37" si="8">COUNTA(AD11:AD34)</f>
        <v>0</v>
      </c>
      <c r="AE37" s="905">
        <f t="shared" si="8"/>
        <v>0</v>
      </c>
      <c r="AF37" s="905">
        <f t="shared" si="8"/>
        <v>4</v>
      </c>
      <c r="AG37" s="905">
        <f t="shared" si="8"/>
        <v>0</v>
      </c>
      <c r="AH37" s="905">
        <f t="shared" si="8"/>
        <v>0</v>
      </c>
      <c r="AI37" s="905">
        <f t="shared" si="8"/>
        <v>0</v>
      </c>
      <c r="AJ37" s="905">
        <f>COUNTA(AJ11:AJ34)</f>
        <v>3</v>
      </c>
      <c r="AK37" s="883"/>
      <c r="AL37" s="883"/>
      <c r="AM37" s="906"/>
      <c r="AN37" s="906"/>
      <c r="AO37" s="906"/>
      <c r="AP37" s="2"/>
    </row>
    <row r="38" spans="2:86" ht="14.25" customHeight="1" x14ac:dyDescent="0.15">
      <c r="B38" s="926"/>
      <c r="C38" s="931"/>
      <c r="D38" s="929"/>
      <c r="E38" s="929"/>
      <c r="F38" s="929"/>
      <c r="G38" s="929"/>
      <c r="H38" s="929"/>
      <c r="I38" s="929"/>
      <c r="J38" s="930"/>
      <c r="K38" s="899"/>
      <c r="L38" s="915"/>
      <c r="M38" s="916"/>
      <c r="N38" s="943"/>
      <c r="O38" s="915"/>
      <c r="P38" s="916"/>
      <c r="Q38" s="916"/>
      <c r="R38" s="916"/>
      <c r="S38" s="916"/>
      <c r="T38" s="916"/>
      <c r="U38" s="916"/>
      <c r="V38" s="916"/>
      <c r="W38" s="916"/>
      <c r="X38" s="943"/>
      <c r="Y38" s="905"/>
      <c r="Z38" s="905"/>
      <c r="AA38" s="905"/>
      <c r="AB38" s="905"/>
      <c r="AC38" s="905"/>
      <c r="AD38" s="905"/>
      <c r="AE38" s="905"/>
      <c r="AF38" s="905"/>
      <c r="AG38" s="905"/>
      <c r="AH38" s="905"/>
      <c r="AI38" s="905"/>
      <c r="AJ38" s="905"/>
      <c r="AK38" s="883"/>
      <c r="AL38" s="883"/>
      <c r="AM38" s="906"/>
      <c r="AN38" s="906"/>
      <c r="AO38" s="906"/>
      <c r="AP38" s="2"/>
    </row>
    <row r="39" spans="2:86" ht="12" customHeight="1" x14ac:dyDescent="0.15">
      <c r="B39" s="926"/>
      <c r="C39" s="931"/>
      <c r="D39" s="929"/>
      <c r="E39" s="929"/>
      <c r="F39" s="929"/>
      <c r="G39" s="929"/>
      <c r="H39" s="929"/>
      <c r="I39" s="929"/>
      <c r="J39" s="930"/>
      <c r="K39" s="893" t="s">
        <v>503</v>
      </c>
      <c r="L39" s="900"/>
      <c r="M39" s="900"/>
      <c r="N39" s="900"/>
      <c r="O39" s="900"/>
      <c r="P39" s="900"/>
      <c r="Q39" s="900"/>
      <c r="R39" s="900"/>
      <c r="S39" s="900"/>
      <c r="T39" s="900"/>
      <c r="U39" s="900"/>
      <c r="V39" s="900"/>
      <c r="W39" s="900"/>
      <c r="X39" s="900"/>
      <c r="Y39" s="900"/>
      <c r="Z39" s="900"/>
      <c r="AA39" s="900"/>
      <c r="AB39" s="900"/>
      <c r="AC39" s="900"/>
      <c r="AD39" s="900"/>
      <c r="AE39" s="900"/>
      <c r="AF39" s="900"/>
      <c r="AG39" s="900"/>
      <c r="AH39" s="900"/>
      <c r="AI39" s="900"/>
      <c r="AJ39" s="900"/>
      <c r="AK39" s="901"/>
      <c r="AL39" s="901"/>
      <c r="AM39" s="901"/>
      <c r="AN39" s="901"/>
      <c r="AO39" s="902"/>
      <c r="AP39" s="2"/>
    </row>
    <row r="40" spans="2:86" ht="12" customHeight="1" x14ac:dyDescent="0.15">
      <c r="B40" s="926"/>
      <c r="C40" s="931"/>
      <c r="D40" s="929"/>
      <c r="E40" s="929"/>
      <c r="F40" s="929"/>
      <c r="G40" s="929"/>
      <c r="H40" s="929"/>
      <c r="I40" s="929"/>
      <c r="J40" s="930"/>
      <c r="K40" s="894"/>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row>
    <row r="41" spans="2:86" ht="12" customHeight="1" x14ac:dyDescent="0.15">
      <c r="B41" s="926"/>
      <c r="C41" s="931"/>
      <c r="D41" s="929"/>
      <c r="E41" s="929"/>
      <c r="F41" s="929"/>
      <c r="G41" s="929"/>
      <c r="H41" s="929"/>
      <c r="I41" s="929"/>
      <c r="J41" s="930"/>
      <c r="K41" s="894"/>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row>
    <row r="42" spans="2:86" ht="12" customHeight="1" x14ac:dyDescent="0.15">
      <c r="B42" s="926"/>
      <c r="C42" s="931"/>
      <c r="D42" s="929"/>
      <c r="E42" s="929"/>
      <c r="F42" s="929"/>
      <c r="G42" s="929"/>
      <c r="H42" s="929"/>
      <c r="I42" s="929"/>
      <c r="J42" s="930"/>
      <c r="K42" s="894"/>
      <c r="L42" s="903"/>
      <c r="M42" s="903"/>
      <c r="N42" s="903"/>
      <c r="O42" s="903"/>
      <c r="P42" s="903"/>
      <c r="Q42" s="903"/>
      <c r="R42" s="903"/>
      <c r="S42" s="903"/>
      <c r="T42" s="903"/>
      <c r="U42" s="903"/>
      <c r="V42" s="903"/>
      <c r="W42" s="903"/>
      <c r="X42" s="903"/>
      <c r="Y42" s="903"/>
      <c r="Z42" s="903"/>
      <c r="AA42" s="903"/>
      <c r="AB42" s="903"/>
      <c r="AC42" s="903"/>
      <c r="AD42" s="903"/>
      <c r="AE42" s="903"/>
      <c r="AF42" s="903"/>
      <c r="AG42" s="903"/>
      <c r="AH42" s="903"/>
      <c r="AI42" s="903"/>
      <c r="AJ42" s="903"/>
      <c r="AK42" s="903"/>
      <c r="AL42" s="903"/>
      <c r="AM42" s="903"/>
      <c r="AN42" s="903"/>
      <c r="AO42" s="904"/>
      <c r="AP42" s="42"/>
      <c r="CD42" s="2"/>
      <c r="CE42" s="2"/>
      <c r="CF42" s="2"/>
      <c r="CG42" s="2"/>
      <c r="CH42" s="2"/>
    </row>
    <row r="43" spans="2:86" ht="12" customHeight="1" x14ac:dyDescent="0.15">
      <c r="B43" s="926"/>
      <c r="C43" s="931"/>
      <c r="D43" s="929"/>
      <c r="E43" s="929"/>
      <c r="F43" s="929"/>
      <c r="G43" s="929"/>
      <c r="H43" s="929"/>
      <c r="I43" s="929"/>
      <c r="J43" s="930"/>
      <c r="K43" s="879" t="s">
        <v>331</v>
      </c>
      <c r="L43" s="879"/>
      <c r="M43" s="879"/>
      <c r="N43" s="879"/>
      <c r="O43" s="879"/>
      <c r="P43" s="879"/>
      <c r="Q43" s="879"/>
      <c r="R43" s="879"/>
      <c r="S43" s="879"/>
      <c r="T43" s="879"/>
      <c r="U43" s="879"/>
      <c r="V43" s="879"/>
      <c r="W43" s="879"/>
      <c r="X43" s="879"/>
      <c r="Y43" s="879"/>
      <c r="Z43" s="879"/>
      <c r="AA43" s="879"/>
      <c r="AB43" s="879"/>
      <c r="AC43" s="879"/>
      <c r="AD43" s="879"/>
      <c r="AE43" s="879"/>
      <c r="AF43" s="879"/>
      <c r="AG43" s="879"/>
      <c r="AH43" s="879"/>
      <c r="AI43" s="879"/>
      <c r="AJ43" s="879"/>
      <c r="AK43" s="879"/>
      <c r="AL43" s="879"/>
      <c r="AM43" s="879"/>
      <c r="AN43" s="879"/>
      <c r="AO43" s="879"/>
      <c r="AP43" s="42"/>
      <c r="CD43" s="2"/>
      <c r="CE43" s="2"/>
      <c r="CF43" s="2"/>
      <c r="CG43" s="2"/>
      <c r="CH43" s="2"/>
    </row>
    <row r="44" spans="2:86" ht="12" customHeight="1" x14ac:dyDescent="0.15">
      <c r="B44" s="926"/>
      <c r="C44" s="931"/>
      <c r="D44" s="929"/>
      <c r="E44" s="929"/>
      <c r="F44" s="929"/>
      <c r="G44" s="929"/>
      <c r="H44" s="929"/>
      <c r="I44" s="929"/>
      <c r="J44" s="930"/>
      <c r="K44" s="895" t="s">
        <v>497</v>
      </c>
      <c r="L44" s="896"/>
      <c r="M44" s="896"/>
      <c r="N44" s="896"/>
      <c r="O44" s="896"/>
      <c r="P44" s="896"/>
      <c r="Q44" s="896"/>
      <c r="R44" s="896"/>
      <c r="S44" s="896"/>
      <c r="T44" s="896"/>
      <c r="U44" s="896"/>
      <c r="V44" s="896"/>
      <c r="W44" s="896"/>
      <c r="X44" s="896"/>
      <c r="Y44" s="896"/>
      <c r="Z44" s="896"/>
      <c r="AA44" s="896"/>
      <c r="AB44" s="896"/>
      <c r="AC44" s="896"/>
      <c r="AD44" s="896"/>
      <c r="AE44" s="896"/>
      <c r="AF44" s="896"/>
      <c r="AG44" s="896"/>
      <c r="AH44" s="896"/>
      <c r="AI44" s="896"/>
      <c r="AJ44" s="896"/>
      <c r="AK44" s="896"/>
      <c r="AL44" s="896"/>
      <c r="AM44" s="896"/>
      <c r="AN44" s="896"/>
      <c r="AO44" s="897"/>
      <c r="AP44" s="42"/>
      <c r="CD44" s="2"/>
      <c r="CE44" s="2"/>
      <c r="CF44" s="2"/>
      <c r="CG44" s="2"/>
      <c r="CH44" s="2"/>
    </row>
    <row r="45" spans="2:86" ht="12" customHeight="1" x14ac:dyDescent="0.15">
      <c r="B45" s="510"/>
      <c r="C45" s="932"/>
      <c r="D45" s="933"/>
      <c r="E45" s="933"/>
      <c r="F45" s="933"/>
      <c r="G45" s="933"/>
      <c r="H45" s="933"/>
      <c r="I45" s="933"/>
      <c r="J45" s="934"/>
      <c r="K45" s="880" t="s">
        <v>498</v>
      </c>
      <c r="L45" s="881"/>
      <c r="M45" s="881"/>
      <c r="N45" s="881"/>
      <c r="O45" s="881"/>
      <c r="P45" s="881"/>
      <c r="Q45" s="881"/>
      <c r="R45" s="881"/>
      <c r="S45" s="881"/>
      <c r="T45" s="881"/>
      <c r="U45" s="881"/>
      <c r="V45" s="881"/>
      <c r="W45" s="881"/>
      <c r="X45" s="881"/>
      <c r="Y45" s="881"/>
      <c r="Z45" s="881"/>
      <c r="AA45" s="881"/>
      <c r="AB45" s="881"/>
      <c r="AC45" s="881"/>
      <c r="AD45" s="881"/>
      <c r="AE45" s="881"/>
      <c r="AF45" s="881"/>
      <c r="AG45" s="881"/>
      <c r="AH45" s="881"/>
      <c r="AI45" s="881"/>
      <c r="AJ45" s="881"/>
      <c r="AK45" s="881"/>
      <c r="AL45" s="881"/>
      <c r="AM45" s="881"/>
      <c r="AN45" s="881"/>
      <c r="AO45" s="882"/>
      <c r="AP45" s="42"/>
      <c r="CD45" s="2"/>
      <c r="CE45" s="2"/>
      <c r="CF45" s="2"/>
      <c r="CG45" s="2"/>
      <c r="CH45" s="2"/>
    </row>
    <row r="46" spans="2:86" ht="12" customHeight="1" x14ac:dyDescent="0.2">
      <c r="B46" s="6" t="s">
        <v>404</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439</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440</v>
      </c>
      <c r="AP48" s="42"/>
      <c r="CD48" s="2"/>
      <c r="CE48" s="2"/>
      <c r="CF48" s="2"/>
      <c r="CG48" s="2"/>
      <c r="CH48" s="2"/>
    </row>
    <row r="49" spans="2:86" ht="12" customHeight="1" x14ac:dyDescent="0.15">
      <c r="B49" s="2" t="s">
        <v>441</v>
      </c>
      <c r="AP49" s="42"/>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AG11:AJ28">
    <cfRule type="expression" dxfId="163" priority="3">
      <formula>$AQ11=2</formula>
    </cfRule>
  </conditionalFormatting>
  <conditionalFormatting sqref="Y29:AB29">
    <cfRule type="expression" dxfId="162" priority="15">
      <formula>$AQ28=2</formula>
    </cfRule>
  </conditionalFormatting>
  <conditionalFormatting sqref="Y30:AB31">
    <cfRule type="expression" dxfId="161" priority="13">
      <formula>$AQ28=2</formula>
    </cfRule>
  </conditionalFormatting>
  <conditionalFormatting sqref="Y32:AB32">
    <cfRule type="expression" dxfId="160" priority="11">
      <formula>$AQ29=2</formula>
    </cfRule>
  </conditionalFormatting>
  <conditionalFormatting sqref="Y33:AB33">
    <cfRule type="expression" dxfId="159" priority="9">
      <formula>$AQ29=2</formula>
    </cfRule>
  </conditionalFormatting>
  <conditionalFormatting sqref="Y34:AB34">
    <cfRule type="expression" dxfId="158" priority="7">
      <formula>$AQ29=2</formula>
    </cfRule>
  </conditionalFormatting>
  <conditionalFormatting sqref="Y11:AF28">
    <cfRule type="expression" dxfId="157" priority="2">
      <formula>$AQ11=3</formula>
    </cfRule>
  </conditionalFormatting>
  <conditionalFormatting sqref="Y29:AF29">
    <cfRule type="expression" dxfId="156" priority="16">
      <formula>$AQ28=3</formula>
    </cfRule>
  </conditionalFormatting>
  <conditionalFormatting sqref="Y30:AF31">
    <cfRule type="expression" dxfId="155" priority="14">
      <formula>$AQ28=3</formula>
    </cfRule>
  </conditionalFormatting>
  <conditionalFormatting sqref="Y32:AF32">
    <cfRule type="expression" dxfId="154" priority="12">
      <formula>$AQ29=3</formula>
    </cfRule>
  </conditionalFormatting>
  <conditionalFormatting sqref="Y33:AF33">
    <cfRule type="expression" dxfId="153" priority="10">
      <formula>$AQ29=3</formula>
    </cfRule>
  </conditionalFormatting>
  <conditionalFormatting sqref="Y34:AF34">
    <cfRule type="expression" dxfId="152" priority="8">
      <formula>$AQ29=3</formula>
    </cfRule>
  </conditionalFormatting>
  <conditionalFormatting sqref="AC11:AJ28">
    <cfRule type="expression" dxfId="151" priority="1">
      <formula>$AQ11=1</formula>
    </cfRule>
  </conditionalFormatting>
  <conditionalFormatting sqref="AC29:AJ29">
    <cfRule type="expression" dxfId="150" priority="27">
      <formula>$AQ28=1</formula>
    </cfRule>
  </conditionalFormatting>
  <conditionalFormatting sqref="AC30:AJ31">
    <cfRule type="expression" dxfId="149" priority="25">
      <formula>$AQ28=1</formula>
    </cfRule>
  </conditionalFormatting>
  <conditionalFormatting sqref="AC32:AJ32">
    <cfRule type="expression" dxfId="148" priority="23">
      <formula>$AQ29=1</formula>
    </cfRule>
  </conditionalFormatting>
  <conditionalFormatting sqref="AC33:AJ33">
    <cfRule type="expression" dxfId="147" priority="21">
      <formula>$AQ29=1</formula>
    </cfRule>
  </conditionalFormatting>
  <conditionalFormatting sqref="AC34:AJ34">
    <cfRule type="expression" dxfId="146" priority="19">
      <formula>$AQ29=1</formula>
    </cfRule>
  </conditionalFormatting>
  <conditionalFormatting sqref="AG29:AJ29">
    <cfRule type="expression" dxfId="145" priority="26">
      <formula>$AQ28=2</formula>
    </cfRule>
  </conditionalFormatting>
  <conditionalFormatting sqref="AG30:AJ31">
    <cfRule type="expression" dxfId="144" priority="24">
      <formula>$AQ28=2</formula>
    </cfRule>
  </conditionalFormatting>
  <conditionalFormatting sqref="AG32:AJ32">
    <cfRule type="expression" dxfId="143" priority="22">
      <formula>$AQ29=2</formula>
    </cfRule>
  </conditionalFormatting>
  <conditionalFormatting sqref="AG33:AJ33">
    <cfRule type="expression" dxfId="142" priority="20">
      <formula>$AQ29=2</formula>
    </cfRule>
  </conditionalFormatting>
  <conditionalFormatting sqref="AG34:AJ34">
    <cfRule type="expression" dxfId="141" priority="18">
      <formula>$AQ29=2</formula>
    </cfRule>
  </conditionalFormatting>
  <dataValidations count="3">
    <dataValidation type="list" allowBlank="1" showInputMessage="1" showErrorMessage="1" sqref="Y20:AB34" xr:uid="{3AF1C5C3-E69A-476D-9509-DFC5AE288C0A}">
      <formula1>"〇,"</formula1>
    </dataValidation>
    <dataValidation type="list" allowBlank="1" showInputMessage="1" showErrorMessage="1" sqref="N11:O34" xr:uid="{4E7D7B46-91B9-4340-AF0E-0AE8BAD7DDA2}">
      <formula1>INDIRECT(L11)</formula1>
    </dataValidation>
    <dataValidation type="list" allowBlank="1" showInputMessage="1" showErrorMessage="1" sqref="Y11:AB19" xr:uid="{8011FBF8-5FD9-4BF6-B556-AD4DBE37CE9C}">
      <formula1>"　,○"</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6E87A60-5EB8-4C57-A51D-26DAA521F722}">
          <x14:formula1>
            <xm:f>'(参考)リスト'!$G$16:$G$19</xm:f>
          </x14:formula1>
          <xm:sqref>AM35:AO38</xm:sqref>
        </x14:dataValidation>
        <x14:dataValidation type="list" allowBlank="1" showInputMessage="1" showErrorMessage="1" xr:uid="{FCD3003B-14F6-4CE9-87EB-A9F41A7E08B5}">
          <x14:formula1>
            <xm:f>'(参考)リスト'!$B$16:$B$21</xm:f>
          </x14:formula1>
          <xm:sqref>L11:M34</xm:sqref>
        </x14:dataValidation>
        <x14:dataValidation type="list" allowBlank="1" showInputMessage="1" showErrorMessage="1" xr:uid="{1C22DEF2-7E05-4C9D-8DAE-7B22607CBBAC}">
          <x14:formula1>
            <xm:f>'(参考)リスト'!$E$16:$E$27</xm:f>
          </x14:formula1>
          <xm:sqref>R11:T34</xm:sqref>
        </x14:dataValidation>
        <x14:dataValidation type="list" allowBlank="1" showInputMessage="1" showErrorMessage="1" xr:uid="{5BFE9269-6B34-4AF4-82A8-0F8FC8030BCE}">
          <x14:formula1>
            <xm:f>'(参考)リスト'!$D$16:$D$18</xm:f>
          </x14:formula1>
          <xm:sqref>P11:Q34</xm:sqref>
        </x14:dataValidation>
        <x14:dataValidation type="list" allowBlank="1" showInputMessage="1" showErrorMessage="1" xr:uid="{10E64032-D355-49EE-8E63-E760F5103519}">
          <x14:formula1>
            <xm:f>'(参考)リスト'!$F$16:$F$21</xm:f>
          </x14:formula1>
          <xm:sqref>U11:X34</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83EB8-2730-48E5-BE0D-9E0ECFCD4F12}">
  <sheetPr>
    <pageSetUpPr fitToPage="1"/>
  </sheetPr>
  <dimension ref="B1:CH53"/>
  <sheetViews>
    <sheetView showGridLines="0" view="pageBreakPreview" zoomScaleNormal="85" zoomScaleSheetLayoutView="100" workbookViewId="0">
      <selection activeCell="AJ18" sqref="AJ18"/>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3" customWidth="1"/>
    <col min="43" max="86" width="4.109375" style="42" customWidth="1"/>
    <col min="87" max="99" width="8" style="2" customWidth="1"/>
    <col min="100" max="110" width="9" style="2"/>
    <col min="111" max="111" width="14" style="2" bestFit="1" customWidth="1"/>
    <col min="112" max="16384" width="9" style="2"/>
  </cols>
  <sheetData>
    <row r="1" spans="2:86" ht="12" customHeight="1" x14ac:dyDescent="0.15">
      <c r="AU1" s="951" t="s">
        <v>495</v>
      </c>
      <c r="AV1" s="958" t="s">
        <v>402</v>
      </c>
      <c r="AW1" s="958"/>
      <c r="AX1" s="958"/>
      <c r="AY1" s="878" t="s">
        <v>46</v>
      </c>
      <c r="AZ1" s="878"/>
      <c r="BA1" s="878"/>
      <c r="BB1" s="878"/>
      <c r="BC1" s="878"/>
      <c r="BD1" s="878"/>
      <c r="BE1" s="878"/>
      <c r="BF1" s="878"/>
      <c r="BG1" s="878"/>
      <c r="BH1" s="878"/>
      <c r="BI1" s="878"/>
      <c r="BJ1" s="878"/>
      <c r="BK1" s="878" t="s">
        <v>45</v>
      </c>
      <c r="BL1" s="878"/>
      <c r="BM1" s="878"/>
      <c r="BN1" s="878"/>
      <c r="BO1" s="878"/>
      <c r="BP1" s="878"/>
      <c r="BQ1" s="878"/>
      <c r="BR1" s="878"/>
      <c r="BS1" s="878"/>
      <c r="BT1" s="878"/>
      <c r="BU1" s="878"/>
      <c r="BV1" s="878"/>
      <c r="BW1" s="950"/>
      <c r="BX1" s="950"/>
      <c r="BY1" s="950"/>
      <c r="BZ1" s="950"/>
      <c r="CA1" s="950"/>
      <c r="CB1" s="950"/>
      <c r="CC1" s="950"/>
      <c r="CD1" s="950"/>
      <c r="CE1" s="950"/>
      <c r="CF1" s="950"/>
      <c r="CG1" s="950"/>
      <c r="CH1" s="950"/>
    </row>
    <row r="2" spans="2:86" ht="8.25" customHeight="1" x14ac:dyDescent="0.15">
      <c r="AU2" s="951"/>
      <c r="AV2" s="958" t="s">
        <v>401</v>
      </c>
      <c r="AW2" s="944" t="s">
        <v>400</v>
      </c>
      <c r="AX2" s="944" t="s">
        <v>449</v>
      </c>
      <c r="AY2" s="878" t="s">
        <v>496</v>
      </c>
      <c r="AZ2" s="878"/>
      <c r="BA2" s="878"/>
      <c r="BB2" s="878"/>
      <c r="BC2" s="878"/>
      <c r="BD2" s="878"/>
      <c r="BE2" s="878"/>
      <c r="BF2" s="878"/>
      <c r="BG2" s="878"/>
      <c r="BH2" s="878"/>
      <c r="BI2" s="878"/>
      <c r="BJ2" s="878"/>
      <c r="BK2" s="878" t="s">
        <v>44</v>
      </c>
      <c r="BL2" s="878"/>
      <c r="BM2" s="878"/>
      <c r="BN2" s="878"/>
      <c r="BO2" s="878" t="s">
        <v>43</v>
      </c>
      <c r="BP2" s="878"/>
      <c r="BQ2" s="878"/>
      <c r="BR2" s="878"/>
      <c r="BS2" s="878"/>
      <c r="BT2" s="878"/>
      <c r="BU2" s="878"/>
      <c r="BV2" s="878"/>
      <c r="BW2" s="959"/>
      <c r="BX2" s="959"/>
      <c r="BY2" s="959"/>
      <c r="BZ2" s="959"/>
      <c r="CA2" s="950"/>
      <c r="CB2" s="950"/>
      <c r="CC2" s="950"/>
      <c r="CD2" s="950"/>
      <c r="CE2" s="950"/>
      <c r="CF2" s="950"/>
      <c r="CG2" s="950"/>
      <c r="CH2" s="950"/>
    </row>
    <row r="3" spans="2:86" ht="25.2" customHeight="1" x14ac:dyDescent="0.15">
      <c r="B3" s="659" t="s">
        <v>316</v>
      </c>
      <c r="C3" s="945"/>
      <c r="D3" s="945"/>
      <c r="E3" s="946"/>
      <c r="F3" s="946"/>
      <c r="G3" s="946"/>
      <c r="H3" s="946"/>
      <c r="I3" s="946"/>
      <c r="J3" s="946"/>
      <c r="K3" s="945"/>
      <c r="L3" s="945"/>
      <c r="M3" s="945"/>
      <c r="N3" s="945"/>
      <c r="O3" s="945"/>
      <c r="P3" s="945"/>
      <c r="Q3" s="945"/>
      <c r="R3" s="945"/>
      <c r="S3" s="945"/>
      <c r="T3" s="945"/>
      <c r="U3" s="945"/>
      <c r="V3" s="945"/>
      <c r="W3" s="945"/>
      <c r="X3" s="945"/>
      <c r="Y3" s="945"/>
      <c r="Z3" s="945"/>
      <c r="AA3" s="945"/>
      <c r="AB3" s="945"/>
      <c r="AC3" s="945"/>
      <c r="AD3" s="945"/>
      <c r="AE3" s="945"/>
      <c r="AF3" s="945"/>
      <c r="AG3" s="945"/>
      <c r="AH3" s="945"/>
      <c r="AI3" s="945"/>
      <c r="AJ3" s="945"/>
      <c r="AK3" s="945"/>
      <c r="AL3" s="945"/>
      <c r="AM3" s="945"/>
      <c r="AN3" s="945"/>
      <c r="AO3" s="945"/>
      <c r="AU3" s="951"/>
      <c r="AV3" s="958"/>
      <c r="AW3" s="944"/>
      <c r="AX3" s="944"/>
      <c r="AY3" s="878" t="s">
        <v>42</v>
      </c>
      <c r="AZ3" s="878"/>
      <c r="BA3" s="878"/>
      <c r="BB3" s="878"/>
      <c r="BC3" s="878" t="s">
        <v>41</v>
      </c>
      <c r="BD3" s="878"/>
      <c r="BE3" s="878"/>
      <c r="BF3" s="878"/>
      <c r="BG3" s="878" t="s">
        <v>40</v>
      </c>
      <c r="BH3" s="878"/>
      <c r="BI3" s="878"/>
      <c r="BJ3" s="878"/>
      <c r="BK3" s="878" t="s">
        <v>235</v>
      </c>
      <c r="BL3" s="878"/>
      <c r="BM3" s="878"/>
      <c r="BN3" s="878"/>
      <c r="BO3" s="878" t="s">
        <v>41</v>
      </c>
      <c r="BP3" s="878"/>
      <c r="BQ3" s="878"/>
      <c r="BR3" s="878"/>
      <c r="BS3" s="878" t="s">
        <v>40</v>
      </c>
      <c r="BT3" s="878"/>
      <c r="BU3" s="878"/>
      <c r="BV3" s="878"/>
      <c r="BW3" s="950"/>
      <c r="BX3" s="950"/>
      <c r="BY3" s="950"/>
      <c r="BZ3" s="950"/>
      <c r="CA3" s="950"/>
      <c r="CB3" s="950"/>
      <c r="CC3" s="950"/>
      <c r="CD3" s="950"/>
      <c r="CE3" s="950"/>
      <c r="CF3" s="950"/>
      <c r="CG3" s="950"/>
      <c r="CH3" s="950"/>
    </row>
    <row r="4" spans="2:86" ht="18" customHeight="1" x14ac:dyDescent="0.15">
      <c r="B4" s="403" t="s">
        <v>17</v>
      </c>
      <c r="C4" s="403"/>
      <c r="D4" s="403"/>
      <c r="E4" s="921" t="s">
        <v>561</v>
      </c>
      <c r="F4" s="922"/>
      <c r="G4" s="922"/>
      <c r="H4" s="922"/>
      <c r="I4" s="922"/>
      <c r="J4" s="923"/>
      <c r="K4" s="495" t="s">
        <v>18</v>
      </c>
      <c r="L4" s="495"/>
      <c r="M4" s="495"/>
      <c r="N4" s="919" t="s">
        <v>573</v>
      </c>
      <c r="O4" s="919"/>
      <c r="P4" s="919"/>
      <c r="Q4" s="919"/>
      <c r="R4" s="919"/>
      <c r="S4" s="919"/>
      <c r="T4" s="514" t="s">
        <v>445</v>
      </c>
      <c r="U4" s="515"/>
      <c r="V4" s="515"/>
      <c r="W4" s="515"/>
      <c r="X4" s="516"/>
      <c r="Y4" s="924" t="s">
        <v>531</v>
      </c>
      <c r="Z4" s="924"/>
      <c r="AA4" s="924"/>
      <c r="AB4" s="924"/>
      <c r="AC4" s="924"/>
      <c r="AD4" s="924"/>
      <c r="AE4" s="924"/>
      <c r="AF4" s="924"/>
      <c r="AG4" s="514" t="s">
        <v>185</v>
      </c>
      <c r="AH4" s="515"/>
      <c r="AI4" s="515"/>
      <c r="AJ4" s="516"/>
      <c r="AK4" s="952">
        <v>45586</v>
      </c>
      <c r="AL4" s="953"/>
      <c r="AM4" s="953"/>
      <c r="AN4" s="953"/>
      <c r="AO4" s="954"/>
      <c r="AU4" s="951"/>
      <c r="AV4" s="958"/>
      <c r="AW4" s="944"/>
      <c r="AX4" s="944"/>
      <c r="AY4" s="147" t="s">
        <v>37</v>
      </c>
      <c r="AZ4" s="147" t="s">
        <v>36</v>
      </c>
      <c r="BA4" s="147" t="s">
        <v>39</v>
      </c>
      <c r="BB4" s="147" t="s">
        <v>38</v>
      </c>
      <c r="BC4" s="147" t="s">
        <v>37</v>
      </c>
      <c r="BD4" s="147" t="s">
        <v>36</v>
      </c>
      <c r="BE4" s="147" t="s">
        <v>39</v>
      </c>
      <c r="BF4" s="147" t="s">
        <v>38</v>
      </c>
      <c r="BG4" s="147" t="s">
        <v>37</v>
      </c>
      <c r="BH4" s="147" t="s">
        <v>36</v>
      </c>
      <c r="BI4" s="147" t="s">
        <v>39</v>
      </c>
      <c r="BJ4" s="147" t="s">
        <v>38</v>
      </c>
      <c r="BK4" s="147" t="s">
        <v>37</v>
      </c>
      <c r="BL4" s="147" t="s">
        <v>36</v>
      </c>
      <c r="BM4" s="147" t="s">
        <v>39</v>
      </c>
      <c r="BN4" s="147" t="s">
        <v>38</v>
      </c>
      <c r="BO4" s="147" t="s">
        <v>37</v>
      </c>
      <c r="BP4" s="147" t="s">
        <v>36</v>
      </c>
      <c r="BQ4" s="147" t="s">
        <v>39</v>
      </c>
      <c r="BR4" s="147" t="s">
        <v>38</v>
      </c>
      <c r="BS4" s="147" t="s">
        <v>37</v>
      </c>
      <c r="BT4" s="147" t="s">
        <v>36</v>
      </c>
      <c r="BU4" s="147" t="s">
        <v>39</v>
      </c>
      <c r="BV4" s="147" t="s">
        <v>38</v>
      </c>
      <c r="BW4" s="5"/>
      <c r="BX4" s="5"/>
      <c r="BY4" s="5"/>
      <c r="BZ4" s="5"/>
      <c r="CA4" s="5"/>
      <c r="CB4" s="5"/>
      <c r="CC4" s="5"/>
      <c r="CD4" s="5"/>
      <c r="CE4" s="5"/>
      <c r="CF4" s="5"/>
      <c r="CG4" s="5"/>
      <c r="CH4" s="5"/>
    </row>
    <row r="5" spans="2:86" ht="18" customHeight="1" x14ac:dyDescent="0.15">
      <c r="B5" s="411" t="s">
        <v>0</v>
      </c>
      <c r="C5" s="411"/>
      <c r="D5" s="411"/>
      <c r="E5" s="947" t="s">
        <v>562</v>
      </c>
      <c r="F5" s="948"/>
      <c r="G5" s="948"/>
      <c r="H5" s="948"/>
      <c r="I5" s="948"/>
      <c r="J5" s="949"/>
      <c r="K5" s="509" t="s">
        <v>1</v>
      </c>
      <c r="L5" s="509"/>
      <c r="M5" s="509"/>
      <c r="N5" s="919" t="s">
        <v>936</v>
      </c>
      <c r="O5" s="919"/>
      <c r="P5" s="919"/>
      <c r="Q5" s="919"/>
      <c r="R5" s="919"/>
      <c r="S5" s="919"/>
      <c r="T5" s="517"/>
      <c r="U5" s="518"/>
      <c r="V5" s="518"/>
      <c r="W5" s="518"/>
      <c r="X5" s="519"/>
      <c r="Y5" s="920" t="s">
        <v>532</v>
      </c>
      <c r="Z5" s="920"/>
      <c r="AA5" s="920"/>
      <c r="AB5" s="920"/>
      <c r="AC5" s="920"/>
      <c r="AD5" s="920"/>
      <c r="AE5" s="920"/>
      <c r="AF5" s="920"/>
      <c r="AG5" s="657"/>
      <c r="AH5" s="690"/>
      <c r="AI5" s="690"/>
      <c r="AJ5" s="658"/>
      <c r="AK5" s="955"/>
      <c r="AL5" s="956"/>
      <c r="AM5" s="956"/>
      <c r="AN5" s="956"/>
      <c r="AO5" s="957"/>
      <c r="AU5" s="951"/>
      <c r="AV5" s="51">
        <f>N7</f>
        <v>10</v>
      </c>
      <c r="AW5" s="43">
        <f>R7</f>
        <v>6</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0</v>
      </c>
      <c r="BF5" s="56">
        <f t="shared" si="0"/>
        <v>2</v>
      </c>
      <c r="BG5" s="56">
        <f t="shared" si="0"/>
        <v>0</v>
      </c>
      <c r="BH5" s="56">
        <f t="shared" si="0"/>
        <v>0</v>
      </c>
      <c r="BI5" s="56">
        <f>AI37</f>
        <v>0</v>
      </c>
      <c r="BJ5" s="56">
        <f t="shared" si="0"/>
        <v>4</v>
      </c>
      <c r="BK5" s="56">
        <f>IF(Y37&gt;0,R7,"")</f>
        <v>6</v>
      </c>
      <c r="BL5" s="44" t="str">
        <f>IF(Y37&gt;0,"",IF(Z37&gt;0,R7,""))</f>
        <v/>
      </c>
      <c r="BM5" s="44" t="e">
        <f>IF(Y37+Z37&gt;0,"",IF(AA37&gt;0,R7,""))</f>
        <v>#VALUE!</v>
      </c>
      <c r="BN5" s="44" t="e">
        <f>IF(Y37+Z37+AA37&gt;0,"",IF(AB37&gt;0,R7,""))</f>
        <v>#VALUE!</v>
      </c>
      <c r="BO5" s="56">
        <f>AC35</f>
        <v>0</v>
      </c>
      <c r="BP5" s="56">
        <f t="shared" ref="BP5:BQ5" si="1">AD35</f>
        <v>0</v>
      </c>
      <c r="BQ5" s="56">
        <f t="shared" si="1"/>
        <v>0</v>
      </c>
      <c r="BR5" s="56">
        <f>AF35</f>
        <v>0.21000000000000002</v>
      </c>
      <c r="BS5" s="56">
        <f>AG35</f>
        <v>0</v>
      </c>
      <c r="BT5" s="56">
        <f>AH35</f>
        <v>0</v>
      </c>
      <c r="BU5" s="56">
        <f>AI35</f>
        <v>0</v>
      </c>
      <c r="BV5" s="56">
        <f>AJ35</f>
        <v>11.69</v>
      </c>
      <c r="BW5" s="144"/>
      <c r="BX5" s="145"/>
      <c r="BY5" s="145"/>
      <c r="BZ5" s="145"/>
      <c r="CA5" s="146"/>
      <c r="CB5" s="146"/>
      <c r="CC5" s="146"/>
      <c r="CD5" s="146"/>
      <c r="CE5" s="146"/>
      <c r="CF5" s="146"/>
      <c r="CG5" s="146"/>
      <c r="CH5" s="146"/>
    </row>
    <row r="6" spans="2:86" ht="12" customHeight="1" x14ac:dyDescent="0.15">
      <c r="B6" s="925" t="s">
        <v>184</v>
      </c>
      <c r="C6" s="927"/>
      <c r="D6" s="928"/>
      <c r="E6" s="929"/>
      <c r="F6" s="929"/>
      <c r="G6" s="929"/>
      <c r="H6" s="929"/>
      <c r="I6" s="929"/>
      <c r="J6" s="930"/>
      <c r="K6" s="935" t="s">
        <v>317</v>
      </c>
      <c r="L6" s="936"/>
      <c r="M6" s="936"/>
      <c r="N6" s="936"/>
      <c r="O6" s="936"/>
      <c r="P6" s="936"/>
      <c r="Q6" s="936"/>
      <c r="R6" s="936"/>
      <c r="S6" s="936"/>
      <c r="T6" s="936"/>
      <c r="U6" s="936"/>
      <c r="V6" s="936"/>
      <c r="W6" s="936"/>
      <c r="X6" s="936"/>
      <c r="Y6" s="936"/>
      <c r="Z6" s="936"/>
      <c r="AA6" s="936"/>
      <c r="AB6" s="936"/>
      <c r="AC6" s="936"/>
      <c r="AD6" s="936"/>
      <c r="AE6" s="936"/>
      <c r="AF6" s="936"/>
      <c r="AG6" s="936"/>
      <c r="AH6" s="936"/>
      <c r="AI6" s="936"/>
      <c r="AJ6" s="936"/>
      <c r="AK6" s="936"/>
      <c r="AL6" s="936"/>
      <c r="AM6" s="936"/>
      <c r="AN6" s="936"/>
      <c r="AO6" s="937"/>
      <c r="AP6" s="2"/>
    </row>
    <row r="7" spans="2:86" ht="12" customHeight="1" x14ac:dyDescent="0.15">
      <c r="B7" s="926"/>
      <c r="C7" s="931"/>
      <c r="D7" s="929"/>
      <c r="E7" s="929"/>
      <c r="F7" s="929"/>
      <c r="G7" s="929"/>
      <c r="H7" s="929"/>
      <c r="I7" s="929"/>
      <c r="J7" s="930"/>
      <c r="K7" s="884" t="s">
        <v>183</v>
      </c>
      <c r="L7" s="885"/>
      <c r="M7" s="886"/>
      <c r="N7" s="961">
        <v>10</v>
      </c>
      <c r="O7" s="962"/>
      <c r="P7" s="884" t="s">
        <v>318</v>
      </c>
      <c r="Q7" s="886"/>
      <c r="R7" s="938">
        <v>6</v>
      </c>
      <c r="S7" s="939"/>
      <c r="T7" s="940"/>
      <c r="U7" s="907" t="s">
        <v>436</v>
      </c>
      <c r="V7" s="941"/>
      <c r="W7" s="907" t="s">
        <v>319</v>
      </c>
      <c r="X7" s="941"/>
      <c r="Y7" s="886" t="s">
        <v>182</v>
      </c>
      <c r="Z7" s="883"/>
      <c r="AA7" s="883"/>
      <c r="AB7" s="883"/>
      <c r="AC7" s="907" t="s">
        <v>320</v>
      </c>
      <c r="AD7" s="908"/>
      <c r="AE7" s="908"/>
      <c r="AF7" s="908"/>
      <c r="AG7" s="908"/>
      <c r="AH7" s="908"/>
      <c r="AI7" s="908"/>
      <c r="AJ7" s="941"/>
      <c r="AK7" s="907" t="s">
        <v>321</v>
      </c>
      <c r="AL7" s="908"/>
      <c r="AM7" s="908"/>
      <c r="AN7" s="909"/>
      <c r="AO7" s="910"/>
      <c r="AP7" s="2"/>
      <c r="AW7" s="59"/>
    </row>
    <row r="8" spans="2:86" ht="12" customHeight="1" x14ac:dyDescent="0.15">
      <c r="B8" s="926"/>
      <c r="C8" s="931"/>
      <c r="D8" s="929"/>
      <c r="E8" s="929"/>
      <c r="F8" s="929"/>
      <c r="G8" s="929"/>
      <c r="H8" s="929"/>
      <c r="I8" s="929"/>
      <c r="J8" s="930"/>
      <c r="K8" s="883" t="s">
        <v>322</v>
      </c>
      <c r="L8" s="883" t="s">
        <v>167</v>
      </c>
      <c r="M8" s="883"/>
      <c r="N8" s="883" t="s">
        <v>166</v>
      </c>
      <c r="O8" s="883"/>
      <c r="P8" s="883" t="s">
        <v>323</v>
      </c>
      <c r="Q8" s="883"/>
      <c r="R8" s="883" t="s">
        <v>2</v>
      </c>
      <c r="S8" s="883"/>
      <c r="T8" s="883"/>
      <c r="U8" s="911"/>
      <c r="V8" s="942"/>
      <c r="W8" s="911"/>
      <c r="X8" s="942"/>
      <c r="Y8" s="886"/>
      <c r="Z8" s="883"/>
      <c r="AA8" s="883"/>
      <c r="AB8" s="883"/>
      <c r="AC8" s="915"/>
      <c r="AD8" s="916"/>
      <c r="AE8" s="916"/>
      <c r="AF8" s="916"/>
      <c r="AG8" s="916"/>
      <c r="AH8" s="916"/>
      <c r="AI8" s="916"/>
      <c r="AJ8" s="943"/>
      <c r="AK8" s="911"/>
      <c r="AL8" s="912"/>
      <c r="AM8" s="912"/>
      <c r="AN8" s="913"/>
      <c r="AO8" s="914"/>
      <c r="AP8" s="2"/>
    </row>
    <row r="9" spans="2:86" ht="12" customHeight="1" x14ac:dyDescent="0.15">
      <c r="B9" s="926"/>
      <c r="C9" s="931"/>
      <c r="D9" s="929"/>
      <c r="E9" s="929"/>
      <c r="F9" s="929"/>
      <c r="G9" s="929"/>
      <c r="H9" s="929"/>
      <c r="I9" s="929"/>
      <c r="J9" s="930"/>
      <c r="K9" s="883"/>
      <c r="L9" s="883"/>
      <c r="M9" s="883"/>
      <c r="N9" s="883"/>
      <c r="O9" s="883"/>
      <c r="P9" s="883"/>
      <c r="Q9" s="883"/>
      <c r="R9" s="883"/>
      <c r="S9" s="883"/>
      <c r="T9" s="883"/>
      <c r="U9" s="911"/>
      <c r="V9" s="942"/>
      <c r="W9" s="911"/>
      <c r="X9" s="942"/>
      <c r="Y9" s="886" t="s">
        <v>324</v>
      </c>
      <c r="Z9" s="883"/>
      <c r="AA9" s="883"/>
      <c r="AB9" s="883"/>
      <c r="AC9" s="883" t="s">
        <v>325</v>
      </c>
      <c r="AD9" s="883"/>
      <c r="AE9" s="883"/>
      <c r="AF9" s="883"/>
      <c r="AG9" s="883" t="s">
        <v>326</v>
      </c>
      <c r="AH9" s="883"/>
      <c r="AI9" s="883"/>
      <c r="AJ9" s="883"/>
      <c r="AK9" s="911"/>
      <c r="AL9" s="912"/>
      <c r="AM9" s="912"/>
      <c r="AN9" s="913"/>
      <c r="AO9" s="914"/>
      <c r="AP9" s="2"/>
    </row>
    <row r="10" spans="2:86" ht="12" customHeight="1" x14ac:dyDescent="0.15">
      <c r="B10" s="926"/>
      <c r="C10" s="931"/>
      <c r="D10" s="929"/>
      <c r="E10" s="929"/>
      <c r="F10" s="929"/>
      <c r="G10" s="929"/>
      <c r="H10" s="929"/>
      <c r="I10" s="929"/>
      <c r="J10" s="930"/>
      <c r="K10" s="883"/>
      <c r="L10" s="883"/>
      <c r="M10" s="883"/>
      <c r="N10" s="883"/>
      <c r="O10" s="883"/>
      <c r="P10" s="883"/>
      <c r="Q10" s="883"/>
      <c r="R10" s="883"/>
      <c r="S10" s="883"/>
      <c r="T10" s="883"/>
      <c r="U10" s="915"/>
      <c r="V10" s="943"/>
      <c r="W10" s="915"/>
      <c r="X10" s="943"/>
      <c r="Y10" s="54" t="s">
        <v>21</v>
      </c>
      <c r="Z10" s="50" t="s">
        <v>22</v>
      </c>
      <c r="AA10" s="50" t="s">
        <v>327</v>
      </c>
      <c r="AB10" s="50" t="s">
        <v>328</v>
      </c>
      <c r="AC10" s="50" t="s">
        <v>21</v>
      </c>
      <c r="AD10" s="50" t="s">
        <v>22</v>
      </c>
      <c r="AE10" s="50" t="s">
        <v>327</v>
      </c>
      <c r="AF10" s="50" t="s">
        <v>328</v>
      </c>
      <c r="AG10" s="50" t="s">
        <v>21</v>
      </c>
      <c r="AH10" s="50" t="s">
        <v>22</v>
      </c>
      <c r="AI10" s="50" t="s">
        <v>327</v>
      </c>
      <c r="AJ10" s="50" t="s">
        <v>328</v>
      </c>
      <c r="AK10" s="915"/>
      <c r="AL10" s="916"/>
      <c r="AM10" s="916"/>
      <c r="AN10" s="917"/>
      <c r="AO10" s="918"/>
      <c r="AP10" s="2"/>
    </row>
    <row r="11" spans="2:86" ht="12" customHeight="1" x14ac:dyDescent="0.15">
      <c r="B11" s="926"/>
      <c r="C11" s="931"/>
      <c r="D11" s="929"/>
      <c r="E11" s="929"/>
      <c r="F11" s="929"/>
      <c r="G11" s="929"/>
      <c r="H11" s="929"/>
      <c r="I11" s="929"/>
      <c r="J11" s="930"/>
      <c r="K11" s="95">
        <v>1</v>
      </c>
      <c r="L11" s="890" t="s">
        <v>464</v>
      </c>
      <c r="M11" s="891"/>
      <c r="N11" s="890" t="s">
        <v>337</v>
      </c>
      <c r="O11" s="891"/>
      <c r="P11" s="890" t="s">
        <v>252</v>
      </c>
      <c r="Q11" s="891"/>
      <c r="R11" s="312" t="s">
        <v>473</v>
      </c>
      <c r="S11" s="312"/>
      <c r="T11" s="312"/>
      <c r="U11" s="890" t="s">
        <v>534</v>
      </c>
      <c r="V11" s="891"/>
      <c r="W11" s="890" t="s">
        <v>559</v>
      </c>
      <c r="X11" s="891"/>
      <c r="Y11" s="274"/>
      <c r="Z11" s="274"/>
      <c r="AA11" s="274"/>
      <c r="AB11" s="274"/>
      <c r="AC11" s="272"/>
      <c r="AD11" s="272"/>
      <c r="AE11" s="272"/>
      <c r="AF11" s="272"/>
      <c r="AG11" s="272"/>
      <c r="AH11" s="272"/>
      <c r="AI11" s="272"/>
      <c r="AJ11" s="272">
        <v>1.61</v>
      </c>
      <c r="AK11" s="887"/>
      <c r="AL11" s="888"/>
      <c r="AM11" s="888"/>
      <c r="AN11" s="888"/>
      <c r="AO11" s="889"/>
      <c r="AP11" s="2"/>
      <c r="AQ11" s="60">
        <f>IF(P11="材質劣化",2,IF(P11="漏水",3,1))</f>
        <v>3</v>
      </c>
      <c r="AS11" s="42" t="str">
        <f>IF(Y11&lt;&gt;"",1,"")</f>
        <v/>
      </c>
    </row>
    <row r="12" spans="2:86" ht="12" customHeight="1" x14ac:dyDescent="0.15">
      <c r="B12" s="926"/>
      <c r="C12" s="931"/>
      <c r="D12" s="929"/>
      <c r="E12" s="929"/>
      <c r="F12" s="929"/>
      <c r="G12" s="929"/>
      <c r="H12" s="929"/>
      <c r="I12" s="929"/>
      <c r="J12" s="930"/>
      <c r="K12" s="95">
        <v>2</v>
      </c>
      <c r="L12" s="890" t="s">
        <v>464</v>
      </c>
      <c r="M12" s="891"/>
      <c r="N12" s="890" t="s">
        <v>343</v>
      </c>
      <c r="O12" s="891"/>
      <c r="P12" s="890" t="s">
        <v>252</v>
      </c>
      <c r="Q12" s="891"/>
      <c r="R12" s="312" t="s">
        <v>473</v>
      </c>
      <c r="S12" s="312"/>
      <c r="T12" s="312"/>
      <c r="U12" s="890" t="s">
        <v>534</v>
      </c>
      <c r="V12" s="891"/>
      <c r="W12" s="890" t="s">
        <v>559</v>
      </c>
      <c r="X12" s="891"/>
      <c r="Y12" s="274"/>
      <c r="Z12" s="274"/>
      <c r="AA12" s="274"/>
      <c r="AB12" s="274"/>
      <c r="AC12" s="272"/>
      <c r="AD12" s="272"/>
      <c r="AE12" s="272"/>
      <c r="AF12" s="272"/>
      <c r="AG12" s="272"/>
      <c r="AH12" s="272"/>
      <c r="AI12" s="272"/>
      <c r="AJ12" s="272">
        <v>6.27</v>
      </c>
      <c r="AK12" s="887"/>
      <c r="AL12" s="888"/>
      <c r="AM12" s="888"/>
      <c r="AN12" s="888"/>
      <c r="AO12" s="889"/>
      <c r="AP12" s="2"/>
      <c r="AQ12" s="60">
        <f>IF(P12="材質劣化",2,IF(P12="漏水",3,1))</f>
        <v>3</v>
      </c>
    </row>
    <row r="13" spans="2:86" ht="12" customHeight="1" x14ac:dyDescent="0.15">
      <c r="B13" s="926"/>
      <c r="C13" s="931"/>
      <c r="D13" s="929"/>
      <c r="E13" s="929"/>
      <c r="F13" s="929"/>
      <c r="G13" s="929"/>
      <c r="H13" s="929"/>
      <c r="I13" s="929"/>
      <c r="J13" s="930"/>
      <c r="K13" s="95">
        <v>3</v>
      </c>
      <c r="L13" s="890" t="s">
        <v>464</v>
      </c>
      <c r="M13" s="891"/>
      <c r="N13" s="890" t="s">
        <v>343</v>
      </c>
      <c r="O13" s="891"/>
      <c r="P13" s="890" t="s">
        <v>251</v>
      </c>
      <c r="Q13" s="891"/>
      <c r="R13" s="328" t="s">
        <v>466</v>
      </c>
      <c r="S13" s="892"/>
      <c r="T13" s="329"/>
      <c r="U13" s="890" t="s">
        <v>549</v>
      </c>
      <c r="V13" s="891"/>
      <c r="W13" s="890" t="s">
        <v>559</v>
      </c>
      <c r="X13" s="891"/>
      <c r="Y13" s="274"/>
      <c r="Z13" s="274"/>
      <c r="AA13" s="274"/>
      <c r="AB13" s="274"/>
      <c r="AC13" s="272"/>
      <c r="AD13" s="272"/>
      <c r="AE13" s="272"/>
      <c r="AF13" s="272"/>
      <c r="AG13" s="272"/>
      <c r="AH13" s="272"/>
      <c r="AI13" s="272"/>
      <c r="AJ13" s="272"/>
      <c r="AK13" s="887"/>
      <c r="AL13" s="888"/>
      <c r="AM13" s="888"/>
      <c r="AN13" s="888"/>
      <c r="AO13" s="889"/>
      <c r="AP13" s="2"/>
      <c r="AQ13" s="60">
        <f t="shared" ref="AQ13:AQ27" si="2">IF(P13="材質劣化",2,IF(P13="漏水",3,1))</f>
        <v>2</v>
      </c>
    </row>
    <row r="14" spans="2:86" ht="12" customHeight="1" x14ac:dyDescent="0.15">
      <c r="B14" s="926"/>
      <c r="C14" s="931"/>
      <c r="D14" s="929"/>
      <c r="E14" s="929"/>
      <c r="F14" s="929"/>
      <c r="G14" s="929"/>
      <c r="H14" s="929"/>
      <c r="I14" s="929"/>
      <c r="J14" s="930"/>
      <c r="K14" s="95">
        <v>4</v>
      </c>
      <c r="L14" s="890" t="s">
        <v>464</v>
      </c>
      <c r="M14" s="891"/>
      <c r="N14" s="890" t="s">
        <v>343</v>
      </c>
      <c r="O14" s="891"/>
      <c r="P14" s="890" t="s">
        <v>251</v>
      </c>
      <c r="Q14" s="891"/>
      <c r="R14" s="328" t="s">
        <v>472</v>
      </c>
      <c r="S14" s="892"/>
      <c r="T14" s="329"/>
      <c r="U14" s="890" t="s">
        <v>549</v>
      </c>
      <c r="V14" s="891"/>
      <c r="W14" s="890" t="s">
        <v>559</v>
      </c>
      <c r="X14" s="891"/>
      <c r="Y14" s="274"/>
      <c r="Z14" s="274"/>
      <c r="AA14" s="274"/>
      <c r="AB14" s="274"/>
      <c r="AC14" s="272"/>
      <c r="AD14" s="272"/>
      <c r="AE14" s="272"/>
      <c r="AF14" s="272">
        <v>0.05</v>
      </c>
      <c r="AG14" s="272"/>
      <c r="AH14" s="272"/>
      <c r="AI14" s="272"/>
      <c r="AJ14" s="272"/>
      <c r="AK14" s="887"/>
      <c r="AL14" s="888"/>
      <c r="AM14" s="888"/>
      <c r="AN14" s="888"/>
      <c r="AO14" s="889"/>
      <c r="AP14" s="2"/>
      <c r="AQ14" s="60">
        <f t="shared" si="2"/>
        <v>2</v>
      </c>
    </row>
    <row r="15" spans="2:86" ht="12" customHeight="1" x14ac:dyDescent="0.15">
      <c r="B15" s="926"/>
      <c r="C15" s="931"/>
      <c r="D15" s="929"/>
      <c r="E15" s="929"/>
      <c r="F15" s="929"/>
      <c r="G15" s="929"/>
      <c r="H15" s="929"/>
      <c r="I15" s="929"/>
      <c r="J15" s="930"/>
      <c r="K15" s="95">
        <v>5</v>
      </c>
      <c r="L15" s="890" t="s">
        <v>464</v>
      </c>
      <c r="M15" s="891"/>
      <c r="N15" s="890" t="s">
        <v>336</v>
      </c>
      <c r="O15" s="891"/>
      <c r="P15" s="890" t="s">
        <v>251</v>
      </c>
      <c r="Q15" s="891"/>
      <c r="R15" s="328" t="s">
        <v>472</v>
      </c>
      <c r="S15" s="892"/>
      <c r="T15" s="329"/>
      <c r="U15" s="890" t="s">
        <v>534</v>
      </c>
      <c r="V15" s="891"/>
      <c r="W15" s="890" t="s">
        <v>559</v>
      </c>
      <c r="X15" s="891"/>
      <c r="Y15" s="274"/>
      <c r="Z15" s="274"/>
      <c r="AA15" s="274"/>
      <c r="AB15" s="274"/>
      <c r="AC15" s="272"/>
      <c r="AD15" s="272"/>
      <c r="AE15" s="272"/>
      <c r="AF15" s="272">
        <v>0.16</v>
      </c>
      <c r="AG15" s="272"/>
      <c r="AH15" s="272"/>
      <c r="AI15" s="272"/>
      <c r="AJ15" s="272"/>
      <c r="AK15" s="887"/>
      <c r="AL15" s="888"/>
      <c r="AM15" s="888"/>
      <c r="AN15" s="888"/>
      <c r="AO15" s="889"/>
      <c r="AP15" s="2"/>
      <c r="AQ15" s="60">
        <f t="shared" si="2"/>
        <v>2</v>
      </c>
    </row>
    <row r="16" spans="2:86" ht="12" customHeight="1" x14ac:dyDescent="0.15">
      <c r="B16" s="926"/>
      <c r="C16" s="931"/>
      <c r="D16" s="929"/>
      <c r="E16" s="929"/>
      <c r="F16" s="929"/>
      <c r="G16" s="929"/>
      <c r="H16" s="929"/>
      <c r="I16" s="929"/>
      <c r="J16" s="930"/>
      <c r="K16" s="95">
        <v>6</v>
      </c>
      <c r="L16" s="890" t="s">
        <v>464</v>
      </c>
      <c r="M16" s="891"/>
      <c r="N16" s="890" t="s">
        <v>336</v>
      </c>
      <c r="O16" s="891"/>
      <c r="P16" s="890" t="s">
        <v>252</v>
      </c>
      <c r="Q16" s="891"/>
      <c r="R16" s="312" t="s">
        <v>473</v>
      </c>
      <c r="S16" s="312"/>
      <c r="T16" s="312"/>
      <c r="U16" s="890" t="s">
        <v>534</v>
      </c>
      <c r="V16" s="891"/>
      <c r="W16" s="890" t="s">
        <v>559</v>
      </c>
      <c r="X16" s="891"/>
      <c r="Y16" s="274"/>
      <c r="Z16" s="274"/>
      <c r="AA16" s="274"/>
      <c r="AB16" s="274"/>
      <c r="AC16" s="272"/>
      <c r="AD16" s="272"/>
      <c r="AE16" s="272"/>
      <c r="AF16" s="272"/>
      <c r="AG16" s="272"/>
      <c r="AH16" s="272"/>
      <c r="AI16" s="272"/>
      <c r="AJ16" s="272">
        <v>0.75</v>
      </c>
      <c r="AK16" s="887"/>
      <c r="AL16" s="888"/>
      <c r="AM16" s="888"/>
      <c r="AN16" s="888"/>
      <c r="AO16" s="889"/>
      <c r="AP16" s="2"/>
      <c r="AQ16" s="60">
        <f t="shared" si="2"/>
        <v>3</v>
      </c>
    </row>
    <row r="17" spans="2:46" ht="12" customHeight="1" x14ac:dyDescent="0.15">
      <c r="B17" s="926"/>
      <c r="C17" s="931"/>
      <c r="D17" s="929"/>
      <c r="E17" s="929"/>
      <c r="F17" s="929"/>
      <c r="G17" s="929"/>
      <c r="H17" s="929"/>
      <c r="I17" s="929"/>
      <c r="J17" s="930"/>
      <c r="K17" s="95">
        <v>7</v>
      </c>
      <c r="L17" s="890" t="s">
        <v>250</v>
      </c>
      <c r="M17" s="891"/>
      <c r="N17" s="890" t="s">
        <v>265</v>
      </c>
      <c r="O17" s="891"/>
      <c r="P17" s="890" t="s">
        <v>252</v>
      </c>
      <c r="Q17" s="891"/>
      <c r="R17" s="328" t="s">
        <v>476</v>
      </c>
      <c r="S17" s="892"/>
      <c r="T17" s="329"/>
      <c r="U17" s="890" t="s">
        <v>533</v>
      </c>
      <c r="V17" s="891"/>
      <c r="W17" s="890" t="s">
        <v>559</v>
      </c>
      <c r="X17" s="891"/>
      <c r="Y17" s="274"/>
      <c r="Z17" s="274"/>
      <c r="AA17" s="274"/>
      <c r="AB17" s="274"/>
      <c r="AC17" s="272"/>
      <c r="AD17" s="272"/>
      <c r="AE17" s="272"/>
      <c r="AF17" s="272"/>
      <c r="AG17" s="272"/>
      <c r="AH17" s="272"/>
      <c r="AI17" s="272"/>
      <c r="AJ17" s="272">
        <v>3.06</v>
      </c>
      <c r="AK17" s="887"/>
      <c r="AL17" s="888"/>
      <c r="AM17" s="888"/>
      <c r="AN17" s="888"/>
      <c r="AO17" s="889"/>
      <c r="AP17" s="2"/>
      <c r="AQ17" s="60">
        <f t="shared" si="2"/>
        <v>3</v>
      </c>
    </row>
    <row r="18" spans="2:46" ht="12" customHeight="1" x14ac:dyDescent="0.15">
      <c r="B18" s="926"/>
      <c r="C18" s="931"/>
      <c r="D18" s="929"/>
      <c r="E18" s="929"/>
      <c r="F18" s="929"/>
      <c r="G18" s="929"/>
      <c r="H18" s="929"/>
      <c r="I18" s="929"/>
      <c r="J18" s="930"/>
      <c r="K18" s="95"/>
      <c r="L18" s="890"/>
      <c r="M18" s="891"/>
      <c r="N18" s="890"/>
      <c r="O18" s="891"/>
      <c r="P18" s="890"/>
      <c r="Q18" s="891"/>
      <c r="R18" s="328"/>
      <c r="S18" s="892"/>
      <c r="T18" s="329"/>
      <c r="U18" s="890"/>
      <c r="V18" s="891"/>
      <c r="W18" s="890"/>
      <c r="X18" s="891"/>
      <c r="Y18" s="55"/>
      <c r="Z18" s="55"/>
      <c r="AA18" s="55"/>
      <c r="AB18" s="55"/>
      <c r="AC18" s="61"/>
      <c r="AD18" s="61"/>
      <c r="AE18" s="61"/>
      <c r="AF18" s="61"/>
      <c r="AG18" s="61"/>
      <c r="AH18" s="61"/>
      <c r="AI18" s="61"/>
      <c r="AJ18" s="61"/>
      <c r="AK18" s="887"/>
      <c r="AL18" s="888"/>
      <c r="AM18" s="888"/>
      <c r="AN18" s="888"/>
      <c r="AO18" s="889"/>
      <c r="AP18" s="2"/>
      <c r="AQ18" s="60">
        <f t="shared" si="2"/>
        <v>1</v>
      </c>
    </row>
    <row r="19" spans="2:46" ht="12" customHeight="1" x14ac:dyDescent="0.15">
      <c r="B19" s="926"/>
      <c r="C19" s="931"/>
      <c r="D19" s="929"/>
      <c r="E19" s="929"/>
      <c r="F19" s="929"/>
      <c r="G19" s="929"/>
      <c r="H19" s="929"/>
      <c r="I19" s="929"/>
      <c r="J19" s="930"/>
      <c r="K19" s="95"/>
      <c r="L19" s="890"/>
      <c r="M19" s="891"/>
      <c r="N19" s="890"/>
      <c r="O19" s="891"/>
      <c r="P19" s="890"/>
      <c r="Q19" s="891"/>
      <c r="R19" s="328"/>
      <c r="S19" s="892"/>
      <c r="T19" s="329"/>
      <c r="U19" s="890"/>
      <c r="V19" s="891"/>
      <c r="W19" s="890"/>
      <c r="X19" s="891"/>
      <c r="Y19" s="55"/>
      <c r="Z19" s="55"/>
      <c r="AA19" s="55"/>
      <c r="AB19" s="55"/>
      <c r="AC19" s="61"/>
      <c r="AD19" s="61"/>
      <c r="AE19" s="61"/>
      <c r="AF19" s="61"/>
      <c r="AG19" s="61"/>
      <c r="AH19" s="61"/>
      <c r="AI19" s="61"/>
      <c r="AJ19" s="61"/>
      <c r="AK19" s="887"/>
      <c r="AL19" s="888"/>
      <c r="AM19" s="888"/>
      <c r="AN19" s="888"/>
      <c r="AO19" s="889"/>
      <c r="AP19" s="2"/>
      <c r="AQ19" s="60">
        <f t="shared" si="2"/>
        <v>1</v>
      </c>
    </row>
    <row r="20" spans="2:46" ht="12" customHeight="1" x14ac:dyDescent="0.15">
      <c r="B20" s="926"/>
      <c r="C20" s="931"/>
      <c r="D20" s="929"/>
      <c r="E20" s="929"/>
      <c r="F20" s="929"/>
      <c r="G20" s="929"/>
      <c r="H20" s="929"/>
      <c r="I20" s="929"/>
      <c r="J20" s="930"/>
      <c r="K20" s="95"/>
      <c r="L20" s="890"/>
      <c r="M20" s="891"/>
      <c r="N20" s="890"/>
      <c r="O20" s="891"/>
      <c r="P20" s="890"/>
      <c r="Q20" s="891"/>
      <c r="R20" s="328"/>
      <c r="S20" s="892"/>
      <c r="T20" s="329"/>
      <c r="U20" s="890"/>
      <c r="V20" s="891"/>
      <c r="W20" s="890"/>
      <c r="X20" s="891"/>
      <c r="Y20" s="55"/>
      <c r="Z20" s="55"/>
      <c r="AA20" s="55"/>
      <c r="AB20" s="55"/>
      <c r="AC20" s="61"/>
      <c r="AD20" s="61"/>
      <c r="AE20" s="61"/>
      <c r="AF20" s="61"/>
      <c r="AG20" s="61"/>
      <c r="AH20" s="61"/>
      <c r="AI20" s="61"/>
      <c r="AJ20" s="61"/>
      <c r="AK20" s="887"/>
      <c r="AL20" s="888"/>
      <c r="AM20" s="888"/>
      <c r="AN20" s="888"/>
      <c r="AO20" s="889"/>
      <c r="AP20" s="2"/>
      <c r="AQ20" s="60">
        <f t="shared" si="2"/>
        <v>1</v>
      </c>
    </row>
    <row r="21" spans="2:46" ht="12" customHeight="1" x14ac:dyDescent="0.15">
      <c r="B21" s="926"/>
      <c r="C21" s="931"/>
      <c r="D21" s="929"/>
      <c r="E21" s="929"/>
      <c r="F21" s="929"/>
      <c r="G21" s="929"/>
      <c r="H21" s="929"/>
      <c r="I21" s="929"/>
      <c r="J21" s="930"/>
      <c r="K21" s="95"/>
      <c r="L21" s="890"/>
      <c r="M21" s="891"/>
      <c r="N21" s="890"/>
      <c r="O21" s="891"/>
      <c r="P21" s="890"/>
      <c r="Q21" s="891"/>
      <c r="R21" s="328"/>
      <c r="S21" s="892"/>
      <c r="T21" s="329"/>
      <c r="U21" s="890"/>
      <c r="V21" s="891"/>
      <c r="W21" s="890"/>
      <c r="X21" s="891"/>
      <c r="Y21" s="55"/>
      <c r="Z21" s="55"/>
      <c r="AA21" s="55"/>
      <c r="AB21" s="55"/>
      <c r="AC21" s="61"/>
      <c r="AD21" s="61"/>
      <c r="AE21" s="61"/>
      <c r="AF21" s="61"/>
      <c r="AG21" s="61"/>
      <c r="AH21" s="61"/>
      <c r="AI21" s="61"/>
      <c r="AJ21" s="61"/>
      <c r="AK21" s="887"/>
      <c r="AL21" s="888"/>
      <c r="AM21" s="888"/>
      <c r="AN21" s="888"/>
      <c r="AO21" s="889"/>
      <c r="AP21" s="2"/>
      <c r="AQ21" s="60">
        <f>IF(P21="材質劣化",2,IF(P21="漏水",3,1))</f>
        <v>1</v>
      </c>
    </row>
    <row r="22" spans="2:46" ht="12" customHeight="1" x14ac:dyDescent="0.15">
      <c r="B22" s="926"/>
      <c r="C22" s="931"/>
      <c r="D22" s="929"/>
      <c r="E22" s="929"/>
      <c r="F22" s="929"/>
      <c r="G22" s="929"/>
      <c r="H22" s="929"/>
      <c r="I22" s="929"/>
      <c r="J22" s="930"/>
      <c r="K22" s="95"/>
      <c r="L22" s="890"/>
      <c r="M22" s="891"/>
      <c r="N22" s="890"/>
      <c r="O22" s="891"/>
      <c r="P22" s="890"/>
      <c r="Q22" s="891"/>
      <c r="R22" s="328"/>
      <c r="S22" s="892"/>
      <c r="T22" s="329"/>
      <c r="U22" s="890"/>
      <c r="V22" s="891"/>
      <c r="W22" s="890"/>
      <c r="X22" s="891"/>
      <c r="Y22" s="55"/>
      <c r="Z22" s="55"/>
      <c r="AA22" s="55"/>
      <c r="AB22" s="55"/>
      <c r="AC22" s="61"/>
      <c r="AD22" s="61"/>
      <c r="AE22" s="61"/>
      <c r="AF22" s="61"/>
      <c r="AG22" s="61"/>
      <c r="AH22" s="61"/>
      <c r="AI22" s="61"/>
      <c r="AJ22" s="61"/>
      <c r="AK22" s="887"/>
      <c r="AL22" s="888"/>
      <c r="AM22" s="888"/>
      <c r="AN22" s="888"/>
      <c r="AO22" s="889"/>
      <c r="AP22" s="2"/>
      <c r="AQ22" s="60">
        <f t="shared" si="2"/>
        <v>1</v>
      </c>
    </row>
    <row r="23" spans="2:46" ht="12" customHeight="1" x14ac:dyDescent="0.15">
      <c r="B23" s="926"/>
      <c r="C23" s="931"/>
      <c r="D23" s="929"/>
      <c r="E23" s="929"/>
      <c r="F23" s="929"/>
      <c r="G23" s="929"/>
      <c r="H23" s="929"/>
      <c r="I23" s="929"/>
      <c r="J23" s="930"/>
      <c r="K23" s="95"/>
      <c r="L23" s="890"/>
      <c r="M23" s="891"/>
      <c r="N23" s="890"/>
      <c r="O23" s="891"/>
      <c r="P23" s="890"/>
      <c r="Q23" s="891"/>
      <c r="R23" s="328"/>
      <c r="S23" s="892"/>
      <c r="T23" s="329"/>
      <c r="U23" s="890"/>
      <c r="V23" s="891"/>
      <c r="W23" s="890"/>
      <c r="X23" s="891"/>
      <c r="Y23" s="55"/>
      <c r="Z23" s="55"/>
      <c r="AA23" s="55"/>
      <c r="AB23" s="55"/>
      <c r="AC23" s="61"/>
      <c r="AD23" s="61"/>
      <c r="AE23" s="61"/>
      <c r="AF23" s="61"/>
      <c r="AG23" s="61"/>
      <c r="AH23" s="61"/>
      <c r="AI23" s="61"/>
      <c r="AJ23" s="61"/>
      <c r="AK23" s="887"/>
      <c r="AL23" s="888"/>
      <c r="AM23" s="888"/>
      <c r="AN23" s="888"/>
      <c r="AO23" s="889"/>
      <c r="AP23" s="2"/>
      <c r="AQ23" s="60">
        <f t="shared" si="2"/>
        <v>1</v>
      </c>
    </row>
    <row r="24" spans="2:46" ht="12" customHeight="1" x14ac:dyDescent="0.15">
      <c r="B24" s="926"/>
      <c r="C24" s="931"/>
      <c r="D24" s="929"/>
      <c r="E24" s="929"/>
      <c r="F24" s="929"/>
      <c r="G24" s="929"/>
      <c r="H24" s="929"/>
      <c r="I24" s="929"/>
      <c r="J24" s="930"/>
      <c r="K24" s="95"/>
      <c r="L24" s="890"/>
      <c r="M24" s="891"/>
      <c r="N24" s="890"/>
      <c r="O24" s="891"/>
      <c r="P24" s="890"/>
      <c r="Q24" s="891"/>
      <c r="R24" s="328"/>
      <c r="S24" s="892"/>
      <c r="T24" s="329"/>
      <c r="U24" s="890"/>
      <c r="V24" s="891"/>
      <c r="W24" s="890"/>
      <c r="X24" s="891"/>
      <c r="Y24" s="55"/>
      <c r="Z24" s="55"/>
      <c r="AA24" s="55"/>
      <c r="AB24" s="55"/>
      <c r="AC24" s="61"/>
      <c r="AD24" s="61"/>
      <c r="AE24" s="61"/>
      <c r="AF24" s="61"/>
      <c r="AG24" s="61"/>
      <c r="AH24" s="61"/>
      <c r="AI24" s="61"/>
      <c r="AJ24" s="61"/>
      <c r="AK24" s="887"/>
      <c r="AL24" s="888"/>
      <c r="AM24" s="888"/>
      <c r="AN24" s="888"/>
      <c r="AO24" s="889"/>
      <c r="AP24" s="2"/>
      <c r="AQ24" s="60">
        <f t="shared" si="2"/>
        <v>1</v>
      </c>
    </row>
    <row r="25" spans="2:46" ht="12" customHeight="1" x14ac:dyDescent="0.15">
      <c r="B25" s="926"/>
      <c r="C25" s="931"/>
      <c r="D25" s="929"/>
      <c r="E25" s="929"/>
      <c r="F25" s="929"/>
      <c r="G25" s="929"/>
      <c r="H25" s="929"/>
      <c r="I25" s="929"/>
      <c r="J25" s="930"/>
      <c r="K25" s="95"/>
      <c r="L25" s="890"/>
      <c r="M25" s="891"/>
      <c r="N25" s="890"/>
      <c r="O25" s="891"/>
      <c r="P25" s="890"/>
      <c r="Q25" s="891"/>
      <c r="R25" s="328"/>
      <c r="S25" s="892"/>
      <c r="T25" s="329"/>
      <c r="U25" s="890"/>
      <c r="V25" s="891"/>
      <c r="W25" s="890"/>
      <c r="X25" s="891"/>
      <c r="Y25" s="55"/>
      <c r="Z25" s="55"/>
      <c r="AA25" s="55"/>
      <c r="AB25" s="55"/>
      <c r="AC25" s="61"/>
      <c r="AD25" s="61"/>
      <c r="AE25" s="61"/>
      <c r="AF25" s="61"/>
      <c r="AG25" s="61"/>
      <c r="AH25" s="61"/>
      <c r="AI25" s="61"/>
      <c r="AJ25" s="61"/>
      <c r="AK25" s="887"/>
      <c r="AL25" s="888"/>
      <c r="AM25" s="888"/>
      <c r="AN25" s="888"/>
      <c r="AO25" s="889"/>
      <c r="AP25" s="2"/>
      <c r="AQ25" s="60">
        <f t="shared" si="2"/>
        <v>1</v>
      </c>
    </row>
    <row r="26" spans="2:46" ht="12" customHeight="1" x14ac:dyDescent="0.15">
      <c r="B26" s="926"/>
      <c r="C26" s="931"/>
      <c r="D26" s="929"/>
      <c r="E26" s="929"/>
      <c r="F26" s="929"/>
      <c r="G26" s="929"/>
      <c r="H26" s="929"/>
      <c r="I26" s="929"/>
      <c r="J26" s="930"/>
      <c r="K26" s="95"/>
      <c r="L26" s="890"/>
      <c r="M26" s="891"/>
      <c r="N26" s="890"/>
      <c r="O26" s="891"/>
      <c r="P26" s="890"/>
      <c r="Q26" s="891"/>
      <c r="R26" s="328"/>
      <c r="S26" s="892"/>
      <c r="T26" s="329"/>
      <c r="U26" s="890"/>
      <c r="V26" s="891"/>
      <c r="W26" s="890"/>
      <c r="X26" s="891"/>
      <c r="Y26" s="55"/>
      <c r="Z26" s="55"/>
      <c r="AA26" s="55"/>
      <c r="AB26" s="55"/>
      <c r="AC26" s="61"/>
      <c r="AD26" s="61"/>
      <c r="AE26" s="61"/>
      <c r="AF26" s="61"/>
      <c r="AG26" s="61"/>
      <c r="AH26" s="61"/>
      <c r="AI26" s="61"/>
      <c r="AJ26" s="61"/>
      <c r="AK26" s="887"/>
      <c r="AL26" s="888"/>
      <c r="AM26" s="888"/>
      <c r="AN26" s="888"/>
      <c r="AO26" s="889"/>
      <c r="AP26" s="2"/>
      <c r="AQ26" s="60">
        <f>IF(P26="材質劣化",2,IF(P26="漏水",3,1))</f>
        <v>1</v>
      </c>
    </row>
    <row r="27" spans="2:46" ht="12" customHeight="1" x14ac:dyDescent="0.15">
      <c r="B27" s="926"/>
      <c r="C27" s="931"/>
      <c r="D27" s="929"/>
      <c r="E27" s="929"/>
      <c r="F27" s="929"/>
      <c r="G27" s="929"/>
      <c r="H27" s="929"/>
      <c r="I27" s="929"/>
      <c r="J27" s="930"/>
      <c r="K27" s="95"/>
      <c r="L27" s="890"/>
      <c r="M27" s="891"/>
      <c r="N27" s="890"/>
      <c r="O27" s="891"/>
      <c r="P27" s="890"/>
      <c r="Q27" s="891"/>
      <c r="R27" s="328"/>
      <c r="S27" s="892"/>
      <c r="T27" s="329"/>
      <c r="U27" s="890"/>
      <c r="V27" s="891"/>
      <c r="W27" s="890"/>
      <c r="X27" s="891"/>
      <c r="Y27" s="55"/>
      <c r="Z27" s="55"/>
      <c r="AA27" s="55"/>
      <c r="AB27" s="55"/>
      <c r="AC27" s="61"/>
      <c r="AD27" s="61"/>
      <c r="AE27" s="61"/>
      <c r="AF27" s="61"/>
      <c r="AG27" s="61"/>
      <c r="AH27" s="61"/>
      <c r="AI27" s="61"/>
      <c r="AJ27" s="61"/>
      <c r="AK27" s="887"/>
      <c r="AL27" s="888"/>
      <c r="AM27" s="888"/>
      <c r="AN27" s="888"/>
      <c r="AO27" s="889"/>
      <c r="AP27" s="2"/>
      <c r="AQ27" s="60">
        <f t="shared" si="2"/>
        <v>1</v>
      </c>
    </row>
    <row r="28" spans="2:46" ht="12" customHeight="1" x14ac:dyDescent="0.15">
      <c r="B28" s="926"/>
      <c r="C28" s="931"/>
      <c r="D28" s="929"/>
      <c r="E28" s="929"/>
      <c r="F28" s="929"/>
      <c r="G28" s="929"/>
      <c r="H28" s="929"/>
      <c r="I28" s="929"/>
      <c r="J28" s="930"/>
      <c r="K28" s="95"/>
      <c r="L28" s="890"/>
      <c r="M28" s="891"/>
      <c r="N28" s="890"/>
      <c r="O28" s="891"/>
      <c r="P28" s="890"/>
      <c r="Q28" s="891"/>
      <c r="R28" s="328"/>
      <c r="S28" s="892"/>
      <c r="T28" s="329"/>
      <c r="U28" s="890"/>
      <c r="V28" s="891"/>
      <c r="W28" s="890"/>
      <c r="X28" s="891"/>
      <c r="Y28" s="55"/>
      <c r="Z28" s="55"/>
      <c r="AA28" s="55"/>
      <c r="AB28" s="55"/>
      <c r="AC28" s="61"/>
      <c r="AD28" s="61"/>
      <c r="AE28" s="61"/>
      <c r="AF28" s="61"/>
      <c r="AG28" s="61"/>
      <c r="AH28" s="61"/>
      <c r="AI28" s="61"/>
      <c r="AJ28" s="61"/>
      <c r="AK28" s="887"/>
      <c r="AL28" s="888"/>
      <c r="AM28" s="888"/>
      <c r="AN28" s="888"/>
      <c r="AO28" s="889"/>
      <c r="AP28" s="2"/>
      <c r="AQ28" s="60">
        <f>IF(P30="材質劣化",2,IF(P30="漏水",3,1))</f>
        <v>1</v>
      </c>
    </row>
    <row r="29" spans="2:46" ht="12" customHeight="1" x14ac:dyDescent="0.15">
      <c r="B29" s="926"/>
      <c r="C29" s="931"/>
      <c r="D29" s="929"/>
      <c r="E29" s="929"/>
      <c r="F29" s="929"/>
      <c r="G29" s="929"/>
      <c r="H29" s="929"/>
      <c r="I29" s="929"/>
      <c r="J29" s="930"/>
      <c r="K29" s="95"/>
      <c r="L29" s="890"/>
      <c r="M29" s="891"/>
      <c r="N29" s="890"/>
      <c r="O29" s="891"/>
      <c r="P29" s="890"/>
      <c r="Q29" s="891"/>
      <c r="R29" s="328"/>
      <c r="S29" s="892"/>
      <c r="T29" s="329"/>
      <c r="U29" s="890"/>
      <c r="V29" s="891"/>
      <c r="W29" s="890"/>
      <c r="X29" s="891"/>
      <c r="Y29" s="55"/>
      <c r="Z29" s="55"/>
      <c r="AA29" s="55"/>
      <c r="AB29" s="55"/>
      <c r="AC29" s="61"/>
      <c r="AD29" s="61"/>
      <c r="AE29" s="61"/>
      <c r="AF29" s="61"/>
      <c r="AG29" s="61"/>
      <c r="AH29" s="61"/>
      <c r="AI29" s="61"/>
      <c r="AJ29" s="61"/>
      <c r="AK29" s="887"/>
      <c r="AL29" s="888"/>
      <c r="AM29" s="888"/>
      <c r="AN29" s="888"/>
      <c r="AO29" s="889"/>
      <c r="AP29" s="2"/>
      <c r="AQ29" s="60">
        <f>IF(P34="材質劣化",2,IF(P34="漏水",3,1))</f>
        <v>1</v>
      </c>
    </row>
    <row r="30" spans="2:46" ht="12" customHeight="1" x14ac:dyDescent="0.15">
      <c r="B30" s="926"/>
      <c r="C30" s="931"/>
      <c r="D30" s="929"/>
      <c r="E30" s="929"/>
      <c r="F30" s="929"/>
      <c r="G30" s="929"/>
      <c r="H30" s="929"/>
      <c r="I30" s="929"/>
      <c r="J30" s="930"/>
      <c r="K30" s="95"/>
      <c r="L30" s="890"/>
      <c r="M30" s="891"/>
      <c r="N30" s="890"/>
      <c r="O30" s="891"/>
      <c r="P30" s="890"/>
      <c r="Q30" s="891"/>
      <c r="R30" s="328"/>
      <c r="S30" s="892"/>
      <c r="T30" s="329"/>
      <c r="U30" s="890"/>
      <c r="V30" s="891"/>
      <c r="W30" s="890"/>
      <c r="X30" s="891"/>
      <c r="Y30" s="55"/>
      <c r="Z30" s="55"/>
      <c r="AA30" s="55"/>
      <c r="AB30" s="55"/>
      <c r="AC30" s="61"/>
      <c r="AD30" s="61"/>
      <c r="AE30" s="61"/>
      <c r="AF30" s="61"/>
      <c r="AG30" s="61"/>
      <c r="AH30" s="61"/>
      <c r="AI30" s="61"/>
      <c r="AJ30" s="61"/>
      <c r="AK30" s="887"/>
      <c r="AL30" s="888"/>
      <c r="AM30" s="888"/>
      <c r="AN30" s="888"/>
      <c r="AO30" s="889"/>
      <c r="AP30" s="2"/>
      <c r="AQ30" s="60">
        <f t="shared" ref="AQ30:AQ33" si="3">IF(P30="材質劣化",2,IF(P30="漏水",3,1))</f>
        <v>1</v>
      </c>
    </row>
    <row r="31" spans="2:46" ht="12" customHeight="1" x14ac:dyDescent="0.15">
      <c r="B31" s="926"/>
      <c r="C31" s="931"/>
      <c r="D31" s="929"/>
      <c r="E31" s="929"/>
      <c r="F31" s="929"/>
      <c r="G31" s="929"/>
      <c r="H31" s="929"/>
      <c r="I31" s="929"/>
      <c r="J31" s="930"/>
      <c r="K31" s="95"/>
      <c r="L31" s="890"/>
      <c r="M31" s="891"/>
      <c r="N31" s="890"/>
      <c r="O31" s="891"/>
      <c r="P31" s="890"/>
      <c r="Q31" s="891"/>
      <c r="R31" s="328"/>
      <c r="S31" s="892"/>
      <c r="T31" s="329"/>
      <c r="U31" s="890"/>
      <c r="V31" s="891"/>
      <c r="W31" s="890"/>
      <c r="X31" s="891"/>
      <c r="Y31" s="55"/>
      <c r="Z31" s="55"/>
      <c r="AA31" s="55"/>
      <c r="AB31" s="55"/>
      <c r="AC31" s="61"/>
      <c r="AD31" s="61"/>
      <c r="AE31" s="61"/>
      <c r="AF31" s="61"/>
      <c r="AG31" s="61"/>
      <c r="AH31" s="61"/>
      <c r="AI31" s="61"/>
      <c r="AJ31" s="61"/>
      <c r="AK31" s="887"/>
      <c r="AL31" s="888"/>
      <c r="AM31" s="888"/>
      <c r="AN31" s="888"/>
      <c r="AO31" s="889"/>
      <c r="AP31" s="2"/>
      <c r="AQ31" s="60">
        <f t="shared" ref="AQ31" si="4">IF(P33="材質劣化",2,IF(P33="漏水",3,1))</f>
        <v>1</v>
      </c>
    </row>
    <row r="32" spans="2:46" ht="12" customHeight="1" x14ac:dyDescent="0.15">
      <c r="B32" s="926"/>
      <c r="C32" s="931"/>
      <c r="D32" s="929"/>
      <c r="E32" s="929"/>
      <c r="F32" s="929"/>
      <c r="G32" s="929"/>
      <c r="H32" s="929"/>
      <c r="I32" s="929"/>
      <c r="J32" s="930"/>
      <c r="K32" s="95"/>
      <c r="L32" s="890"/>
      <c r="M32" s="891"/>
      <c r="N32" s="890"/>
      <c r="O32" s="891"/>
      <c r="P32" s="890"/>
      <c r="Q32" s="891"/>
      <c r="R32" s="328"/>
      <c r="S32" s="892"/>
      <c r="T32" s="329"/>
      <c r="U32" s="890"/>
      <c r="V32" s="891"/>
      <c r="W32" s="890"/>
      <c r="X32" s="891"/>
      <c r="Y32" s="55"/>
      <c r="Z32" s="55"/>
      <c r="AA32" s="55"/>
      <c r="AB32" s="55"/>
      <c r="AC32" s="61"/>
      <c r="AD32" s="61"/>
      <c r="AE32" s="61"/>
      <c r="AF32" s="61"/>
      <c r="AG32" s="61"/>
      <c r="AH32" s="61"/>
      <c r="AI32" s="61"/>
      <c r="AJ32" s="61"/>
      <c r="AK32" s="887"/>
      <c r="AL32" s="888"/>
      <c r="AM32" s="888"/>
      <c r="AN32" s="888"/>
      <c r="AO32" s="889"/>
      <c r="AP32" s="2"/>
      <c r="AQ32" s="60">
        <f t="shared" ref="AQ32" si="5">IF(P37="材質劣化",2,IF(P37="漏水",3,1))</f>
        <v>1</v>
      </c>
      <c r="AS32" s="3"/>
      <c r="AT32" s="3"/>
    </row>
    <row r="33" spans="2:86" ht="12" customHeight="1" x14ac:dyDescent="0.15">
      <c r="B33" s="926"/>
      <c r="C33" s="931"/>
      <c r="D33" s="929"/>
      <c r="E33" s="929"/>
      <c r="F33" s="929"/>
      <c r="G33" s="929"/>
      <c r="H33" s="929"/>
      <c r="I33" s="929"/>
      <c r="J33" s="930"/>
      <c r="K33" s="95"/>
      <c r="L33" s="890"/>
      <c r="M33" s="891"/>
      <c r="N33" s="890"/>
      <c r="O33" s="891"/>
      <c r="P33" s="890"/>
      <c r="Q33" s="891"/>
      <c r="R33" s="328"/>
      <c r="S33" s="892"/>
      <c r="T33" s="329"/>
      <c r="U33" s="890"/>
      <c r="V33" s="891"/>
      <c r="W33" s="890"/>
      <c r="X33" s="891"/>
      <c r="Y33" s="55"/>
      <c r="Z33" s="55"/>
      <c r="AA33" s="55"/>
      <c r="AB33" s="55"/>
      <c r="AC33" s="61"/>
      <c r="AD33" s="61"/>
      <c r="AE33" s="61"/>
      <c r="AF33" s="61"/>
      <c r="AG33" s="61"/>
      <c r="AH33" s="61"/>
      <c r="AI33" s="61"/>
      <c r="AJ33" s="61"/>
      <c r="AK33" s="887"/>
      <c r="AL33" s="888"/>
      <c r="AM33" s="888"/>
      <c r="AN33" s="888"/>
      <c r="AO33" s="889"/>
      <c r="AP33" s="2"/>
      <c r="AQ33" s="60">
        <f t="shared" si="3"/>
        <v>1</v>
      </c>
      <c r="AS33" s="162"/>
      <c r="AT33" s="162"/>
    </row>
    <row r="34" spans="2:86" ht="12" customHeight="1" x14ac:dyDescent="0.15">
      <c r="B34" s="926"/>
      <c r="C34" s="931"/>
      <c r="D34" s="929"/>
      <c r="E34" s="929"/>
      <c r="F34" s="929"/>
      <c r="G34" s="929"/>
      <c r="H34" s="929"/>
      <c r="I34" s="929"/>
      <c r="J34" s="930"/>
      <c r="K34" s="95"/>
      <c r="L34" s="890"/>
      <c r="M34" s="891"/>
      <c r="N34" s="890"/>
      <c r="O34" s="891"/>
      <c r="P34" s="890"/>
      <c r="Q34" s="891"/>
      <c r="R34" s="328"/>
      <c r="S34" s="892"/>
      <c r="T34" s="329"/>
      <c r="U34" s="890"/>
      <c r="V34" s="891"/>
      <c r="W34" s="890"/>
      <c r="X34" s="891"/>
      <c r="Y34" s="55"/>
      <c r="Z34" s="55"/>
      <c r="AA34" s="55"/>
      <c r="AB34" s="55"/>
      <c r="AC34" s="61"/>
      <c r="AD34" s="61"/>
      <c r="AE34" s="61"/>
      <c r="AF34" s="61"/>
      <c r="AG34" s="61"/>
      <c r="AH34" s="61"/>
      <c r="AI34" s="61"/>
      <c r="AJ34" s="61"/>
      <c r="AK34" s="887"/>
      <c r="AL34" s="888"/>
      <c r="AM34" s="888"/>
      <c r="AN34" s="888"/>
      <c r="AO34" s="889"/>
      <c r="AP34" s="2"/>
      <c r="AQ34" s="60">
        <f t="shared" ref="AQ34" si="6">IF(P36="材質劣化",2,IF(P36="漏水",3,1))</f>
        <v>1</v>
      </c>
      <c r="AS34" s="163"/>
      <c r="AT34" s="163"/>
    </row>
    <row r="35" spans="2:86" ht="12" customHeight="1" x14ac:dyDescent="0.15">
      <c r="B35" s="926"/>
      <c r="C35" s="931"/>
      <c r="D35" s="929"/>
      <c r="E35" s="929"/>
      <c r="F35" s="929"/>
      <c r="G35" s="929"/>
      <c r="H35" s="929"/>
      <c r="I35" s="929"/>
      <c r="J35" s="930"/>
      <c r="K35" s="898" t="s">
        <v>376</v>
      </c>
      <c r="L35" s="883" t="s">
        <v>181</v>
      </c>
      <c r="M35" s="883"/>
      <c r="N35" s="883"/>
      <c r="O35" s="883"/>
      <c r="P35" s="883"/>
      <c r="Q35" s="883"/>
      <c r="R35" s="883"/>
      <c r="S35" s="883"/>
      <c r="T35" s="883"/>
      <c r="U35" s="883"/>
      <c r="V35" s="883"/>
      <c r="W35" s="883"/>
      <c r="X35" s="883"/>
      <c r="Y35" s="884" t="s">
        <v>329</v>
      </c>
      <c r="Z35" s="885"/>
      <c r="AA35" s="885"/>
      <c r="AB35" s="886"/>
      <c r="AC35" s="252">
        <f t="shared" ref="AC35:AJ35" si="7">SUM(AC11:AC34)</f>
        <v>0</v>
      </c>
      <c r="AD35" s="252">
        <f t="shared" si="7"/>
        <v>0</v>
      </c>
      <c r="AE35" s="252">
        <f>SUM(AE11:AE34)</f>
        <v>0</v>
      </c>
      <c r="AF35" s="252">
        <f t="shared" si="7"/>
        <v>0.21000000000000002</v>
      </c>
      <c r="AG35" s="252">
        <f t="shared" si="7"/>
        <v>0</v>
      </c>
      <c r="AH35" s="252">
        <f t="shared" si="7"/>
        <v>0</v>
      </c>
      <c r="AI35" s="252">
        <f t="shared" si="7"/>
        <v>0</v>
      </c>
      <c r="AJ35" s="253">
        <f t="shared" si="7"/>
        <v>11.69</v>
      </c>
      <c r="AK35" s="883" t="s">
        <v>501</v>
      </c>
      <c r="AL35" s="883"/>
      <c r="AM35" s="906" t="s">
        <v>545</v>
      </c>
      <c r="AN35" s="906"/>
      <c r="AO35" s="906"/>
      <c r="AP35" s="2"/>
    </row>
    <row r="36" spans="2:86" ht="12" customHeight="1" x14ac:dyDescent="0.15">
      <c r="B36" s="926"/>
      <c r="C36" s="931"/>
      <c r="D36" s="929"/>
      <c r="E36" s="929"/>
      <c r="F36" s="929"/>
      <c r="G36" s="929"/>
      <c r="H36" s="929"/>
      <c r="I36" s="929"/>
      <c r="J36" s="930"/>
      <c r="K36" s="899"/>
      <c r="L36" s="907" t="s">
        <v>330</v>
      </c>
      <c r="M36" s="908"/>
      <c r="N36" s="941"/>
      <c r="O36" s="907" t="s">
        <v>502</v>
      </c>
      <c r="P36" s="908"/>
      <c r="Q36" s="908"/>
      <c r="R36" s="908"/>
      <c r="S36" s="908"/>
      <c r="T36" s="908"/>
      <c r="U36" s="908"/>
      <c r="V36" s="908"/>
      <c r="W36" s="908"/>
      <c r="X36" s="941"/>
      <c r="Y36" s="54" t="s">
        <v>21</v>
      </c>
      <c r="Z36" s="50" t="s">
        <v>22</v>
      </c>
      <c r="AA36" s="50" t="s">
        <v>327</v>
      </c>
      <c r="AB36" s="50" t="s">
        <v>328</v>
      </c>
      <c r="AC36" s="50" t="s">
        <v>21</v>
      </c>
      <c r="AD36" s="50" t="s">
        <v>22</v>
      </c>
      <c r="AE36" s="50" t="s">
        <v>327</v>
      </c>
      <c r="AF36" s="50" t="s">
        <v>328</v>
      </c>
      <c r="AG36" s="50" t="s">
        <v>21</v>
      </c>
      <c r="AH36" s="50" t="s">
        <v>22</v>
      </c>
      <c r="AI36" s="50" t="s">
        <v>327</v>
      </c>
      <c r="AJ36" s="80" t="s">
        <v>328</v>
      </c>
      <c r="AK36" s="883"/>
      <c r="AL36" s="883"/>
      <c r="AM36" s="906"/>
      <c r="AN36" s="906"/>
      <c r="AO36" s="906"/>
      <c r="AP36" s="2"/>
    </row>
    <row r="37" spans="2:86" ht="14.25" customHeight="1" x14ac:dyDescent="0.15">
      <c r="B37" s="926"/>
      <c r="C37" s="931"/>
      <c r="D37" s="929"/>
      <c r="E37" s="929"/>
      <c r="F37" s="929"/>
      <c r="G37" s="929"/>
      <c r="H37" s="929"/>
      <c r="I37" s="929"/>
      <c r="J37" s="930"/>
      <c r="K37" s="899"/>
      <c r="L37" s="911"/>
      <c r="M37" s="912"/>
      <c r="N37" s="942"/>
      <c r="O37" s="911"/>
      <c r="P37" s="912"/>
      <c r="Q37" s="912"/>
      <c r="R37" s="912"/>
      <c r="S37" s="912"/>
      <c r="T37" s="912"/>
      <c r="U37" s="912"/>
      <c r="V37" s="912"/>
      <c r="W37" s="912"/>
      <c r="X37" s="942"/>
      <c r="Y37" s="905" t="str">
        <f>IF(COUNTIF(Y11:Y34,"〇")&gt;0,"1","  ")</f>
        <v xml:space="preserve">  </v>
      </c>
      <c r="Z37" s="905" t="str">
        <f>IF(COUNTIF(Z11:Z34,"〇")&gt;0,"1","  ")</f>
        <v xml:space="preserve">  </v>
      </c>
      <c r="AA37" s="905" t="str">
        <f>IF(COUNTIF(AA11:AA34,"〇")&gt;0,"1","  ")</f>
        <v xml:space="preserve">  </v>
      </c>
      <c r="AB37" s="905" t="str">
        <f>IF(COUNTIF(AB11:AB34,"〇")&gt;0,"1","  ")</f>
        <v xml:space="preserve">  </v>
      </c>
      <c r="AC37" s="905">
        <f>COUNTA(AC11:AC34)</f>
        <v>0</v>
      </c>
      <c r="AD37" s="905">
        <f t="shared" ref="AD37:AI37" si="8">COUNTA(AD11:AD34)</f>
        <v>0</v>
      </c>
      <c r="AE37" s="905">
        <f t="shared" si="8"/>
        <v>0</v>
      </c>
      <c r="AF37" s="905">
        <f t="shared" si="8"/>
        <v>2</v>
      </c>
      <c r="AG37" s="905">
        <f t="shared" si="8"/>
        <v>0</v>
      </c>
      <c r="AH37" s="905">
        <f t="shared" si="8"/>
        <v>0</v>
      </c>
      <c r="AI37" s="905">
        <f t="shared" si="8"/>
        <v>0</v>
      </c>
      <c r="AJ37" s="905">
        <f>COUNTA(AJ11:AJ34)</f>
        <v>4</v>
      </c>
      <c r="AK37" s="883"/>
      <c r="AL37" s="883"/>
      <c r="AM37" s="906"/>
      <c r="AN37" s="906"/>
      <c r="AO37" s="906"/>
      <c r="AP37" s="2"/>
    </row>
    <row r="38" spans="2:86" ht="14.25" customHeight="1" x14ac:dyDescent="0.15">
      <c r="B38" s="926"/>
      <c r="C38" s="931"/>
      <c r="D38" s="929"/>
      <c r="E38" s="929"/>
      <c r="F38" s="929"/>
      <c r="G38" s="929"/>
      <c r="H38" s="929"/>
      <c r="I38" s="929"/>
      <c r="J38" s="930"/>
      <c r="K38" s="899"/>
      <c r="L38" s="915"/>
      <c r="M38" s="916"/>
      <c r="N38" s="943"/>
      <c r="O38" s="915"/>
      <c r="P38" s="916"/>
      <c r="Q38" s="916"/>
      <c r="R38" s="916"/>
      <c r="S38" s="916"/>
      <c r="T38" s="916"/>
      <c r="U38" s="916"/>
      <c r="V38" s="916"/>
      <c r="W38" s="916"/>
      <c r="X38" s="943"/>
      <c r="Y38" s="905"/>
      <c r="Z38" s="905"/>
      <c r="AA38" s="905"/>
      <c r="AB38" s="905"/>
      <c r="AC38" s="905"/>
      <c r="AD38" s="905"/>
      <c r="AE38" s="905"/>
      <c r="AF38" s="905"/>
      <c r="AG38" s="905"/>
      <c r="AH38" s="905"/>
      <c r="AI38" s="905"/>
      <c r="AJ38" s="905"/>
      <c r="AK38" s="883"/>
      <c r="AL38" s="883"/>
      <c r="AM38" s="906"/>
      <c r="AN38" s="906"/>
      <c r="AO38" s="906"/>
      <c r="AP38" s="2"/>
    </row>
    <row r="39" spans="2:86" ht="12" customHeight="1" x14ac:dyDescent="0.15">
      <c r="B39" s="926"/>
      <c r="C39" s="931"/>
      <c r="D39" s="929"/>
      <c r="E39" s="929"/>
      <c r="F39" s="929"/>
      <c r="G39" s="929"/>
      <c r="H39" s="929"/>
      <c r="I39" s="929"/>
      <c r="J39" s="930"/>
      <c r="K39" s="893" t="s">
        <v>503</v>
      </c>
      <c r="L39" s="900"/>
      <c r="M39" s="900"/>
      <c r="N39" s="900"/>
      <c r="O39" s="900"/>
      <c r="P39" s="900"/>
      <c r="Q39" s="900"/>
      <c r="R39" s="900"/>
      <c r="S39" s="900"/>
      <c r="T39" s="900"/>
      <c r="U39" s="900"/>
      <c r="V39" s="900"/>
      <c r="W39" s="900"/>
      <c r="X39" s="900"/>
      <c r="Y39" s="900"/>
      <c r="Z39" s="900"/>
      <c r="AA39" s="900"/>
      <c r="AB39" s="900"/>
      <c r="AC39" s="900"/>
      <c r="AD39" s="900"/>
      <c r="AE39" s="900"/>
      <c r="AF39" s="900"/>
      <c r="AG39" s="900"/>
      <c r="AH39" s="900"/>
      <c r="AI39" s="900"/>
      <c r="AJ39" s="900"/>
      <c r="AK39" s="901"/>
      <c r="AL39" s="901"/>
      <c r="AM39" s="901"/>
      <c r="AN39" s="901"/>
      <c r="AO39" s="902"/>
      <c r="AP39" s="2"/>
    </row>
    <row r="40" spans="2:86" ht="12" customHeight="1" x14ac:dyDescent="0.15">
      <c r="B40" s="926"/>
      <c r="C40" s="931"/>
      <c r="D40" s="929"/>
      <c r="E40" s="929"/>
      <c r="F40" s="929"/>
      <c r="G40" s="929"/>
      <c r="H40" s="929"/>
      <c r="I40" s="929"/>
      <c r="J40" s="930"/>
      <c r="K40" s="894"/>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row>
    <row r="41" spans="2:86" ht="12" customHeight="1" x14ac:dyDescent="0.15">
      <c r="B41" s="926"/>
      <c r="C41" s="931"/>
      <c r="D41" s="929"/>
      <c r="E41" s="929"/>
      <c r="F41" s="929"/>
      <c r="G41" s="929"/>
      <c r="H41" s="929"/>
      <c r="I41" s="929"/>
      <c r="J41" s="930"/>
      <c r="K41" s="894"/>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row>
    <row r="42" spans="2:86" ht="12" customHeight="1" x14ac:dyDescent="0.15">
      <c r="B42" s="926"/>
      <c r="C42" s="931"/>
      <c r="D42" s="929"/>
      <c r="E42" s="929"/>
      <c r="F42" s="929"/>
      <c r="G42" s="929"/>
      <c r="H42" s="929"/>
      <c r="I42" s="929"/>
      <c r="J42" s="930"/>
      <c r="K42" s="894"/>
      <c r="L42" s="903"/>
      <c r="M42" s="903"/>
      <c r="N42" s="903"/>
      <c r="O42" s="903"/>
      <c r="P42" s="903"/>
      <c r="Q42" s="903"/>
      <c r="R42" s="903"/>
      <c r="S42" s="903"/>
      <c r="T42" s="903"/>
      <c r="U42" s="903"/>
      <c r="V42" s="903"/>
      <c r="W42" s="903"/>
      <c r="X42" s="903"/>
      <c r="Y42" s="903"/>
      <c r="Z42" s="903"/>
      <c r="AA42" s="903"/>
      <c r="AB42" s="903"/>
      <c r="AC42" s="903"/>
      <c r="AD42" s="903"/>
      <c r="AE42" s="903"/>
      <c r="AF42" s="903"/>
      <c r="AG42" s="903"/>
      <c r="AH42" s="903"/>
      <c r="AI42" s="903"/>
      <c r="AJ42" s="903"/>
      <c r="AK42" s="903"/>
      <c r="AL42" s="903"/>
      <c r="AM42" s="903"/>
      <c r="AN42" s="903"/>
      <c r="AO42" s="904"/>
      <c r="AP42" s="42"/>
      <c r="CD42" s="2"/>
      <c r="CE42" s="2"/>
      <c r="CF42" s="2"/>
      <c r="CG42" s="2"/>
      <c r="CH42" s="2"/>
    </row>
    <row r="43" spans="2:86" ht="12" customHeight="1" x14ac:dyDescent="0.15">
      <c r="B43" s="926"/>
      <c r="C43" s="931"/>
      <c r="D43" s="929"/>
      <c r="E43" s="929"/>
      <c r="F43" s="929"/>
      <c r="G43" s="929"/>
      <c r="H43" s="929"/>
      <c r="I43" s="929"/>
      <c r="J43" s="930"/>
      <c r="K43" s="879" t="s">
        <v>331</v>
      </c>
      <c r="L43" s="879"/>
      <c r="M43" s="879"/>
      <c r="N43" s="879"/>
      <c r="O43" s="879"/>
      <c r="P43" s="879"/>
      <c r="Q43" s="879"/>
      <c r="R43" s="879"/>
      <c r="S43" s="879"/>
      <c r="T43" s="879"/>
      <c r="U43" s="879"/>
      <c r="V43" s="879"/>
      <c r="W43" s="879"/>
      <c r="X43" s="879"/>
      <c r="Y43" s="879"/>
      <c r="Z43" s="879"/>
      <c r="AA43" s="879"/>
      <c r="AB43" s="879"/>
      <c r="AC43" s="879"/>
      <c r="AD43" s="879"/>
      <c r="AE43" s="879"/>
      <c r="AF43" s="879"/>
      <c r="AG43" s="879"/>
      <c r="AH43" s="879"/>
      <c r="AI43" s="879"/>
      <c r="AJ43" s="879"/>
      <c r="AK43" s="879"/>
      <c r="AL43" s="879"/>
      <c r="AM43" s="879"/>
      <c r="AN43" s="879"/>
      <c r="AO43" s="879"/>
      <c r="AP43" s="42"/>
      <c r="CD43" s="2"/>
      <c r="CE43" s="2"/>
      <c r="CF43" s="2"/>
      <c r="CG43" s="2"/>
      <c r="CH43" s="2"/>
    </row>
    <row r="44" spans="2:86" ht="12" customHeight="1" x14ac:dyDescent="0.15">
      <c r="B44" s="926"/>
      <c r="C44" s="931"/>
      <c r="D44" s="929"/>
      <c r="E44" s="929"/>
      <c r="F44" s="929"/>
      <c r="G44" s="929"/>
      <c r="H44" s="929"/>
      <c r="I44" s="929"/>
      <c r="J44" s="930"/>
      <c r="K44" s="895" t="s">
        <v>497</v>
      </c>
      <c r="L44" s="896"/>
      <c r="M44" s="896"/>
      <c r="N44" s="896"/>
      <c r="O44" s="896"/>
      <c r="P44" s="896"/>
      <c r="Q44" s="896"/>
      <c r="R44" s="896"/>
      <c r="S44" s="896"/>
      <c r="T44" s="896"/>
      <c r="U44" s="896"/>
      <c r="V44" s="896"/>
      <c r="W44" s="896"/>
      <c r="X44" s="896"/>
      <c r="Y44" s="896"/>
      <c r="Z44" s="896"/>
      <c r="AA44" s="896"/>
      <c r="AB44" s="896"/>
      <c r="AC44" s="896"/>
      <c r="AD44" s="896"/>
      <c r="AE44" s="896"/>
      <c r="AF44" s="896"/>
      <c r="AG44" s="896"/>
      <c r="AH44" s="896"/>
      <c r="AI44" s="896"/>
      <c r="AJ44" s="896"/>
      <c r="AK44" s="896"/>
      <c r="AL44" s="896"/>
      <c r="AM44" s="896"/>
      <c r="AN44" s="896"/>
      <c r="AO44" s="897"/>
      <c r="AP44" s="42"/>
      <c r="CD44" s="2"/>
      <c r="CE44" s="2"/>
      <c r="CF44" s="2"/>
      <c r="CG44" s="2"/>
      <c r="CH44" s="2"/>
    </row>
    <row r="45" spans="2:86" ht="12" customHeight="1" x14ac:dyDescent="0.15">
      <c r="B45" s="510"/>
      <c r="C45" s="932"/>
      <c r="D45" s="933"/>
      <c r="E45" s="933"/>
      <c r="F45" s="933"/>
      <c r="G45" s="933"/>
      <c r="H45" s="933"/>
      <c r="I45" s="933"/>
      <c r="J45" s="934"/>
      <c r="K45" s="880" t="s">
        <v>498</v>
      </c>
      <c r="L45" s="881"/>
      <c r="M45" s="881"/>
      <c r="N45" s="881"/>
      <c r="O45" s="881"/>
      <c r="P45" s="881"/>
      <c r="Q45" s="881"/>
      <c r="R45" s="881"/>
      <c r="S45" s="881"/>
      <c r="T45" s="881"/>
      <c r="U45" s="881"/>
      <c r="V45" s="881"/>
      <c r="W45" s="881"/>
      <c r="X45" s="881"/>
      <c r="Y45" s="881"/>
      <c r="Z45" s="881"/>
      <c r="AA45" s="881"/>
      <c r="AB45" s="881"/>
      <c r="AC45" s="881"/>
      <c r="AD45" s="881"/>
      <c r="AE45" s="881"/>
      <c r="AF45" s="881"/>
      <c r="AG45" s="881"/>
      <c r="AH45" s="881"/>
      <c r="AI45" s="881"/>
      <c r="AJ45" s="881"/>
      <c r="AK45" s="881"/>
      <c r="AL45" s="881"/>
      <c r="AM45" s="881"/>
      <c r="AN45" s="881"/>
      <c r="AO45" s="882"/>
      <c r="AP45" s="42"/>
      <c r="CD45" s="2"/>
      <c r="CE45" s="2"/>
      <c r="CF45" s="2"/>
      <c r="CG45" s="2"/>
      <c r="CH45" s="2"/>
    </row>
    <row r="46" spans="2:86" ht="12" customHeight="1" x14ac:dyDescent="0.2">
      <c r="B46" s="6" t="s">
        <v>404</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439</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440</v>
      </c>
      <c r="AP48" s="42"/>
      <c r="CD48" s="2"/>
      <c r="CE48" s="2"/>
      <c r="CF48" s="2"/>
      <c r="CG48" s="2"/>
      <c r="CH48" s="2"/>
    </row>
    <row r="49" spans="2:86" ht="12" customHeight="1" x14ac:dyDescent="0.15">
      <c r="B49" s="2" t="s">
        <v>441</v>
      </c>
      <c r="AP49" s="42"/>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AG11:AJ28">
    <cfRule type="expression" dxfId="140" priority="3">
      <formula>$AQ11=2</formula>
    </cfRule>
  </conditionalFormatting>
  <conditionalFormatting sqref="Y29:AB29">
    <cfRule type="expression" dxfId="139" priority="15">
      <formula>$AQ28=2</formula>
    </cfRule>
  </conditionalFormatting>
  <conditionalFormatting sqref="Y30:AB31">
    <cfRule type="expression" dxfId="138" priority="13">
      <formula>$AQ28=2</formula>
    </cfRule>
  </conditionalFormatting>
  <conditionalFormatting sqref="Y32:AB32">
    <cfRule type="expression" dxfId="137" priority="11">
      <formula>$AQ29=2</formula>
    </cfRule>
  </conditionalFormatting>
  <conditionalFormatting sqref="Y33:AB33">
    <cfRule type="expression" dxfId="136" priority="9">
      <formula>$AQ29=2</formula>
    </cfRule>
  </conditionalFormatting>
  <conditionalFormatting sqref="Y34:AB34">
    <cfRule type="expression" dxfId="135" priority="7">
      <formula>$AQ29=2</formula>
    </cfRule>
  </conditionalFormatting>
  <conditionalFormatting sqref="Y11:AF28">
    <cfRule type="expression" dxfId="134" priority="2">
      <formula>$AQ11=3</formula>
    </cfRule>
  </conditionalFormatting>
  <conditionalFormatting sqref="Y29:AF29">
    <cfRule type="expression" dxfId="133" priority="16">
      <formula>$AQ28=3</formula>
    </cfRule>
  </conditionalFormatting>
  <conditionalFormatting sqref="Y30:AF31">
    <cfRule type="expression" dxfId="132" priority="14">
      <formula>$AQ28=3</formula>
    </cfRule>
  </conditionalFormatting>
  <conditionalFormatting sqref="Y32:AF32">
    <cfRule type="expression" dxfId="131" priority="12">
      <formula>$AQ29=3</formula>
    </cfRule>
  </conditionalFormatting>
  <conditionalFormatting sqref="Y33:AF33">
    <cfRule type="expression" dxfId="130" priority="10">
      <formula>$AQ29=3</formula>
    </cfRule>
  </conditionalFormatting>
  <conditionalFormatting sqref="Y34:AF34">
    <cfRule type="expression" dxfId="129" priority="8">
      <formula>$AQ29=3</formula>
    </cfRule>
  </conditionalFormatting>
  <conditionalFormatting sqref="AC11:AJ28">
    <cfRule type="expression" dxfId="128" priority="1">
      <formula>$AQ11=1</formula>
    </cfRule>
  </conditionalFormatting>
  <conditionalFormatting sqref="AC29:AJ29">
    <cfRule type="expression" dxfId="127" priority="27">
      <formula>$AQ28=1</formula>
    </cfRule>
  </conditionalFormatting>
  <conditionalFormatting sqref="AC30:AJ31">
    <cfRule type="expression" dxfId="126" priority="25">
      <formula>$AQ28=1</formula>
    </cfRule>
  </conditionalFormatting>
  <conditionalFormatting sqref="AC32:AJ32">
    <cfRule type="expression" dxfId="125" priority="23">
      <formula>$AQ29=1</formula>
    </cfRule>
  </conditionalFormatting>
  <conditionalFormatting sqref="AC33:AJ33">
    <cfRule type="expression" dxfId="124" priority="21">
      <formula>$AQ29=1</formula>
    </cfRule>
  </conditionalFormatting>
  <conditionalFormatting sqref="AC34:AJ34">
    <cfRule type="expression" dxfId="123" priority="19">
      <formula>$AQ29=1</formula>
    </cfRule>
  </conditionalFormatting>
  <conditionalFormatting sqref="AG29:AJ29">
    <cfRule type="expression" dxfId="122" priority="26">
      <formula>$AQ28=2</formula>
    </cfRule>
  </conditionalFormatting>
  <conditionalFormatting sqref="AG30:AJ31">
    <cfRule type="expression" dxfId="121" priority="24">
      <formula>$AQ28=2</formula>
    </cfRule>
  </conditionalFormatting>
  <conditionalFormatting sqref="AG32:AJ32">
    <cfRule type="expression" dxfId="120" priority="22">
      <formula>$AQ29=2</formula>
    </cfRule>
  </conditionalFormatting>
  <conditionalFormatting sqref="AG33:AJ33">
    <cfRule type="expression" dxfId="119" priority="20">
      <formula>$AQ29=2</formula>
    </cfRule>
  </conditionalFormatting>
  <conditionalFormatting sqref="AG34:AJ34">
    <cfRule type="expression" dxfId="118" priority="18">
      <formula>$AQ29=2</formula>
    </cfRule>
  </conditionalFormatting>
  <dataValidations count="3">
    <dataValidation type="list" allowBlank="1" showInputMessage="1" showErrorMessage="1" sqref="N11:O34" xr:uid="{2920FFA2-40BD-4637-A1C8-C85E7A2419A3}">
      <formula1>INDIRECT(L11)</formula1>
    </dataValidation>
    <dataValidation type="list" allowBlank="1" showInputMessage="1" showErrorMessage="1" sqref="Y18:AB34" xr:uid="{0CB7E99F-2DA1-4918-9723-6F40087C4090}">
      <formula1>"〇,"</formula1>
    </dataValidation>
    <dataValidation type="list" allowBlank="1" showInputMessage="1" showErrorMessage="1" sqref="Y11:AB17" xr:uid="{2E637AE8-9EF4-4D89-8C92-F9720C4603BB}">
      <formula1>"　,○"</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1E5B22F-F88E-4EAF-BF70-CF629C8DE890}">
          <x14:formula1>
            <xm:f>'(参考)リスト'!$F$16:$F$21</xm:f>
          </x14:formula1>
          <xm:sqref>U11:X34</xm:sqref>
        </x14:dataValidation>
        <x14:dataValidation type="list" allowBlank="1" showInputMessage="1" showErrorMessage="1" xr:uid="{6809729B-A567-482B-8A39-238EBD684121}">
          <x14:formula1>
            <xm:f>'(参考)リスト'!$D$16:$D$18</xm:f>
          </x14:formula1>
          <xm:sqref>P11:Q34</xm:sqref>
        </x14:dataValidation>
        <x14:dataValidation type="list" allowBlank="1" showInputMessage="1" showErrorMessage="1" xr:uid="{D36D908C-97A3-4277-80F6-1BB229E9498E}">
          <x14:formula1>
            <xm:f>'(参考)リスト'!$E$16:$E$27</xm:f>
          </x14:formula1>
          <xm:sqref>R11:T34</xm:sqref>
        </x14:dataValidation>
        <x14:dataValidation type="list" allowBlank="1" showInputMessage="1" showErrorMessage="1" xr:uid="{BE7146B3-5E37-4238-A1AD-2CAB605790B0}">
          <x14:formula1>
            <xm:f>'(参考)リスト'!$B$16:$B$21</xm:f>
          </x14:formula1>
          <xm:sqref>L11:M34</xm:sqref>
        </x14:dataValidation>
        <x14:dataValidation type="list" allowBlank="1" showInputMessage="1" showErrorMessage="1" xr:uid="{1289D32E-99F9-4D0C-9BCD-8B25D838F66D}">
          <x14:formula1>
            <xm:f>'(参考)リスト'!$G$16:$G$19</xm:f>
          </x14:formula1>
          <xm:sqref>AM35:AO38</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7CAD1-DF79-4711-96B8-5217C2ACC1B7}">
  <sheetPr>
    <pageSetUpPr fitToPage="1"/>
  </sheetPr>
  <dimension ref="B1:CH53"/>
  <sheetViews>
    <sheetView showGridLines="0" view="pageBreakPreview" zoomScaleNormal="85" zoomScaleSheetLayoutView="100" workbookViewId="0">
      <selection activeCell="AE13" sqref="AE13"/>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3" customWidth="1"/>
    <col min="43" max="86" width="4.109375" style="42" customWidth="1"/>
    <col min="87" max="99" width="8" style="2" customWidth="1"/>
    <col min="100" max="110" width="9" style="2"/>
    <col min="111" max="111" width="14" style="2" bestFit="1" customWidth="1"/>
    <col min="112" max="16384" width="9" style="2"/>
  </cols>
  <sheetData>
    <row r="1" spans="2:86" ht="12" customHeight="1" x14ac:dyDescent="0.15">
      <c r="AU1" s="951" t="s">
        <v>495</v>
      </c>
      <c r="AV1" s="958" t="s">
        <v>402</v>
      </c>
      <c r="AW1" s="958"/>
      <c r="AX1" s="958"/>
      <c r="AY1" s="878" t="s">
        <v>46</v>
      </c>
      <c r="AZ1" s="878"/>
      <c r="BA1" s="878"/>
      <c r="BB1" s="878"/>
      <c r="BC1" s="878"/>
      <c r="BD1" s="878"/>
      <c r="BE1" s="878"/>
      <c r="BF1" s="878"/>
      <c r="BG1" s="878"/>
      <c r="BH1" s="878"/>
      <c r="BI1" s="878"/>
      <c r="BJ1" s="878"/>
      <c r="BK1" s="878" t="s">
        <v>45</v>
      </c>
      <c r="BL1" s="878"/>
      <c r="BM1" s="878"/>
      <c r="BN1" s="878"/>
      <c r="BO1" s="878"/>
      <c r="BP1" s="878"/>
      <c r="BQ1" s="878"/>
      <c r="BR1" s="878"/>
      <c r="BS1" s="878"/>
      <c r="BT1" s="878"/>
      <c r="BU1" s="878"/>
      <c r="BV1" s="878"/>
      <c r="BW1" s="950"/>
      <c r="BX1" s="950"/>
      <c r="BY1" s="950"/>
      <c r="BZ1" s="950"/>
      <c r="CA1" s="950"/>
      <c r="CB1" s="950"/>
      <c r="CC1" s="950"/>
      <c r="CD1" s="950"/>
      <c r="CE1" s="950"/>
      <c r="CF1" s="950"/>
      <c r="CG1" s="950"/>
      <c r="CH1" s="950"/>
    </row>
    <row r="2" spans="2:86" ht="8.25" customHeight="1" x14ac:dyDescent="0.15">
      <c r="AU2" s="951"/>
      <c r="AV2" s="958" t="s">
        <v>401</v>
      </c>
      <c r="AW2" s="944" t="s">
        <v>400</v>
      </c>
      <c r="AX2" s="944" t="s">
        <v>449</v>
      </c>
      <c r="AY2" s="878" t="s">
        <v>496</v>
      </c>
      <c r="AZ2" s="878"/>
      <c r="BA2" s="878"/>
      <c r="BB2" s="878"/>
      <c r="BC2" s="878"/>
      <c r="BD2" s="878"/>
      <c r="BE2" s="878"/>
      <c r="BF2" s="878"/>
      <c r="BG2" s="878"/>
      <c r="BH2" s="878"/>
      <c r="BI2" s="878"/>
      <c r="BJ2" s="878"/>
      <c r="BK2" s="878" t="s">
        <v>44</v>
      </c>
      <c r="BL2" s="878"/>
      <c r="BM2" s="878"/>
      <c r="BN2" s="878"/>
      <c r="BO2" s="878" t="s">
        <v>43</v>
      </c>
      <c r="BP2" s="878"/>
      <c r="BQ2" s="878"/>
      <c r="BR2" s="878"/>
      <c r="BS2" s="878"/>
      <c r="BT2" s="878"/>
      <c r="BU2" s="878"/>
      <c r="BV2" s="878"/>
      <c r="BW2" s="959"/>
      <c r="BX2" s="959"/>
      <c r="BY2" s="959"/>
      <c r="BZ2" s="959"/>
      <c r="CA2" s="950"/>
      <c r="CB2" s="950"/>
      <c r="CC2" s="950"/>
      <c r="CD2" s="950"/>
      <c r="CE2" s="950"/>
      <c r="CF2" s="950"/>
      <c r="CG2" s="950"/>
      <c r="CH2" s="950"/>
    </row>
    <row r="3" spans="2:86" ht="25.2" customHeight="1" x14ac:dyDescent="0.15">
      <c r="B3" s="659" t="s">
        <v>316</v>
      </c>
      <c r="C3" s="945"/>
      <c r="D3" s="945"/>
      <c r="E3" s="946"/>
      <c r="F3" s="946"/>
      <c r="G3" s="946"/>
      <c r="H3" s="946"/>
      <c r="I3" s="946"/>
      <c r="J3" s="946"/>
      <c r="K3" s="945"/>
      <c r="L3" s="945"/>
      <c r="M3" s="945"/>
      <c r="N3" s="945"/>
      <c r="O3" s="945"/>
      <c r="P3" s="945"/>
      <c r="Q3" s="945"/>
      <c r="R3" s="945"/>
      <c r="S3" s="945"/>
      <c r="T3" s="945"/>
      <c r="U3" s="945"/>
      <c r="V3" s="945"/>
      <c r="W3" s="945"/>
      <c r="X3" s="945"/>
      <c r="Y3" s="945"/>
      <c r="Z3" s="945"/>
      <c r="AA3" s="945"/>
      <c r="AB3" s="945"/>
      <c r="AC3" s="945"/>
      <c r="AD3" s="945"/>
      <c r="AE3" s="945"/>
      <c r="AF3" s="945"/>
      <c r="AG3" s="945"/>
      <c r="AH3" s="945"/>
      <c r="AI3" s="945"/>
      <c r="AJ3" s="945"/>
      <c r="AK3" s="945"/>
      <c r="AL3" s="945"/>
      <c r="AM3" s="945"/>
      <c r="AN3" s="945"/>
      <c r="AO3" s="945"/>
      <c r="AU3" s="951"/>
      <c r="AV3" s="958"/>
      <c r="AW3" s="944"/>
      <c r="AX3" s="944"/>
      <c r="AY3" s="878" t="s">
        <v>42</v>
      </c>
      <c r="AZ3" s="878"/>
      <c r="BA3" s="878"/>
      <c r="BB3" s="878"/>
      <c r="BC3" s="878" t="s">
        <v>41</v>
      </c>
      <c r="BD3" s="878"/>
      <c r="BE3" s="878"/>
      <c r="BF3" s="878"/>
      <c r="BG3" s="878" t="s">
        <v>40</v>
      </c>
      <c r="BH3" s="878"/>
      <c r="BI3" s="878"/>
      <c r="BJ3" s="878"/>
      <c r="BK3" s="878" t="s">
        <v>235</v>
      </c>
      <c r="BL3" s="878"/>
      <c r="BM3" s="878"/>
      <c r="BN3" s="878"/>
      <c r="BO3" s="878" t="s">
        <v>41</v>
      </c>
      <c r="BP3" s="878"/>
      <c r="BQ3" s="878"/>
      <c r="BR3" s="878"/>
      <c r="BS3" s="878" t="s">
        <v>40</v>
      </c>
      <c r="BT3" s="878"/>
      <c r="BU3" s="878"/>
      <c r="BV3" s="878"/>
      <c r="BW3" s="950"/>
      <c r="BX3" s="950"/>
      <c r="BY3" s="950"/>
      <c r="BZ3" s="950"/>
      <c r="CA3" s="950"/>
      <c r="CB3" s="950"/>
      <c r="CC3" s="950"/>
      <c r="CD3" s="950"/>
      <c r="CE3" s="950"/>
      <c r="CF3" s="950"/>
      <c r="CG3" s="950"/>
      <c r="CH3" s="950"/>
    </row>
    <row r="4" spans="2:86" ht="18" customHeight="1" x14ac:dyDescent="0.15">
      <c r="B4" s="403" t="s">
        <v>17</v>
      </c>
      <c r="C4" s="403"/>
      <c r="D4" s="403"/>
      <c r="E4" s="921" t="s">
        <v>561</v>
      </c>
      <c r="F4" s="922"/>
      <c r="G4" s="922"/>
      <c r="H4" s="922"/>
      <c r="I4" s="922"/>
      <c r="J4" s="923"/>
      <c r="K4" s="495" t="s">
        <v>18</v>
      </c>
      <c r="L4" s="495"/>
      <c r="M4" s="495"/>
      <c r="N4" s="919" t="s">
        <v>573</v>
      </c>
      <c r="O4" s="919"/>
      <c r="P4" s="919"/>
      <c r="Q4" s="919"/>
      <c r="R4" s="919"/>
      <c r="S4" s="919"/>
      <c r="T4" s="514" t="s">
        <v>445</v>
      </c>
      <c r="U4" s="515"/>
      <c r="V4" s="515"/>
      <c r="W4" s="515"/>
      <c r="X4" s="516"/>
      <c r="Y4" s="924" t="s">
        <v>531</v>
      </c>
      <c r="Z4" s="924"/>
      <c r="AA4" s="924"/>
      <c r="AB4" s="924"/>
      <c r="AC4" s="924"/>
      <c r="AD4" s="924"/>
      <c r="AE4" s="924"/>
      <c r="AF4" s="924"/>
      <c r="AG4" s="514" t="s">
        <v>185</v>
      </c>
      <c r="AH4" s="515"/>
      <c r="AI4" s="515"/>
      <c r="AJ4" s="516"/>
      <c r="AK4" s="952">
        <v>45586</v>
      </c>
      <c r="AL4" s="953"/>
      <c r="AM4" s="953"/>
      <c r="AN4" s="953"/>
      <c r="AO4" s="954"/>
      <c r="AU4" s="951"/>
      <c r="AV4" s="958"/>
      <c r="AW4" s="944"/>
      <c r="AX4" s="944"/>
      <c r="AY4" s="147" t="s">
        <v>37</v>
      </c>
      <c r="AZ4" s="147" t="s">
        <v>36</v>
      </c>
      <c r="BA4" s="147" t="s">
        <v>39</v>
      </c>
      <c r="BB4" s="147" t="s">
        <v>38</v>
      </c>
      <c r="BC4" s="147" t="s">
        <v>37</v>
      </c>
      <c r="BD4" s="147" t="s">
        <v>36</v>
      </c>
      <c r="BE4" s="147" t="s">
        <v>39</v>
      </c>
      <c r="BF4" s="147" t="s">
        <v>38</v>
      </c>
      <c r="BG4" s="147" t="s">
        <v>37</v>
      </c>
      <c r="BH4" s="147" t="s">
        <v>36</v>
      </c>
      <c r="BI4" s="147" t="s">
        <v>39</v>
      </c>
      <c r="BJ4" s="147" t="s">
        <v>38</v>
      </c>
      <c r="BK4" s="147" t="s">
        <v>37</v>
      </c>
      <c r="BL4" s="147" t="s">
        <v>36</v>
      </c>
      <c r="BM4" s="147" t="s">
        <v>39</v>
      </c>
      <c r="BN4" s="147" t="s">
        <v>38</v>
      </c>
      <c r="BO4" s="147" t="s">
        <v>37</v>
      </c>
      <c r="BP4" s="147" t="s">
        <v>36</v>
      </c>
      <c r="BQ4" s="147" t="s">
        <v>39</v>
      </c>
      <c r="BR4" s="147" t="s">
        <v>38</v>
      </c>
      <c r="BS4" s="147" t="s">
        <v>37</v>
      </c>
      <c r="BT4" s="147" t="s">
        <v>36</v>
      </c>
      <c r="BU4" s="147" t="s">
        <v>39</v>
      </c>
      <c r="BV4" s="147" t="s">
        <v>38</v>
      </c>
      <c r="BW4" s="5"/>
      <c r="BX4" s="5"/>
      <c r="BY4" s="5"/>
      <c r="BZ4" s="5"/>
      <c r="CA4" s="5"/>
      <c r="CB4" s="5"/>
      <c r="CC4" s="5"/>
      <c r="CD4" s="5"/>
      <c r="CE4" s="5"/>
      <c r="CF4" s="5"/>
      <c r="CG4" s="5"/>
      <c r="CH4" s="5"/>
    </row>
    <row r="5" spans="2:86" ht="18" customHeight="1" x14ac:dyDescent="0.15">
      <c r="B5" s="411" t="s">
        <v>0</v>
      </c>
      <c r="C5" s="411"/>
      <c r="D5" s="411"/>
      <c r="E5" s="947" t="s">
        <v>562</v>
      </c>
      <c r="F5" s="948"/>
      <c r="G5" s="948"/>
      <c r="H5" s="948"/>
      <c r="I5" s="948"/>
      <c r="J5" s="949"/>
      <c r="K5" s="509" t="s">
        <v>1</v>
      </c>
      <c r="L5" s="509"/>
      <c r="M5" s="509"/>
      <c r="N5" s="919" t="s">
        <v>936</v>
      </c>
      <c r="O5" s="919"/>
      <c r="P5" s="919"/>
      <c r="Q5" s="919"/>
      <c r="R5" s="919"/>
      <c r="S5" s="919"/>
      <c r="T5" s="517"/>
      <c r="U5" s="518"/>
      <c r="V5" s="518"/>
      <c r="W5" s="518"/>
      <c r="X5" s="519"/>
      <c r="Y5" s="920" t="s">
        <v>532</v>
      </c>
      <c r="Z5" s="920"/>
      <c r="AA5" s="920"/>
      <c r="AB5" s="920"/>
      <c r="AC5" s="920"/>
      <c r="AD5" s="920"/>
      <c r="AE5" s="920"/>
      <c r="AF5" s="920"/>
      <c r="AG5" s="657"/>
      <c r="AH5" s="690"/>
      <c r="AI5" s="690"/>
      <c r="AJ5" s="658"/>
      <c r="AK5" s="955"/>
      <c r="AL5" s="956"/>
      <c r="AM5" s="956"/>
      <c r="AN5" s="956"/>
      <c r="AO5" s="957"/>
      <c r="AU5" s="951"/>
      <c r="AV5" s="51">
        <f>N7</f>
        <v>11</v>
      </c>
      <c r="AW5" s="43">
        <f>R7</f>
        <v>6</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2</v>
      </c>
      <c r="BF5" s="56">
        <f t="shared" si="0"/>
        <v>0</v>
      </c>
      <c r="BG5" s="56">
        <f t="shared" si="0"/>
        <v>0</v>
      </c>
      <c r="BH5" s="56">
        <f t="shared" si="0"/>
        <v>0</v>
      </c>
      <c r="BI5" s="56">
        <f>AI37</f>
        <v>0</v>
      </c>
      <c r="BJ5" s="56">
        <f t="shared" si="0"/>
        <v>0</v>
      </c>
      <c r="BK5" s="56">
        <f>IF(Y37&gt;0,R7,"")</f>
        <v>6</v>
      </c>
      <c r="BL5" s="44" t="str">
        <f>IF(Y37&gt;0,"",IF(Z37&gt;0,R7,""))</f>
        <v/>
      </c>
      <c r="BM5" s="44" t="e">
        <f>IF(Y37+Z37&gt;0,"",IF(AA37&gt;0,R7,""))</f>
        <v>#VALUE!</v>
      </c>
      <c r="BN5" s="44" t="e">
        <f>IF(Y37+Z37+AA37&gt;0,"",IF(AB37&gt;0,R7,""))</f>
        <v>#VALUE!</v>
      </c>
      <c r="BO5" s="56">
        <f>AC35</f>
        <v>0</v>
      </c>
      <c r="BP5" s="56">
        <f t="shared" ref="BP5:BQ5" si="1">AD35</f>
        <v>0</v>
      </c>
      <c r="BQ5" s="56">
        <f t="shared" si="1"/>
        <v>0.14000000000000001</v>
      </c>
      <c r="BR5" s="56">
        <f>AF35</f>
        <v>0</v>
      </c>
      <c r="BS5" s="56">
        <f>AG35</f>
        <v>0</v>
      </c>
      <c r="BT5" s="56">
        <f>AH35</f>
        <v>0</v>
      </c>
      <c r="BU5" s="56">
        <f>AI35</f>
        <v>0</v>
      </c>
      <c r="BV5" s="56">
        <f>AJ35</f>
        <v>0</v>
      </c>
      <c r="BW5" s="144"/>
      <c r="BX5" s="145"/>
      <c r="BY5" s="145"/>
      <c r="BZ5" s="145"/>
      <c r="CA5" s="146"/>
      <c r="CB5" s="146"/>
      <c r="CC5" s="146"/>
      <c r="CD5" s="146"/>
      <c r="CE5" s="146"/>
      <c r="CF5" s="146"/>
      <c r="CG5" s="146"/>
      <c r="CH5" s="146"/>
    </row>
    <row r="6" spans="2:86" ht="12" customHeight="1" x14ac:dyDescent="0.15">
      <c r="B6" s="925" t="s">
        <v>184</v>
      </c>
      <c r="C6" s="927"/>
      <c r="D6" s="928"/>
      <c r="E6" s="929"/>
      <c r="F6" s="929"/>
      <c r="G6" s="929"/>
      <c r="H6" s="929"/>
      <c r="I6" s="929"/>
      <c r="J6" s="930"/>
      <c r="K6" s="935" t="s">
        <v>317</v>
      </c>
      <c r="L6" s="936"/>
      <c r="M6" s="936"/>
      <c r="N6" s="936"/>
      <c r="O6" s="936"/>
      <c r="P6" s="936"/>
      <c r="Q6" s="936"/>
      <c r="R6" s="936"/>
      <c r="S6" s="936"/>
      <c r="T6" s="936"/>
      <c r="U6" s="936"/>
      <c r="V6" s="936"/>
      <c r="W6" s="936"/>
      <c r="X6" s="936"/>
      <c r="Y6" s="936"/>
      <c r="Z6" s="936"/>
      <c r="AA6" s="936"/>
      <c r="AB6" s="936"/>
      <c r="AC6" s="936"/>
      <c r="AD6" s="936"/>
      <c r="AE6" s="936"/>
      <c r="AF6" s="936"/>
      <c r="AG6" s="936"/>
      <c r="AH6" s="936"/>
      <c r="AI6" s="936"/>
      <c r="AJ6" s="936"/>
      <c r="AK6" s="936"/>
      <c r="AL6" s="936"/>
      <c r="AM6" s="936"/>
      <c r="AN6" s="936"/>
      <c r="AO6" s="937"/>
      <c r="AP6" s="2"/>
    </row>
    <row r="7" spans="2:86" ht="12" customHeight="1" x14ac:dyDescent="0.15">
      <c r="B7" s="926"/>
      <c r="C7" s="931"/>
      <c r="D7" s="929"/>
      <c r="E7" s="929"/>
      <c r="F7" s="929"/>
      <c r="G7" s="929"/>
      <c r="H7" s="929"/>
      <c r="I7" s="929"/>
      <c r="J7" s="930"/>
      <c r="K7" s="884" t="s">
        <v>183</v>
      </c>
      <c r="L7" s="885"/>
      <c r="M7" s="886"/>
      <c r="N7" s="961">
        <v>11</v>
      </c>
      <c r="O7" s="962"/>
      <c r="P7" s="884" t="s">
        <v>318</v>
      </c>
      <c r="Q7" s="886"/>
      <c r="R7" s="938">
        <v>6</v>
      </c>
      <c r="S7" s="939"/>
      <c r="T7" s="940"/>
      <c r="U7" s="907" t="s">
        <v>436</v>
      </c>
      <c r="V7" s="941"/>
      <c r="W7" s="907" t="s">
        <v>319</v>
      </c>
      <c r="X7" s="941"/>
      <c r="Y7" s="886" t="s">
        <v>182</v>
      </c>
      <c r="Z7" s="883"/>
      <c r="AA7" s="883"/>
      <c r="AB7" s="883"/>
      <c r="AC7" s="907" t="s">
        <v>320</v>
      </c>
      <c r="AD7" s="908"/>
      <c r="AE7" s="908"/>
      <c r="AF7" s="908"/>
      <c r="AG7" s="908"/>
      <c r="AH7" s="908"/>
      <c r="AI7" s="908"/>
      <c r="AJ7" s="941"/>
      <c r="AK7" s="907" t="s">
        <v>321</v>
      </c>
      <c r="AL7" s="908"/>
      <c r="AM7" s="908"/>
      <c r="AN7" s="909"/>
      <c r="AO7" s="910"/>
      <c r="AP7" s="2"/>
      <c r="AW7" s="59"/>
    </row>
    <row r="8" spans="2:86" ht="12" customHeight="1" x14ac:dyDescent="0.15">
      <c r="B8" s="926"/>
      <c r="C8" s="931"/>
      <c r="D8" s="929"/>
      <c r="E8" s="929"/>
      <c r="F8" s="929"/>
      <c r="G8" s="929"/>
      <c r="H8" s="929"/>
      <c r="I8" s="929"/>
      <c r="J8" s="930"/>
      <c r="K8" s="883" t="s">
        <v>322</v>
      </c>
      <c r="L8" s="883" t="s">
        <v>167</v>
      </c>
      <c r="M8" s="883"/>
      <c r="N8" s="883" t="s">
        <v>166</v>
      </c>
      <c r="O8" s="883"/>
      <c r="P8" s="883" t="s">
        <v>323</v>
      </c>
      <c r="Q8" s="883"/>
      <c r="R8" s="883" t="s">
        <v>2</v>
      </c>
      <c r="S8" s="883"/>
      <c r="T8" s="883"/>
      <c r="U8" s="911"/>
      <c r="V8" s="942"/>
      <c r="W8" s="911"/>
      <c r="X8" s="942"/>
      <c r="Y8" s="886"/>
      <c r="Z8" s="883"/>
      <c r="AA8" s="883"/>
      <c r="AB8" s="883"/>
      <c r="AC8" s="915"/>
      <c r="AD8" s="916"/>
      <c r="AE8" s="916"/>
      <c r="AF8" s="916"/>
      <c r="AG8" s="916"/>
      <c r="AH8" s="916"/>
      <c r="AI8" s="916"/>
      <c r="AJ8" s="943"/>
      <c r="AK8" s="911"/>
      <c r="AL8" s="912"/>
      <c r="AM8" s="912"/>
      <c r="AN8" s="913"/>
      <c r="AO8" s="914"/>
      <c r="AP8" s="2"/>
    </row>
    <row r="9" spans="2:86" ht="12" customHeight="1" x14ac:dyDescent="0.15">
      <c r="B9" s="926"/>
      <c r="C9" s="931"/>
      <c r="D9" s="929"/>
      <c r="E9" s="929"/>
      <c r="F9" s="929"/>
      <c r="G9" s="929"/>
      <c r="H9" s="929"/>
      <c r="I9" s="929"/>
      <c r="J9" s="930"/>
      <c r="K9" s="883"/>
      <c r="L9" s="883"/>
      <c r="M9" s="883"/>
      <c r="N9" s="883"/>
      <c r="O9" s="883"/>
      <c r="P9" s="883"/>
      <c r="Q9" s="883"/>
      <c r="R9" s="883"/>
      <c r="S9" s="883"/>
      <c r="T9" s="883"/>
      <c r="U9" s="911"/>
      <c r="V9" s="942"/>
      <c r="W9" s="911"/>
      <c r="X9" s="942"/>
      <c r="Y9" s="886" t="s">
        <v>324</v>
      </c>
      <c r="Z9" s="883"/>
      <c r="AA9" s="883"/>
      <c r="AB9" s="883"/>
      <c r="AC9" s="883" t="s">
        <v>325</v>
      </c>
      <c r="AD9" s="883"/>
      <c r="AE9" s="883"/>
      <c r="AF9" s="883"/>
      <c r="AG9" s="883" t="s">
        <v>326</v>
      </c>
      <c r="AH9" s="883"/>
      <c r="AI9" s="883"/>
      <c r="AJ9" s="883"/>
      <c r="AK9" s="911"/>
      <c r="AL9" s="912"/>
      <c r="AM9" s="912"/>
      <c r="AN9" s="913"/>
      <c r="AO9" s="914"/>
      <c r="AP9" s="2"/>
    </row>
    <row r="10" spans="2:86" ht="12" customHeight="1" x14ac:dyDescent="0.15">
      <c r="B10" s="926"/>
      <c r="C10" s="931"/>
      <c r="D10" s="929"/>
      <c r="E10" s="929"/>
      <c r="F10" s="929"/>
      <c r="G10" s="929"/>
      <c r="H10" s="929"/>
      <c r="I10" s="929"/>
      <c r="J10" s="930"/>
      <c r="K10" s="883"/>
      <c r="L10" s="883"/>
      <c r="M10" s="883"/>
      <c r="N10" s="883"/>
      <c r="O10" s="883"/>
      <c r="P10" s="883"/>
      <c r="Q10" s="883"/>
      <c r="R10" s="883"/>
      <c r="S10" s="883"/>
      <c r="T10" s="883"/>
      <c r="U10" s="915"/>
      <c r="V10" s="943"/>
      <c r="W10" s="915"/>
      <c r="X10" s="943"/>
      <c r="Y10" s="54" t="s">
        <v>21</v>
      </c>
      <c r="Z10" s="50" t="s">
        <v>22</v>
      </c>
      <c r="AA10" s="50" t="s">
        <v>327</v>
      </c>
      <c r="AB10" s="50" t="s">
        <v>328</v>
      </c>
      <c r="AC10" s="50" t="s">
        <v>21</v>
      </c>
      <c r="AD10" s="50" t="s">
        <v>22</v>
      </c>
      <c r="AE10" s="50" t="s">
        <v>327</v>
      </c>
      <c r="AF10" s="50" t="s">
        <v>328</v>
      </c>
      <c r="AG10" s="50" t="s">
        <v>21</v>
      </c>
      <c r="AH10" s="50" t="s">
        <v>22</v>
      </c>
      <c r="AI10" s="50" t="s">
        <v>327</v>
      </c>
      <c r="AJ10" s="50" t="s">
        <v>328</v>
      </c>
      <c r="AK10" s="915"/>
      <c r="AL10" s="916"/>
      <c r="AM10" s="916"/>
      <c r="AN10" s="917"/>
      <c r="AO10" s="918"/>
      <c r="AP10" s="2"/>
    </row>
    <row r="11" spans="2:86" ht="12" customHeight="1" x14ac:dyDescent="0.15">
      <c r="B11" s="926"/>
      <c r="C11" s="931"/>
      <c r="D11" s="929"/>
      <c r="E11" s="929"/>
      <c r="F11" s="929"/>
      <c r="G11" s="929"/>
      <c r="H11" s="929"/>
      <c r="I11" s="929"/>
      <c r="J11" s="930"/>
      <c r="K11" s="95">
        <v>1</v>
      </c>
      <c r="L11" s="890" t="s">
        <v>464</v>
      </c>
      <c r="M11" s="891"/>
      <c r="N11" s="890" t="s">
        <v>337</v>
      </c>
      <c r="O11" s="891"/>
      <c r="P11" s="890" t="s">
        <v>252</v>
      </c>
      <c r="Q11" s="891"/>
      <c r="R11" s="312" t="s">
        <v>473</v>
      </c>
      <c r="S11" s="312"/>
      <c r="T11" s="312"/>
      <c r="U11" s="890" t="s">
        <v>534</v>
      </c>
      <c r="V11" s="891"/>
      <c r="W11" s="890" t="s">
        <v>559</v>
      </c>
      <c r="X11" s="891"/>
      <c r="Y11" s="274"/>
      <c r="Z11" s="274"/>
      <c r="AA11" s="274"/>
      <c r="AB11" s="274"/>
      <c r="AC11" s="272"/>
      <c r="AD11" s="272"/>
      <c r="AE11" s="272"/>
      <c r="AF11" s="272"/>
      <c r="AG11" s="272"/>
      <c r="AH11" s="272"/>
      <c r="AI11" s="272"/>
      <c r="AJ11" s="272"/>
      <c r="AK11" s="887"/>
      <c r="AL11" s="888"/>
      <c r="AM11" s="888"/>
      <c r="AN11" s="888"/>
      <c r="AO11" s="889"/>
      <c r="AP11" s="2"/>
      <c r="AQ11" s="60">
        <f>IF(P11="材質劣化",2,IF(P11="漏水",3,1))</f>
        <v>3</v>
      </c>
      <c r="AS11" s="42" t="str">
        <f>IF(Y11&lt;&gt;"",1,"")</f>
        <v/>
      </c>
    </row>
    <row r="12" spans="2:86" ht="12" customHeight="1" x14ac:dyDescent="0.15">
      <c r="B12" s="926"/>
      <c r="C12" s="931"/>
      <c r="D12" s="929"/>
      <c r="E12" s="929"/>
      <c r="F12" s="929"/>
      <c r="G12" s="929"/>
      <c r="H12" s="929"/>
      <c r="I12" s="929"/>
      <c r="J12" s="930"/>
      <c r="K12" s="95">
        <v>2</v>
      </c>
      <c r="L12" s="890" t="s">
        <v>464</v>
      </c>
      <c r="M12" s="891"/>
      <c r="N12" s="890" t="s">
        <v>343</v>
      </c>
      <c r="O12" s="891"/>
      <c r="P12" s="890" t="s">
        <v>251</v>
      </c>
      <c r="Q12" s="891"/>
      <c r="R12" s="312" t="s">
        <v>466</v>
      </c>
      <c r="S12" s="312"/>
      <c r="T12" s="312"/>
      <c r="U12" s="890" t="s">
        <v>534</v>
      </c>
      <c r="V12" s="891"/>
      <c r="W12" s="890" t="s">
        <v>559</v>
      </c>
      <c r="X12" s="891"/>
      <c r="Y12" s="274"/>
      <c r="Z12" s="274"/>
      <c r="AA12" s="274"/>
      <c r="AB12" s="274"/>
      <c r="AC12" s="272"/>
      <c r="AD12" s="272"/>
      <c r="AE12" s="272">
        <v>0.03</v>
      </c>
      <c r="AF12" s="272"/>
      <c r="AG12" s="272"/>
      <c r="AH12" s="272"/>
      <c r="AI12" s="272"/>
      <c r="AJ12" s="272"/>
      <c r="AK12" s="887"/>
      <c r="AL12" s="888"/>
      <c r="AM12" s="888"/>
      <c r="AN12" s="888"/>
      <c r="AO12" s="889"/>
      <c r="AP12" s="2"/>
      <c r="AQ12" s="60">
        <f>IF(P12="材質劣化",2,IF(P12="漏水",3,1))</f>
        <v>2</v>
      </c>
    </row>
    <row r="13" spans="2:86" ht="12" customHeight="1" x14ac:dyDescent="0.15">
      <c r="B13" s="926"/>
      <c r="C13" s="931"/>
      <c r="D13" s="929"/>
      <c r="E13" s="929"/>
      <c r="F13" s="929"/>
      <c r="G13" s="929"/>
      <c r="H13" s="929"/>
      <c r="I13" s="929"/>
      <c r="J13" s="930"/>
      <c r="K13" s="95">
        <v>3</v>
      </c>
      <c r="L13" s="890" t="s">
        <v>464</v>
      </c>
      <c r="M13" s="891"/>
      <c r="N13" s="890" t="s">
        <v>343</v>
      </c>
      <c r="O13" s="891"/>
      <c r="P13" s="890" t="s">
        <v>251</v>
      </c>
      <c r="Q13" s="891"/>
      <c r="R13" s="312" t="s">
        <v>466</v>
      </c>
      <c r="S13" s="312"/>
      <c r="T13" s="312"/>
      <c r="U13" s="890" t="s">
        <v>559</v>
      </c>
      <c r="V13" s="891"/>
      <c r="W13" s="890" t="s">
        <v>559</v>
      </c>
      <c r="X13" s="891"/>
      <c r="Y13" s="274"/>
      <c r="Z13" s="274"/>
      <c r="AA13" s="274"/>
      <c r="AB13" s="274"/>
      <c r="AC13" s="272"/>
      <c r="AD13" s="272"/>
      <c r="AE13" s="272">
        <v>0.11</v>
      </c>
      <c r="AF13" s="272"/>
      <c r="AG13" s="272"/>
      <c r="AH13" s="272"/>
      <c r="AI13" s="272"/>
      <c r="AJ13" s="272"/>
      <c r="AK13" s="887"/>
      <c r="AL13" s="888"/>
      <c r="AM13" s="888"/>
      <c r="AN13" s="888"/>
      <c r="AO13" s="889"/>
      <c r="AP13" s="2"/>
      <c r="AQ13" s="60">
        <f t="shared" ref="AQ13:AQ27" si="2">IF(P13="材質劣化",2,IF(P13="漏水",3,1))</f>
        <v>2</v>
      </c>
    </row>
    <row r="14" spans="2:86" ht="12" customHeight="1" x14ac:dyDescent="0.15">
      <c r="B14" s="926"/>
      <c r="C14" s="931"/>
      <c r="D14" s="929"/>
      <c r="E14" s="929"/>
      <c r="F14" s="929"/>
      <c r="G14" s="929"/>
      <c r="H14" s="929"/>
      <c r="I14" s="929"/>
      <c r="J14" s="930"/>
      <c r="K14" s="95">
        <v>4</v>
      </c>
      <c r="L14" s="890" t="s">
        <v>464</v>
      </c>
      <c r="M14" s="891"/>
      <c r="N14" s="890" t="s">
        <v>342</v>
      </c>
      <c r="O14" s="891"/>
      <c r="P14" s="890" t="s">
        <v>251</v>
      </c>
      <c r="Q14" s="891"/>
      <c r="R14" s="312" t="s">
        <v>466</v>
      </c>
      <c r="S14" s="312"/>
      <c r="T14" s="312"/>
      <c r="U14" s="890" t="s">
        <v>549</v>
      </c>
      <c r="V14" s="891"/>
      <c r="W14" s="890" t="s">
        <v>559</v>
      </c>
      <c r="X14" s="891"/>
      <c r="Y14" s="274"/>
      <c r="Z14" s="274"/>
      <c r="AA14" s="274"/>
      <c r="AB14" s="274"/>
      <c r="AC14" s="272"/>
      <c r="AD14" s="272"/>
      <c r="AE14" s="272"/>
      <c r="AF14" s="272"/>
      <c r="AG14" s="272"/>
      <c r="AH14" s="272"/>
      <c r="AI14" s="272"/>
      <c r="AJ14" s="272"/>
      <c r="AK14" s="887"/>
      <c r="AL14" s="888"/>
      <c r="AM14" s="888"/>
      <c r="AN14" s="888"/>
      <c r="AO14" s="889"/>
      <c r="AP14" s="2"/>
      <c r="AQ14" s="60">
        <f t="shared" si="2"/>
        <v>2</v>
      </c>
    </row>
    <row r="15" spans="2:86" ht="12" customHeight="1" x14ac:dyDescent="0.15">
      <c r="B15" s="926"/>
      <c r="C15" s="931"/>
      <c r="D15" s="929"/>
      <c r="E15" s="929"/>
      <c r="F15" s="929"/>
      <c r="G15" s="929"/>
      <c r="H15" s="929"/>
      <c r="I15" s="929"/>
      <c r="J15" s="930"/>
      <c r="K15" s="95">
        <v>5</v>
      </c>
      <c r="L15" s="890" t="s">
        <v>464</v>
      </c>
      <c r="M15" s="891"/>
      <c r="N15" s="890" t="s">
        <v>336</v>
      </c>
      <c r="O15" s="891"/>
      <c r="P15" s="890" t="s">
        <v>252</v>
      </c>
      <c r="Q15" s="891"/>
      <c r="R15" s="312" t="s">
        <v>473</v>
      </c>
      <c r="S15" s="312"/>
      <c r="T15" s="312"/>
      <c r="U15" s="890" t="s">
        <v>534</v>
      </c>
      <c r="V15" s="891"/>
      <c r="W15" s="890" t="s">
        <v>559</v>
      </c>
      <c r="X15" s="891"/>
      <c r="Y15" s="274"/>
      <c r="Z15" s="274"/>
      <c r="AA15" s="274"/>
      <c r="AB15" s="274"/>
      <c r="AC15" s="272"/>
      <c r="AD15" s="272"/>
      <c r="AE15" s="272"/>
      <c r="AF15" s="272"/>
      <c r="AG15" s="272"/>
      <c r="AH15" s="272"/>
      <c r="AI15" s="272"/>
      <c r="AJ15" s="272"/>
      <c r="AK15" s="887"/>
      <c r="AL15" s="888"/>
      <c r="AM15" s="888"/>
      <c r="AN15" s="888"/>
      <c r="AO15" s="889"/>
      <c r="AP15" s="2"/>
      <c r="AQ15" s="60">
        <f t="shared" si="2"/>
        <v>3</v>
      </c>
    </row>
    <row r="16" spans="2:86" ht="12" customHeight="1" x14ac:dyDescent="0.15">
      <c r="B16" s="926"/>
      <c r="C16" s="931"/>
      <c r="D16" s="929"/>
      <c r="E16" s="929"/>
      <c r="F16" s="929"/>
      <c r="G16" s="929"/>
      <c r="H16" s="929"/>
      <c r="I16" s="929"/>
      <c r="J16" s="930"/>
      <c r="K16" s="95">
        <v>6</v>
      </c>
      <c r="L16" s="890" t="s">
        <v>464</v>
      </c>
      <c r="M16" s="891"/>
      <c r="N16" s="890" t="s">
        <v>336</v>
      </c>
      <c r="O16" s="891"/>
      <c r="P16" s="890" t="s">
        <v>251</v>
      </c>
      <c r="Q16" s="891"/>
      <c r="R16" s="312" t="s">
        <v>466</v>
      </c>
      <c r="S16" s="312"/>
      <c r="T16" s="312"/>
      <c r="U16" s="890" t="s">
        <v>534</v>
      </c>
      <c r="V16" s="891"/>
      <c r="W16" s="890" t="s">
        <v>559</v>
      </c>
      <c r="X16" s="891"/>
      <c r="Y16" s="274"/>
      <c r="Z16" s="274"/>
      <c r="AA16" s="274"/>
      <c r="AB16" s="274"/>
      <c r="AC16" s="272"/>
      <c r="AD16" s="272"/>
      <c r="AE16" s="272"/>
      <c r="AF16" s="272"/>
      <c r="AG16" s="272"/>
      <c r="AH16" s="272"/>
      <c r="AI16" s="272"/>
      <c r="AJ16" s="272"/>
      <c r="AK16" s="887"/>
      <c r="AL16" s="888"/>
      <c r="AM16" s="888"/>
      <c r="AN16" s="888"/>
      <c r="AO16" s="889"/>
      <c r="AP16" s="2"/>
      <c r="AQ16" s="60">
        <f t="shared" si="2"/>
        <v>2</v>
      </c>
    </row>
    <row r="17" spans="2:46" ht="12" customHeight="1" x14ac:dyDescent="0.15">
      <c r="B17" s="926"/>
      <c r="C17" s="931"/>
      <c r="D17" s="929"/>
      <c r="E17" s="929"/>
      <c r="F17" s="929"/>
      <c r="G17" s="929"/>
      <c r="H17" s="929"/>
      <c r="I17" s="929"/>
      <c r="J17" s="930"/>
      <c r="K17" s="95"/>
      <c r="L17" s="890"/>
      <c r="M17" s="891"/>
      <c r="N17" s="890"/>
      <c r="O17" s="891"/>
      <c r="P17" s="890"/>
      <c r="Q17" s="891"/>
      <c r="R17" s="328"/>
      <c r="S17" s="892"/>
      <c r="T17" s="329"/>
      <c r="U17" s="890"/>
      <c r="V17" s="891"/>
      <c r="W17" s="890"/>
      <c r="X17" s="891"/>
      <c r="Y17" s="55"/>
      <c r="Z17" s="55"/>
      <c r="AA17" s="55"/>
      <c r="AB17" s="55"/>
      <c r="AC17" s="61"/>
      <c r="AD17" s="61"/>
      <c r="AE17" s="61"/>
      <c r="AF17" s="61"/>
      <c r="AG17" s="61"/>
      <c r="AH17" s="61"/>
      <c r="AI17" s="61"/>
      <c r="AJ17" s="61"/>
      <c r="AK17" s="887"/>
      <c r="AL17" s="888"/>
      <c r="AM17" s="888"/>
      <c r="AN17" s="888"/>
      <c r="AO17" s="889"/>
      <c r="AP17" s="2"/>
      <c r="AQ17" s="60">
        <f t="shared" si="2"/>
        <v>1</v>
      </c>
    </row>
    <row r="18" spans="2:46" ht="12" customHeight="1" x14ac:dyDescent="0.15">
      <c r="B18" s="926"/>
      <c r="C18" s="931"/>
      <c r="D18" s="929"/>
      <c r="E18" s="929"/>
      <c r="F18" s="929"/>
      <c r="G18" s="929"/>
      <c r="H18" s="929"/>
      <c r="I18" s="929"/>
      <c r="J18" s="930"/>
      <c r="K18" s="95"/>
      <c r="L18" s="890"/>
      <c r="M18" s="891"/>
      <c r="N18" s="890"/>
      <c r="O18" s="891"/>
      <c r="P18" s="890"/>
      <c r="Q18" s="891"/>
      <c r="R18" s="328"/>
      <c r="S18" s="892"/>
      <c r="T18" s="329"/>
      <c r="U18" s="890"/>
      <c r="V18" s="891"/>
      <c r="W18" s="890"/>
      <c r="X18" s="891"/>
      <c r="Y18" s="55"/>
      <c r="Z18" s="55"/>
      <c r="AA18" s="55"/>
      <c r="AB18" s="55"/>
      <c r="AC18" s="61"/>
      <c r="AD18" s="61"/>
      <c r="AE18" s="61"/>
      <c r="AF18" s="61"/>
      <c r="AG18" s="61"/>
      <c r="AH18" s="61"/>
      <c r="AI18" s="61"/>
      <c r="AJ18" s="61"/>
      <c r="AK18" s="887"/>
      <c r="AL18" s="888"/>
      <c r="AM18" s="888"/>
      <c r="AN18" s="888"/>
      <c r="AO18" s="889"/>
      <c r="AP18" s="2"/>
      <c r="AQ18" s="60">
        <f t="shared" si="2"/>
        <v>1</v>
      </c>
    </row>
    <row r="19" spans="2:46" ht="12" customHeight="1" x14ac:dyDescent="0.15">
      <c r="B19" s="926"/>
      <c r="C19" s="931"/>
      <c r="D19" s="929"/>
      <c r="E19" s="929"/>
      <c r="F19" s="929"/>
      <c r="G19" s="929"/>
      <c r="H19" s="929"/>
      <c r="I19" s="929"/>
      <c r="J19" s="930"/>
      <c r="K19" s="95"/>
      <c r="L19" s="890"/>
      <c r="M19" s="891"/>
      <c r="N19" s="890"/>
      <c r="O19" s="891"/>
      <c r="P19" s="890"/>
      <c r="Q19" s="891"/>
      <c r="R19" s="328"/>
      <c r="S19" s="892"/>
      <c r="T19" s="329"/>
      <c r="U19" s="890"/>
      <c r="V19" s="891"/>
      <c r="W19" s="890"/>
      <c r="X19" s="891"/>
      <c r="Y19" s="55"/>
      <c r="Z19" s="55"/>
      <c r="AA19" s="55"/>
      <c r="AB19" s="55"/>
      <c r="AC19" s="61"/>
      <c r="AD19" s="61"/>
      <c r="AE19" s="61"/>
      <c r="AF19" s="61"/>
      <c r="AG19" s="61"/>
      <c r="AH19" s="61"/>
      <c r="AI19" s="61"/>
      <c r="AJ19" s="61"/>
      <c r="AK19" s="887"/>
      <c r="AL19" s="888"/>
      <c r="AM19" s="888"/>
      <c r="AN19" s="888"/>
      <c r="AO19" s="889"/>
      <c r="AP19" s="2"/>
      <c r="AQ19" s="60">
        <f t="shared" si="2"/>
        <v>1</v>
      </c>
    </row>
    <row r="20" spans="2:46" ht="12" customHeight="1" x14ac:dyDescent="0.15">
      <c r="B20" s="926"/>
      <c r="C20" s="931"/>
      <c r="D20" s="929"/>
      <c r="E20" s="929"/>
      <c r="F20" s="929"/>
      <c r="G20" s="929"/>
      <c r="H20" s="929"/>
      <c r="I20" s="929"/>
      <c r="J20" s="930"/>
      <c r="K20" s="95"/>
      <c r="L20" s="890"/>
      <c r="M20" s="891"/>
      <c r="N20" s="890"/>
      <c r="O20" s="891"/>
      <c r="P20" s="890"/>
      <c r="Q20" s="891"/>
      <c r="R20" s="328"/>
      <c r="S20" s="892"/>
      <c r="T20" s="329"/>
      <c r="U20" s="890"/>
      <c r="V20" s="891"/>
      <c r="W20" s="890"/>
      <c r="X20" s="891"/>
      <c r="Y20" s="55"/>
      <c r="Z20" s="55"/>
      <c r="AA20" s="55"/>
      <c r="AB20" s="55"/>
      <c r="AC20" s="61"/>
      <c r="AD20" s="61"/>
      <c r="AE20" s="61"/>
      <c r="AF20" s="61"/>
      <c r="AG20" s="61"/>
      <c r="AH20" s="61"/>
      <c r="AI20" s="61"/>
      <c r="AJ20" s="61"/>
      <c r="AK20" s="887"/>
      <c r="AL20" s="888"/>
      <c r="AM20" s="888"/>
      <c r="AN20" s="888"/>
      <c r="AO20" s="889"/>
      <c r="AP20" s="2"/>
      <c r="AQ20" s="60">
        <f t="shared" si="2"/>
        <v>1</v>
      </c>
    </row>
    <row r="21" spans="2:46" ht="12" customHeight="1" x14ac:dyDescent="0.15">
      <c r="B21" s="926"/>
      <c r="C21" s="931"/>
      <c r="D21" s="929"/>
      <c r="E21" s="929"/>
      <c r="F21" s="929"/>
      <c r="G21" s="929"/>
      <c r="H21" s="929"/>
      <c r="I21" s="929"/>
      <c r="J21" s="930"/>
      <c r="K21" s="95"/>
      <c r="L21" s="890"/>
      <c r="M21" s="891"/>
      <c r="N21" s="890"/>
      <c r="O21" s="891"/>
      <c r="P21" s="890"/>
      <c r="Q21" s="891"/>
      <c r="R21" s="328"/>
      <c r="S21" s="892"/>
      <c r="T21" s="329"/>
      <c r="U21" s="890"/>
      <c r="V21" s="891"/>
      <c r="W21" s="890"/>
      <c r="X21" s="891"/>
      <c r="Y21" s="55"/>
      <c r="Z21" s="55"/>
      <c r="AA21" s="55"/>
      <c r="AB21" s="55"/>
      <c r="AC21" s="61"/>
      <c r="AD21" s="61"/>
      <c r="AE21" s="61"/>
      <c r="AF21" s="61"/>
      <c r="AG21" s="61"/>
      <c r="AH21" s="61"/>
      <c r="AI21" s="61"/>
      <c r="AJ21" s="61"/>
      <c r="AK21" s="887"/>
      <c r="AL21" s="888"/>
      <c r="AM21" s="888"/>
      <c r="AN21" s="888"/>
      <c r="AO21" s="889"/>
      <c r="AP21" s="2"/>
      <c r="AQ21" s="60">
        <f>IF(P21="材質劣化",2,IF(P21="漏水",3,1))</f>
        <v>1</v>
      </c>
    </row>
    <row r="22" spans="2:46" ht="12" customHeight="1" x14ac:dyDescent="0.15">
      <c r="B22" s="926"/>
      <c r="C22" s="931"/>
      <c r="D22" s="929"/>
      <c r="E22" s="929"/>
      <c r="F22" s="929"/>
      <c r="G22" s="929"/>
      <c r="H22" s="929"/>
      <c r="I22" s="929"/>
      <c r="J22" s="930"/>
      <c r="K22" s="95"/>
      <c r="L22" s="890"/>
      <c r="M22" s="891"/>
      <c r="N22" s="890"/>
      <c r="O22" s="891"/>
      <c r="P22" s="890"/>
      <c r="Q22" s="891"/>
      <c r="R22" s="328"/>
      <c r="S22" s="892"/>
      <c r="T22" s="329"/>
      <c r="U22" s="890"/>
      <c r="V22" s="891"/>
      <c r="W22" s="890"/>
      <c r="X22" s="891"/>
      <c r="Y22" s="55"/>
      <c r="Z22" s="55"/>
      <c r="AA22" s="55"/>
      <c r="AB22" s="55"/>
      <c r="AC22" s="61"/>
      <c r="AD22" s="61"/>
      <c r="AE22" s="61"/>
      <c r="AF22" s="61"/>
      <c r="AG22" s="61"/>
      <c r="AH22" s="61"/>
      <c r="AI22" s="61"/>
      <c r="AJ22" s="61"/>
      <c r="AK22" s="887"/>
      <c r="AL22" s="888"/>
      <c r="AM22" s="888"/>
      <c r="AN22" s="888"/>
      <c r="AO22" s="889"/>
      <c r="AP22" s="2"/>
      <c r="AQ22" s="60">
        <f t="shared" si="2"/>
        <v>1</v>
      </c>
    </row>
    <row r="23" spans="2:46" ht="12" customHeight="1" x14ac:dyDescent="0.15">
      <c r="B23" s="926"/>
      <c r="C23" s="931"/>
      <c r="D23" s="929"/>
      <c r="E23" s="929"/>
      <c r="F23" s="929"/>
      <c r="G23" s="929"/>
      <c r="H23" s="929"/>
      <c r="I23" s="929"/>
      <c r="J23" s="930"/>
      <c r="K23" s="95"/>
      <c r="L23" s="890"/>
      <c r="M23" s="891"/>
      <c r="N23" s="890"/>
      <c r="O23" s="891"/>
      <c r="P23" s="890"/>
      <c r="Q23" s="891"/>
      <c r="R23" s="328"/>
      <c r="S23" s="892"/>
      <c r="T23" s="329"/>
      <c r="U23" s="890"/>
      <c r="V23" s="891"/>
      <c r="W23" s="890"/>
      <c r="X23" s="891"/>
      <c r="Y23" s="55"/>
      <c r="Z23" s="55"/>
      <c r="AA23" s="55"/>
      <c r="AB23" s="55"/>
      <c r="AC23" s="61"/>
      <c r="AD23" s="61"/>
      <c r="AE23" s="61"/>
      <c r="AF23" s="61"/>
      <c r="AG23" s="61"/>
      <c r="AH23" s="61"/>
      <c r="AI23" s="61"/>
      <c r="AJ23" s="61"/>
      <c r="AK23" s="887"/>
      <c r="AL23" s="888"/>
      <c r="AM23" s="888"/>
      <c r="AN23" s="888"/>
      <c r="AO23" s="889"/>
      <c r="AP23" s="2"/>
      <c r="AQ23" s="60">
        <f t="shared" si="2"/>
        <v>1</v>
      </c>
    </row>
    <row r="24" spans="2:46" ht="12" customHeight="1" x14ac:dyDescent="0.15">
      <c r="B24" s="926"/>
      <c r="C24" s="931"/>
      <c r="D24" s="929"/>
      <c r="E24" s="929"/>
      <c r="F24" s="929"/>
      <c r="G24" s="929"/>
      <c r="H24" s="929"/>
      <c r="I24" s="929"/>
      <c r="J24" s="930"/>
      <c r="K24" s="95"/>
      <c r="L24" s="890"/>
      <c r="M24" s="891"/>
      <c r="N24" s="890"/>
      <c r="O24" s="891"/>
      <c r="P24" s="890"/>
      <c r="Q24" s="891"/>
      <c r="R24" s="328"/>
      <c r="S24" s="892"/>
      <c r="T24" s="329"/>
      <c r="U24" s="890"/>
      <c r="V24" s="891"/>
      <c r="W24" s="890"/>
      <c r="X24" s="891"/>
      <c r="Y24" s="55"/>
      <c r="Z24" s="55"/>
      <c r="AA24" s="55"/>
      <c r="AB24" s="55"/>
      <c r="AC24" s="61"/>
      <c r="AD24" s="61"/>
      <c r="AE24" s="61"/>
      <c r="AF24" s="61"/>
      <c r="AG24" s="61"/>
      <c r="AH24" s="61"/>
      <c r="AI24" s="61"/>
      <c r="AJ24" s="61"/>
      <c r="AK24" s="887"/>
      <c r="AL24" s="888"/>
      <c r="AM24" s="888"/>
      <c r="AN24" s="888"/>
      <c r="AO24" s="889"/>
      <c r="AP24" s="2"/>
      <c r="AQ24" s="60">
        <f t="shared" si="2"/>
        <v>1</v>
      </c>
    </row>
    <row r="25" spans="2:46" ht="12" customHeight="1" x14ac:dyDescent="0.15">
      <c r="B25" s="926"/>
      <c r="C25" s="931"/>
      <c r="D25" s="929"/>
      <c r="E25" s="929"/>
      <c r="F25" s="929"/>
      <c r="G25" s="929"/>
      <c r="H25" s="929"/>
      <c r="I25" s="929"/>
      <c r="J25" s="930"/>
      <c r="K25" s="95"/>
      <c r="L25" s="890"/>
      <c r="M25" s="891"/>
      <c r="N25" s="890"/>
      <c r="O25" s="891"/>
      <c r="P25" s="890"/>
      <c r="Q25" s="891"/>
      <c r="R25" s="328"/>
      <c r="S25" s="892"/>
      <c r="T25" s="329"/>
      <c r="U25" s="890"/>
      <c r="V25" s="891"/>
      <c r="W25" s="890"/>
      <c r="X25" s="891"/>
      <c r="Y25" s="55"/>
      <c r="Z25" s="55"/>
      <c r="AA25" s="55"/>
      <c r="AB25" s="55"/>
      <c r="AC25" s="61"/>
      <c r="AD25" s="61"/>
      <c r="AE25" s="61"/>
      <c r="AF25" s="61"/>
      <c r="AG25" s="61"/>
      <c r="AH25" s="61"/>
      <c r="AI25" s="61"/>
      <c r="AJ25" s="61"/>
      <c r="AK25" s="887"/>
      <c r="AL25" s="888"/>
      <c r="AM25" s="888"/>
      <c r="AN25" s="888"/>
      <c r="AO25" s="889"/>
      <c r="AP25" s="2"/>
      <c r="AQ25" s="60">
        <f t="shared" si="2"/>
        <v>1</v>
      </c>
    </row>
    <row r="26" spans="2:46" ht="12" customHeight="1" x14ac:dyDescent="0.15">
      <c r="B26" s="926"/>
      <c r="C26" s="931"/>
      <c r="D26" s="929"/>
      <c r="E26" s="929"/>
      <c r="F26" s="929"/>
      <c r="G26" s="929"/>
      <c r="H26" s="929"/>
      <c r="I26" s="929"/>
      <c r="J26" s="930"/>
      <c r="K26" s="95"/>
      <c r="L26" s="890"/>
      <c r="M26" s="891"/>
      <c r="N26" s="890"/>
      <c r="O26" s="891"/>
      <c r="P26" s="890"/>
      <c r="Q26" s="891"/>
      <c r="R26" s="328"/>
      <c r="S26" s="892"/>
      <c r="T26" s="329"/>
      <c r="U26" s="890"/>
      <c r="V26" s="891"/>
      <c r="W26" s="890"/>
      <c r="X26" s="891"/>
      <c r="Y26" s="55"/>
      <c r="Z26" s="55"/>
      <c r="AA26" s="55"/>
      <c r="AB26" s="55"/>
      <c r="AC26" s="61"/>
      <c r="AD26" s="61"/>
      <c r="AE26" s="61"/>
      <c r="AF26" s="61"/>
      <c r="AG26" s="61"/>
      <c r="AH26" s="61"/>
      <c r="AI26" s="61"/>
      <c r="AJ26" s="61"/>
      <c r="AK26" s="887"/>
      <c r="AL26" s="888"/>
      <c r="AM26" s="888"/>
      <c r="AN26" s="888"/>
      <c r="AO26" s="889"/>
      <c r="AP26" s="2"/>
      <c r="AQ26" s="60">
        <f>IF(P26="材質劣化",2,IF(P26="漏水",3,1))</f>
        <v>1</v>
      </c>
    </row>
    <row r="27" spans="2:46" ht="12" customHeight="1" x14ac:dyDescent="0.15">
      <c r="B27" s="926"/>
      <c r="C27" s="931"/>
      <c r="D27" s="929"/>
      <c r="E27" s="929"/>
      <c r="F27" s="929"/>
      <c r="G27" s="929"/>
      <c r="H27" s="929"/>
      <c r="I27" s="929"/>
      <c r="J27" s="930"/>
      <c r="K27" s="95"/>
      <c r="L27" s="890"/>
      <c r="M27" s="891"/>
      <c r="N27" s="890"/>
      <c r="O27" s="891"/>
      <c r="P27" s="890"/>
      <c r="Q27" s="891"/>
      <c r="R27" s="328"/>
      <c r="S27" s="892"/>
      <c r="T27" s="329"/>
      <c r="U27" s="890"/>
      <c r="V27" s="891"/>
      <c r="W27" s="890"/>
      <c r="X27" s="891"/>
      <c r="Y27" s="55"/>
      <c r="Z27" s="55"/>
      <c r="AA27" s="55"/>
      <c r="AB27" s="55"/>
      <c r="AC27" s="61"/>
      <c r="AD27" s="61"/>
      <c r="AE27" s="61"/>
      <c r="AF27" s="61"/>
      <c r="AG27" s="61"/>
      <c r="AH27" s="61"/>
      <c r="AI27" s="61"/>
      <c r="AJ27" s="61"/>
      <c r="AK27" s="887"/>
      <c r="AL27" s="888"/>
      <c r="AM27" s="888"/>
      <c r="AN27" s="888"/>
      <c r="AO27" s="889"/>
      <c r="AP27" s="2"/>
      <c r="AQ27" s="60">
        <f t="shared" si="2"/>
        <v>1</v>
      </c>
    </row>
    <row r="28" spans="2:46" ht="12" customHeight="1" x14ac:dyDescent="0.15">
      <c r="B28" s="926"/>
      <c r="C28" s="931"/>
      <c r="D28" s="929"/>
      <c r="E28" s="929"/>
      <c r="F28" s="929"/>
      <c r="G28" s="929"/>
      <c r="H28" s="929"/>
      <c r="I28" s="929"/>
      <c r="J28" s="930"/>
      <c r="K28" s="95"/>
      <c r="L28" s="890"/>
      <c r="M28" s="891"/>
      <c r="N28" s="890"/>
      <c r="O28" s="891"/>
      <c r="P28" s="890"/>
      <c r="Q28" s="891"/>
      <c r="R28" s="328"/>
      <c r="S28" s="892"/>
      <c r="T28" s="329"/>
      <c r="U28" s="890"/>
      <c r="V28" s="891"/>
      <c r="W28" s="890"/>
      <c r="X28" s="891"/>
      <c r="Y28" s="55"/>
      <c r="Z28" s="55"/>
      <c r="AA28" s="55"/>
      <c r="AB28" s="55"/>
      <c r="AC28" s="61"/>
      <c r="AD28" s="61"/>
      <c r="AE28" s="61"/>
      <c r="AF28" s="61"/>
      <c r="AG28" s="61"/>
      <c r="AH28" s="61"/>
      <c r="AI28" s="61"/>
      <c r="AJ28" s="61"/>
      <c r="AK28" s="887"/>
      <c r="AL28" s="888"/>
      <c r="AM28" s="888"/>
      <c r="AN28" s="888"/>
      <c r="AO28" s="889"/>
      <c r="AP28" s="2"/>
      <c r="AQ28" s="60">
        <f>IF(P30="材質劣化",2,IF(P30="漏水",3,1))</f>
        <v>1</v>
      </c>
    </row>
    <row r="29" spans="2:46" ht="12" customHeight="1" x14ac:dyDescent="0.15">
      <c r="B29" s="926"/>
      <c r="C29" s="931"/>
      <c r="D29" s="929"/>
      <c r="E29" s="929"/>
      <c r="F29" s="929"/>
      <c r="G29" s="929"/>
      <c r="H29" s="929"/>
      <c r="I29" s="929"/>
      <c r="J29" s="930"/>
      <c r="K29" s="95"/>
      <c r="L29" s="890"/>
      <c r="M29" s="891"/>
      <c r="N29" s="890"/>
      <c r="O29" s="891"/>
      <c r="P29" s="890"/>
      <c r="Q29" s="891"/>
      <c r="R29" s="328"/>
      <c r="S29" s="892"/>
      <c r="T29" s="329"/>
      <c r="U29" s="890"/>
      <c r="V29" s="891"/>
      <c r="W29" s="890"/>
      <c r="X29" s="891"/>
      <c r="Y29" s="55"/>
      <c r="Z29" s="55"/>
      <c r="AA29" s="55"/>
      <c r="AB29" s="55"/>
      <c r="AC29" s="61"/>
      <c r="AD29" s="61"/>
      <c r="AE29" s="61"/>
      <c r="AF29" s="61"/>
      <c r="AG29" s="61"/>
      <c r="AH29" s="61"/>
      <c r="AI29" s="61"/>
      <c r="AJ29" s="61"/>
      <c r="AK29" s="887"/>
      <c r="AL29" s="888"/>
      <c r="AM29" s="888"/>
      <c r="AN29" s="888"/>
      <c r="AO29" s="889"/>
      <c r="AP29" s="2"/>
      <c r="AQ29" s="60">
        <f>IF(P34="材質劣化",2,IF(P34="漏水",3,1))</f>
        <v>1</v>
      </c>
    </row>
    <row r="30" spans="2:46" ht="12" customHeight="1" x14ac:dyDescent="0.15">
      <c r="B30" s="926"/>
      <c r="C30" s="931"/>
      <c r="D30" s="929"/>
      <c r="E30" s="929"/>
      <c r="F30" s="929"/>
      <c r="G30" s="929"/>
      <c r="H30" s="929"/>
      <c r="I30" s="929"/>
      <c r="J30" s="930"/>
      <c r="K30" s="95"/>
      <c r="L30" s="890"/>
      <c r="M30" s="891"/>
      <c r="N30" s="890"/>
      <c r="O30" s="891"/>
      <c r="P30" s="890"/>
      <c r="Q30" s="891"/>
      <c r="R30" s="328"/>
      <c r="S30" s="892"/>
      <c r="T30" s="329"/>
      <c r="U30" s="890"/>
      <c r="V30" s="891"/>
      <c r="W30" s="890"/>
      <c r="X30" s="891"/>
      <c r="Y30" s="55"/>
      <c r="Z30" s="55"/>
      <c r="AA30" s="55"/>
      <c r="AB30" s="55"/>
      <c r="AC30" s="61"/>
      <c r="AD30" s="61"/>
      <c r="AE30" s="61"/>
      <c r="AF30" s="61"/>
      <c r="AG30" s="61"/>
      <c r="AH30" s="61"/>
      <c r="AI30" s="61"/>
      <c r="AJ30" s="61"/>
      <c r="AK30" s="887"/>
      <c r="AL30" s="888"/>
      <c r="AM30" s="888"/>
      <c r="AN30" s="888"/>
      <c r="AO30" s="889"/>
      <c r="AP30" s="2"/>
      <c r="AQ30" s="60">
        <f t="shared" ref="AQ30:AQ33" si="3">IF(P30="材質劣化",2,IF(P30="漏水",3,1))</f>
        <v>1</v>
      </c>
    </row>
    <row r="31" spans="2:46" ht="12" customHeight="1" x14ac:dyDescent="0.15">
      <c r="B31" s="926"/>
      <c r="C31" s="931"/>
      <c r="D31" s="929"/>
      <c r="E31" s="929"/>
      <c r="F31" s="929"/>
      <c r="G31" s="929"/>
      <c r="H31" s="929"/>
      <c r="I31" s="929"/>
      <c r="J31" s="930"/>
      <c r="K31" s="95"/>
      <c r="L31" s="890"/>
      <c r="M31" s="891"/>
      <c r="N31" s="890"/>
      <c r="O31" s="891"/>
      <c r="P31" s="890"/>
      <c r="Q31" s="891"/>
      <c r="R31" s="328"/>
      <c r="S31" s="892"/>
      <c r="T31" s="329"/>
      <c r="U31" s="890"/>
      <c r="V31" s="891"/>
      <c r="W31" s="890"/>
      <c r="X31" s="891"/>
      <c r="Y31" s="55"/>
      <c r="Z31" s="55"/>
      <c r="AA31" s="55"/>
      <c r="AB31" s="55"/>
      <c r="AC31" s="61"/>
      <c r="AD31" s="61"/>
      <c r="AE31" s="61"/>
      <c r="AF31" s="61"/>
      <c r="AG31" s="61"/>
      <c r="AH31" s="61"/>
      <c r="AI31" s="61"/>
      <c r="AJ31" s="61"/>
      <c r="AK31" s="887"/>
      <c r="AL31" s="888"/>
      <c r="AM31" s="888"/>
      <c r="AN31" s="888"/>
      <c r="AO31" s="889"/>
      <c r="AP31" s="2"/>
      <c r="AQ31" s="60">
        <f t="shared" ref="AQ31" si="4">IF(P33="材質劣化",2,IF(P33="漏水",3,1))</f>
        <v>1</v>
      </c>
    </row>
    <row r="32" spans="2:46" ht="12" customHeight="1" x14ac:dyDescent="0.15">
      <c r="B32" s="926"/>
      <c r="C32" s="931"/>
      <c r="D32" s="929"/>
      <c r="E32" s="929"/>
      <c r="F32" s="929"/>
      <c r="G32" s="929"/>
      <c r="H32" s="929"/>
      <c r="I32" s="929"/>
      <c r="J32" s="930"/>
      <c r="K32" s="95"/>
      <c r="L32" s="890"/>
      <c r="M32" s="891"/>
      <c r="N32" s="890"/>
      <c r="O32" s="891"/>
      <c r="P32" s="890"/>
      <c r="Q32" s="891"/>
      <c r="R32" s="328"/>
      <c r="S32" s="892"/>
      <c r="T32" s="329"/>
      <c r="U32" s="890"/>
      <c r="V32" s="891"/>
      <c r="W32" s="890"/>
      <c r="X32" s="891"/>
      <c r="Y32" s="55"/>
      <c r="Z32" s="55"/>
      <c r="AA32" s="55"/>
      <c r="AB32" s="55"/>
      <c r="AC32" s="61"/>
      <c r="AD32" s="61"/>
      <c r="AE32" s="61"/>
      <c r="AF32" s="61"/>
      <c r="AG32" s="61"/>
      <c r="AH32" s="61"/>
      <c r="AI32" s="61"/>
      <c r="AJ32" s="61"/>
      <c r="AK32" s="887"/>
      <c r="AL32" s="888"/>
      <c r="AM32" s="888"/>
      <c r="AN32" s="888"/>
      <c r="AO32" s="889"/>
      <c r="AP32" s="2"/>
      <c r="AQ32" s="60">
        <f t="shared" ref="AQ32" si="5">IF(P37="材質劣化",2,IF(P37="漏水",3,1))</f>
        <v>1</v>
      </c>
      <c r="AS32" s="3"/>
      <c r="AT32" s="3"/>
    </row>
    <row r="33" spans="2:86" ht="12" customHeight="1" x14ac:dyDescent="0.15">
      <c r="B33" s="926"/>
      <c r="C33" s="931"/>
      <c r="D33" s="929"/>
      <c r="E33" s="929"/>
      <c r="F33" s="929"/>
      <c r="G33" s="929"/>
      <c r="H33" s="929"/>
      <c r="I33" s="929"/>
      <c r="J33" s="930"/>
      <c r="K33" s="95"/>
      <c r="L33" s="890"/>
      <c r="M33" s="891"/>
      <c r="N33" s="890"/>
      <c r="O33" s="891"/>
      <c r="P33" s="890"/>
      <c r="Q33" s="891"/>
      <c r="R33" s="328"/>
      <c r="S33" s="892"/>
      <c r="T33" s="329"/>
      <c r="U33" s="890"/>
      <c r="V33" s="891"/>
      <c r="W33" s="890"/>
      <c r="X33" s="891"/>
      <c r="Y33" s="55"/>
      <c r="Z33" s="55"/>
      <c r="AA33" s="55"/>
      <c r="AB33" s="55"/>
      <c r="AC33" s="61"/>
      <c r="AD33" s="61"/>
      <c r="AE33" s="61"/>
      <c r="AF33" s="61"/>
      <c r="AG33" s="61"/>
      <c r="AH33" s="61"/>
      <c r="AI33" s="61"/>
      <c r="AJ33" s="61"/>
      <c r="AK33" s="887"/>
      <c r="AL33" s="888"/>
      <c r="AM33" s="888"/>
      <c r="AN33" s="888"/>
      <c r="AO33" s="889"/>
      <c r="AP33" s="2"/>
      <c r="AQ33" s="60">
        <f t="shared" si="3"/>
        <v>1</v>
      </c>
      <c r="AS33" s="162"/>
      <c r="AT33" s="162"/>
    </row>
    <row r="34" spans="2:86" ht="12" customHeight="1" x14ac:dyDescent="0.15">
      <c r="B34" s="926"/>
      <c r="C34" s="931"/>
      <c r="D34" s="929"/>
      <c r="E34" s="929"/>
      <c r="F34" s="929"/>
      <c r="G34" s="929"/>
      <c r="H34" s="929"/>
      <c r="I34" s="929"/>
      <c r="J34" s="930"/>
      <c r="K34" s="95"/>
      <c r="L34" s="890"/>
      <c r="M34" s="891"/>
      <c r="N34" s="890"/>
      <c r="O34" s="891"/>
      <c r="P34" s="890"/>
      <c r="Q34" s="891"/>
      <c r="R34" s="328"/>
      <c r="S34" s="892"/>
      <c r="T34" s="329"/>
      <c r="U34" s="890"/>
      <c r="V34" s="891"/>
      <c r="W34" s="890"/>
      <c r="X34" s="891"/>
      <c r="Y34" s="55"/>
      <c r="Z34" s="55"/>
      <c r="AA34" s="55"/>
      <c r="AB34" s="55"/>
      <c r="AC34" s="61"/>
      <c r="AD34" s="61"/>
      <c r="AE34" s="61"/>
      <c r="AF34" s="61"/>
      <c r="AG34" s="61"/>
      <c r="AH34" s="61"/>
      <c r="AI34" s="61"/>
      <c r="AJ34" s="61"/>
      <c r="AK34" s="887"/>
      <c r="AL34" s="888"/>
      <c r="AM34" s="888"/>
      <c r="AN34" s="888"/>
      <c r="AO34" s="889"/>
      <c r="AP34" s="2"/>
      <c r="AQ34" s="60">
        <f t="shared" ref="AQ34" si="6">IF(P36="材質劣化",2,IF(P36="漏水",3,1))</f>
        <v>1</v>
      </c>
      <c r="AS34" s="163"/>
      <c r="AT34" s="163"/>
    </row>
    <row r="35" spans="2:86" ht="12" customHeight="1" x14ac:dyDescent="0.15">
      <c r="B35" s="926"/>
      <c r="C35" s="931"/>
      <c r="D35" s="929"/>
      <c r="E35" s="929"/>
      <c r="F35" s="929"/>
      <c r="G35" s="929"/>
      <c r="H35" s="929"/>
      <c r="I35" s="929"/>
      <c r="J35" s="930"/>
      <c r="K35" s="898" t="s">
        <v>376</v>
      </c>
      <c r="L35" s="883" t="s">
        <v>181</v>
      </c>
      <c r="M35" s="883"/>
      <c r="N35" s="883"/>
      <c r="O35" s="883"/>
      <c r="P35" s="883"/>
      <c r="Q35" s="883"/>
      <c r="R35" s="883"/>
      <c r="S35" s="883"/>
      <c r="T35" s="883"/>
      <c r="U35" s="883"/>
      <c r="V35" s="883"/>
      <c r="W35" s="883"/>
      <c r="X35" s="883"/>
      <c r="Y35" s="884" t="s">
        <v>329</v>
      </c>
      <c r="Z35" s="885"/>
      <c r="AA35" s="885"/>
      <c r="AB35" s="886"/>
      <c r="AC35" s="252">
        <f t="shared" ref="AC35:AJ35" si="7">SUM(AC11:AC34)</f>
        <v>0</v>
      </c>
      <c r="AD35" s="252">
        <f t="shared" si="7"/>
        <v>0</v>
      </c>
      <c r="AE35" s="252">
        <f>SUM(AE11:AE34)</f>
        <v>0.14000000000000001</v>
      </c>
      <c r="AF35" s="252">
        <f t="shared" si="7"/>
        <v>0</v>
      </c>
      <c r="AG35" s="252">
        <f t="shared" si="7"/>
        <v>0</v>
      </c>
      <c r="AH35" s="252">
        <f t="shared" si="7"/>
        <v>0</v>
      </c>
      <c r="AI35" s="252">
        <f t="shared" si="7"/>
        <v>0</v>
      </c>
      <c r="AJ35" s="253">
        <f t="shared" si="7"/>
        <v>0</v>
      </c>
      <c r="AK35" s="883" t="s">
        <v>501</v>
      </c>
      <c r="AL35" s="883"/>
      <c r="AM35" s="906" t="s">
        <v>545</v>
      </c>
      <c r="AN35" s="906"/>
      <c r="AO35" s="906"/>
      <c r="AP35" s="2"/>
    </row>
    <row r="36" spans="2:86" ht="12" customHeight="1" x14ac:dyDescent="0.15">
      <c r="B36" s="926"/>
      <c r="C36" s="931"/>
      <c r="D36" s="929"/>
      <c r="E36" s="929"/>
      <c r="F36" s="929"/>
      <c r="G36" s="929"/>
      <c r="H36" s="929"/>
      <c r="I36" s="929"/>
      <c r="J36" s="930"/>
      <c r="K36" s="899"/>
      <c r="L36" s="907" t="s">
        <v>330</v>
      </c>
      <c r="M36" s="908"/>
      <c r="N36" s="941"/>
      <c r="O36" s="907" t="s">
        <v>502</v>
      </c>
      <c r="P36" s="908"/>
      <c r="Q36" s="908"/>
      <c r="R36" s="908"/>
      <c r="S36" s="908"/>
      <c r="T36" s="908"/>
      <c r="U36" s="908"/>
      <c r="V36" s="908"/>
      <c r="W36" s="908"/>
      <c r="X36" s="941"/>
      <c r="Y36" s="54" t="s">
        <v>21</v>
      </c>
      <c r="Z36" s="50" t="s">
        <v>22</v>
      </c>
      <c r="AA36" s="50" t="s">
        <v>327</v>
      </c>
      <c r="AB36" s="50" t="s">
        <v>328</v>
      </c>
      <c r="AC36" s="50" t="s">
        <v>21</v>
      </c>
      <c r="AD36" s="50" t="s">
        <v>22</v>
      </c>
      <c r="AE36" s="50" t="s">
        <v>327</v>
      </c>
      <c r="AF36" s="50" t="s">
        <v>328</v>
      </c>
      <c r="AG36" s="50" t="s">
        <v>21</v>
      </c>
      <c r="AH36" s="50" t="s">
        <v>22</v>
      </c>
      <c r="AI36" s="50" t="s">
        <v>327</v>
      </c>
      <c r="AJ36" s="80" t="s">
        <v>328</v>
      </c>
      <c r="AK36" s="883"/>
      <c r="AL36" s="883"/>
      <c r="AM36" s="906"/>
      <c r="AN36" s="906"/>
      <c r="AO36" s="906"/>
      <c r="AP36" s="2"/>
    </row>
    <row r="37" spans="2:86" ht="14.25" customHeight="1" x14ac:dyDescent="0.15">
      <c r="B37" s="926"/>
      <c r="C37" s="931"/>
      <c r="D37" s="929"/>
      <c r="E37" s="929"/>
      <c r="F37" s="929"/>
      <c r="G37" s="929"/>
      <c r="H37" s="929"/>
      <c r="I37" s="929"/>
      <c r="J37" s="930"/>
      <c r="K37" s="899"/>
      <c r="L37" s="911"/>
      <c r="M37" s="912"/>
      <c r="N37" s="942"/>
      <c r="O37" s="911"/>
      <c r="P37" s="912"/>
      <c r="Q37" s="912"/>
      <c r="R37" s="912"/>
      <c r="S37" s="912"/>
      <c r="T37" s="912"/>
      <c r="U37" s="912"/>
      <c r="V37" s="912"/>
      <c r="W37" s="912"/>
      <c r="X37" s="942"/>
      <c r="Y37" s="905" t="str">
        <f>IF(COUNTIF(Y11:Y34,"〇")&gt;0,"1","  ")</f>
        <v xml:space="preserve">  </v>
      </c>
      <c r="Z37" s="905" t="str">
        <f>IF(COUNTIF(Z11:Z34,"〇")&gt;0,"1","  ")</f>
        <v xml:space="preserve">  </v>
      </c>
      <c r="AA37" s="905" t="str">
        <f>IF(COUNTIF(AA11:AA34,"〇")&gt;0,"1","  ")</f>
        <v xml:space="preserve">  </v>
      </c>
      <c r="AB37" s="905" t="str">
        <f>IF(COUNTIF(AB11:AB34,"〇")&gt;0,"1","  ")</f>
        <v xml:space="preserve">  </v>
      </c>
      <c r="AC37" s="905">
        <f>COUNTA(AC11:AC34)</f>
        <v>0</v>
      </c>
      <c r="AD37" s="905">
        <f t="shared" ref="AD37:AI37" si="8">COUNTA(AD11:AD34)</f>
        <v>0</v>
      </c>
      <c r="AE37" s="905">
        <f t="shared" si="8"/>
        <v>2</v>
      </c>
      <c r="AF37" s="905">
        <f t="shared" si="8"/>
        <v>0</v>
      </c>
      <c r="AG37" s="905">
        <f t="shared" si="8"/>
        <v>0</v>
      </c>
      <c r="AH37" s="905">
        <f t="shared" si="8"/>
        <v>0</v>
      </c>
      <c r="AI37" s="905">
        <f t="shared" si="8"/>
        <v>0</v>
      </c>
      <c r="AJ37" s="905">
        <f>COUNTA(AJ11:AJ34)</f>
        <v>0</v>
      </c>
      <c r="AK37" s="883"/>
      <c r="AL37" s="883"/>
      <c r="AM37" s="906"/>
      <c r="AN37" s="906"/>
      <c r="AO37" s="906"/>
      <c r="AP37" s="2"/>
    </row>
    <row r="38" spans="2:86" ht="14.25" customHeight="1" x14ac:dyDescent="0.15">
      <c r="B38" s="926"/>
      <c r="C38" s="931"/>
      <c r="D38" s="929"/>
      <c r="E38" s="929"/>
      <c r="F38" s="929"/>
      <c r="G38" s="929"/>
      <c r="H38" s="929"/>
      <c r="I38" s="929"/>
      <c r="J38" s="930"/>
      <c r="K38" s="899"/>
      <c r="L38" s="915"/>
      <c r="M38" s="916"/>
      <c r="N38" s="943"/>
      <c r="O38" s="915"/>
      <c r="P38" s="916"/>
      <c r="Q38" s="916"/>
      <c r="R38" s="916"/>
      <c r="S38" s="916"/>
      <c r="T38" s="916"/>
      <c r="U38" s="916"/>
      <c r="V38" s="916"/>
      <c r="W38" s="916"/>
      <c r="X38" s="943"/>
      <c r="Y38" s="905"/>
      <c r="Z38" s="905"/>
      <c r="AA38" s="905"/>
      <c r="AB38" s="905"/>
      <c r="AC38" s="905"/>
      <c r="AD38" s="905"/>
      <c r="AE38" s="905"/>
      <c r="AF38" s="905"/>
      <c r="AG38" s="905"/>
      <c r="AH38" s="905"/>
      <c r="AI38" s="905"/>
      <c r="AJ38" s="905"/>
      <c r="AK38" s="883"/>
      <c r="AL38" s="883"/>
      <c r="AM38" s="906"/>
      <c r="AN38" s="906"/>
      <c r="AO38" s="906"/>
      <c r="AP38" s="2"/>
    </row>
    <row r="39" spans="2:86" ht="12" customHeight="1" x14ac:dyDescent="0.15">
      <c r="B39" s="926"/>
      <c r="C39" s="931"/>
      <c r="D39" s="929"/>
      <c r="E39" s="929"/>
      <c r="F39" s="929"/>
      <c r="G39" s="929"/>
      <c r="H39" s="929"/>
      <c r="I39" s="929"/>
      <c r="J39" s="930"/>
      <c r="K39" s="893" t="s">
        <v>503</v>
      </c>
      <c r="L39" s="900"/>
      <c r="M39" s="900"/>
      <c r="N39" s="900"/>
      <c r="O39" s="900"/>
      <c r="P39" s="900"/>
      <c r="Q39" s="900"/>
      <c r="R39" s="900"/>
      <c r="S39" s="900"/>
      <c r="T39" s="900"/>
      <c r="U39" s="900"/>
      <c r="V39" s="900"/>
      <c r="W39" s="900"/>
      <c r="X39" s="900"/>
      <c r="Y39" s="900"/>
      <c r="Z39" s="900"/>
      <c r="AA39" s="900"/>
      <c r="AB39" s="900"/>
      <c r="AC39" s="900"/>
      <c r="AD39" s="900"/>
      <c r="AE39" s="900"/>
      <c r="AF39" s="900"/>
      <c r="AG39" s="900"/>
      <c r="AH39" s="900"/>
      <c r="AI39" s="900"/>
      <c r="AJ39" s="900"/>
      <c r="AK39" s="901"/>
      <c r="AL39" s="901"/>
      <c r="AM39" s="901"/>
      <c r="AN39" s="901"/>
      <c r="AO39" s="902"/>
      <c r="AP39" s="2"/>
    </row>
    <row r="40" spans="2:86" ht="12" customHeight="1" x14ac:dyDescent="0.15">
      <c r="B40" s="926"/>
      <c r="C40" s="931"/>
      <c r="D40" s="929"/>
      <c r="E40" s="929"/>
      <c r="F40" s="929"/>
      <c r="G40" s="929"/>
      <c r="H40" s="929"/>
      <c r="I40" s="929"/>
      <c r="J40" s="930"/>
      <c r="K40" s="894"/>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row>
    <row r="41" spans="2:86" ht="12" customHeight="1" x14ac:dyDescent="0.15">
      <c r="B41" s="926"/>
      <c r="C41" s="931"/>
      <c r="D41" s="929"/>
      <c r="E41" s="929"/>
      <c r="F41" s="929"/>
      <c r="G41" s="929"/>
      <c r="H41" s="929"/>
      <c r="I41" s="929"/>
      <c r="J41" s="930"/>
      <c r="K41" s="894"/>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row>
    <row r="42" spans="2:86" ht="12" customHeight="1" x14ac:dyDescent="0.15">
      <c r="B42" s="926"/>
      <c r="C42" s="931"/>
      <c r="D42" s="929"/>
      <c r="E42" s="929"/>
      <c r="F42" s="929"/>
      <c r="G42" s="929"/>
      <c r="H42" s="929"/>
      <c r="I42" s="929"/>
      <c r="J42" s="930"/>
      <c r="K42" s="894"/>
      <c r="L42" s="903"/>
      <c r="M42" s="903"/>
      <c r="N42" s="903"/>
      <c r="O42" s="903"/>
      <c r="P42" s="903"/>
      <c r="Q42" s="903"/>
      <c r="R42" s="903"/>
      <c r="S42" s="903"/>
      <c r="T42" s="903"/>
      <c r="U42" s="903"/>
      <c r="V42" s="903"/>
      <c r="W42" s="903"/>
      <c r="X42" s="903"/>
      <c r="Y42" s="903"/>
      <c r="Z42" s="903"/>
      <c r="AA42" s="903"/>
      <c r="AB42" s="903"/>
      <c r="AC42" s="903"/>
      <c r="AD42" s="903"/>
      <c r="AE42" s="903"/>
      <c r="AF42" s="903"/>
      <c r="AG42" s="903"/>
      <c r="AH42" s="903"/>
      <c r="AI42" s="903"/>
      <c r="AJ42" s="903"/>
      <c r="AK42" s="903"/>
      <c r="AL42" s="903"/>
      <c r="AM42" s="903"/>
      <c r="AN42" s="903"/>
      <c r="AO42" s="904"/>
      <c r="AP42" s="42"/>
      <c r="CD42" s="2"/>
      <c r="CE42" s="2"/>
      <c r="CF42" s="2"/>
      <c r="CG42" s="2"/>
      <c r="CH42" s="2"/>
    </row>
    <row r="43" spans="2:86" ht="12" customHeight="1" x14ac:dyDescent="0.15">
      <c r="B43" s="926"/>
      <c r="C43" s="931"/>
      <c r="D43" s="929"/>
      <c r="E43" s="929"/>
      <c r="F43" s="929"/>
      <c r="G43" s="929"/>
      <c r="H43" s="929"/>
      <c r="I43" s="929"/>
      <c r="J43" s="930"/>
      <c r="K43" s="879" t="s">
        <v>331</v>
      </c>
      <c r="L43" s="879"/>
      <c r="M43" s="879"/>
      <c r="N43" s="879"/>
      <c r="O43" s="879"/>
      <c r="P43" s="879"/>
      <c r="Q43" s="879"/>
      <c r="R43" s="879"/>
      <c r="S43" s="879"/>
      <c r="T43" s="879"/>
      <c r="U43" s="879"/>
      <c r="V43" s="879"/>
      <c r="W43" s="879"/>
      <c r="X43" s="879"/>
      <c r="Y43" s="879"/>
      <c r="Z43" s="879"/>
      <c r="AA43" s="879"/>
      <c r="AB43" s="879"/>
      <c r="AC43" s="879"/>
      <c r="AD43" s="879"/>
      <c r="AE43" s="879"/>
      <c r="AF43" s="879"/>
      <c r="AG43" s="879"/>
      <c r="AH43" s="879"/>
      <c r="AI43" s="879"/>
      <c r="AJ43" s="879"/>
      <c r="AK43" s="879"/>
      <c r="AL43" s="879"/>
      <c r="AM43" s="879"/>
      <c r="AN43" s="879"/>
      <c r="AO43" s="879"/>
      <c r="AP43" s="42"/>
      <c r="CD43" s="2"/>
      <c r="CE43" s="2"/>
      <c r="CF43" s="2"/>
      <c r="CG43" s="2"/>
      <c r="CH43" s="2"/>
    </row>
    <row r="44" spans="2:86" ht="12" customHeight="1" x14ac:dyDescent="0.15">
      <c r="B44" s="926"/>
      <c r="C44" s="931"/>
      <c r="D44" s="929"/>
      <c r="E44" s="929"/>
      <c r="F44" s="929"/>
      <c r="G44" s="929"/>
      <c r="H44" s="929"/>
      <c r="I44" s="929"/>
      <c r="J44" s="930"/>
      <c r="K44" s="895" t="s">
        <v>497</v>
      </c>
      <c r="L44" s="896"/>
      <c r="M44" s="896"/>
      <c r="N44" s="896"/>
      <c r="O44" s="896"/>
      <c r="P44" s="896"/>
      <c r="Q44" s="896"/>
      <c r="R44" s="896"/>
      <c r="S44" s="896"/>
      <c r="T44" s="896"/>
      <c r="U44" s="896"/>
      <c r="V44" s="896"/>
      <c r="W44" s="896"/>
      <c r="X44" s="896"/>
      <c r="Y44" s="896"/>
      <c r="Z44" s="896"/>
      <c r="AA44" s="896"/>
      <c r="AB44" s="896"/>
      <c r="AC44" s="896"/>
      <c r="AD44" s="896"/>
      <c r="AE44" s="896"/>
      <c r="AF44" s="896"/>
      <c r="AG44" s="896"/>
      <c r="AH44" s="896"/>
      <c r="AI44" s="896"/>
      <c r="AJ44" s="896"/>
      <c r="AK44" s="896"/>
      <c r="AL44" s="896"/>
      <c r="AM44" s="896"/>
      <c r="AN44" s="896"/>
      <c r="AO44" s="897"/>
      <c r="AP44" s="42"/>
      <c r="CD44" s="2"/>
      <c r="CE44" s="2"/>
      <c r="CF44" s="2"/>
      <c r="CG44" s="2"/>
      <c r="CH44" s="2"/>
    </row>
    <row r="45" spans="2:86" ht="12" customHeight="1" x14ac:dyDescent="0.15">
      <c r="B45" s="510"/>
      <c r="C45" s="932"/>
      <c r="D45" s="933"/>
      <c r="E45" s="933"/>
      <c r="F45" s="933"/>
      <c r="G45" s="933"/>
      <c r="H45" s="933"/>
      <c r="I45" s="933"/>
      <c r="J45" s="934"/>
      <c r="K45" s="880" t="s">
        <v>498</v>
      </c>
      <c r="L45" s="881"/>
      <c r="M45" s="881"/>
      <c r="N45" s="881"/>
      <c r="O45" s="881"/>
      <c r="P45" s="881"/>
      <c r="Q45" s="881"/>
      <c r="R45" s="881"/>
      <c r="S45" s="881"/>
      <c r="T45" s="881"/>
      <c r="U45" s="881"/>
      <c r="V45" s="881"/>
      <c r="W45" s="881"/>
      <c r="X45" s="881"/>
      <c r="Y45" s="881"/>
      <c r="Z45" s="881"/>
      <c r="AA45" s="881"/>
      <c r="AB45" s="881"/>
      <c r="AC45" s="881"/>
      <c r="AD45" s="881"/>
      <c r="AE45" s="881"/>
      <c r="AF45" s="881"/>
      <c r="AG45" s="881"/>
      <c r="AH45" s="881"/>
      <c r="AI45" s="881"/>
      <c r="AJ45" s="881"/>
      <c r="AK45" s="881"/>
      <c r="AL45" s="881"/>
      <c r="AM45" s="881"/>
      <c r="AN45" s="881"/>
      <c r="AO45" s="882"/>
      <c r="AP45" s="42"/>
      <c r="CD45" s="2"/>
      <c r="CE45" s="2"/>
      <c r="CF45" s="2"/>
      <c r="CG45" s="2"/>
      <c r="CH45" s="2"/>
    </row>
    <row r="46" spans="2:86" ht="12" customHeight="1" x14ac:dyDescent="0.2">
      <c r="B46" s="6" t="s">
        <v>404</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439</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440</v>
      </c>
      <c r="AP48" s="42"/>
      <c r="CD48" s="2"/>
      <c r="CE48" s="2"/>
      <c r="CF48" s="2"/>
      <c r="CG48" s="2"/>
      <c r="CH48" s="2"/>
    </row>
    <row r="49" spans="2:86" ht="12" customHeight="1" x14ac:dyDescent="0.15">
      <c r="B49" s="2" t="s">
        <v>441</v>
      </c>
      <c r="AP49" s="42"/>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AG11:AJ28">
    <cfRule type="expression" dxfId="117" priority="3">
      <formula>$AQ11=2</formula>
    </cfRule>
  </conditionalFormatting>
  <conditionalFormatting sqref="Y29:AB29">
    <cfRule type="expression" dxfId="116" priority="15">
      <formula>$AQ28=2</formula>
    </cfRule>
  </conditionalFormatting>
  <conditionalFormatting sqref="Y30:AB31">
    <cfRule type="expression" dxfId="115" priority="13">
      <formula>$AQ28=2</formula>
    </cfRule>
  </conditionalFormatting>
  <conditionalFormatting sqref="Y32:AB32">
    <cfRule type="expression" dxfId="114" priority="11">
      <formula>$AQ29=2</formula>
    </cfRule>
  </conditionalFormatting>
  <conditionalFormatting sqref="Y33:AB33">
    <cfRule type="expression" dxfId="113" priority="9">
      <formula>$AQ29=2</formula>
    </cfRule>
  </conditionalFormatting>
  <conditionalFormatting sqref="Y34:AB34">
    <cfRule type="expression" dxfId="112" priority="7">
      <formula>$AQ29=2</formula>
    </cfRule>
  </conditionalFormatting>
  <conditionalFormatting sqref="Y11:AF28">
    <cfRule type="expression" dxfId="111" priority="2">
      <formula>$AQ11=3</formula>
    </cfRule>
  </conditionalFormatting>
  <conditionalFormatting sqref="Y29:AF29">
    <cfRule type="expression" dxfId="110" priority="16">
      <formula>$AQ28=3</formula>
    </cfRule>
  </conditionalFormatting>
  <conditionalFormatting sqref="Y30:AF31">
    <cfRule type="expression" dxfId="109" priority="14">
      <formula>$AQ28=3</formula>
    </cfRule>
  </conditionalFormatting>
  <conditionalFormatting sqref="Y32:AF32">
    <cfRule type="expression" dxfId="108" priority="12">
      <formula>$AQ29=3</formula>
    </cfRule>
  </conditionalFormatting>
  <conditionalFormatting sqref="Y33:AF33">
    <cfRule type="expression" dxfId="107" priority="10">
      <formula>$AQ29=3</formula>
    </cfRule>
  </conditionalFormatting>
  <conditionalFormatting sqref="Y34:AF34">
    <cfRule type="expression" dxfId="106" priority="8">
      <formula>$AQ29=3</formula>
    </cfRule>
  </conditionalFormatting>
  <conditionalFormatting sqref="AC11:AJ28">
    <cfRule type="expression" dxfId="105" priority="1">
      <formula>$AQ11=1</formula>
    </cfRule>
  </conditionalFormatting>
  <conditionalFormatting sqref="AC29:AJ29">
    <cfRule type="expression" dxfId="104" priority="27">
      <formula>$AQ28=1</formula>
    </cfRule>
  </conditionalFormatting>
  <conditionalFormatting sqref="AC30:AJ31">
    <cfRule type="expression" dxfId="103" priority="25">
      <formula>$AQ28=1</formula>
    </cfRule>
  </conditionalFormatting>
  <conditionalFormatting sqref="AC32:AJ32">
    <cfRule type="expression" dxfId="102" priority="23">
      <formula>$AQ29=1</formula>
    </cfRule>
  </conditionalFormatting>
  <conditionalFormatting sqref="AC33:AJ33">
    <cfRule type="expression" dxfId="101" priority="21">
      <formula>$AQ29=1</formula>
    </cfRule>
  </conditionalFormatting>
  <conditionalFormatting sqref="AC34:AJ34">
    <cfRule type="expression" dxfId="100" priority="19">
      <formula>$AQ29=1</formula>
    </cfRule>
  </conditionalFormatting>
  <conditionalFormatting sqref="AG29:AJ29">
    <cfRule type="expression" dxfId="99" priority="26">
      <formula>$AQ28=2</formula>
    </cfRule>
  </conditionalFormatting>
  <conditionalFormatting sqref="AG30:AJ31">
    <cfRule type="expression" dxfId="98" priority="24">
      <formula>$AQ28=2</formula>
    </cfRule>
  </conditionalFormatting>
  <conditionalFormatting sqref="AG32:AJ32">
    <cfRule type="expression" dxfId="97" priority="22">
      <formula>$AQ29=2</formula>
    </cfRule>
  </conditionalFormatting>
  <conditionalFormatting sqref="AG33:AJ33">
    <cfRule type="expression" dxfId="96" priority="20">
      <formula>$AQ29=2</formula>
    </cfRule>
  </conditionalFormatting>
  <conditionalFormatting sqref="AG34:AJ34">
    <cfRule type="expression" dxfId="95" priority="18">
      <formula>$AQ29=2</formula>
    </cfRule>
  </conditionalFormatting>
  <dataValidations count="3">
    <dataValidation type="list" allowBlank="1" showInputMessage="1" showErrorMessage="1" sqref="Y17:AB34" xr:uid="{D6B1E10E-878E-4A98-BDEA-03CE27829D72}">
      <formula1>"〇,"</formula1>
    </dataValidation>
    <dataValidation type="list" allowBlank="1" showInputMessage="1" showErrorMessage="1" sqref="N11:O34" xr:uid="{482EEA5A-42EF-4C92-9A29-01430B7A215A}">
      <formula1>INDIRECT(L11)</formula1>
    </dataValidation>
    <dataValidation type="list" allowBlank="1" showInputMessage="1" showErrorMessage="1" sqref="Y11:AB16" xr:uid="{61FD1E29-840C-4C7E-9BD0-2C9CA0046ACB}">
      <formula1>"　,○"</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E002B09-C1EE-4128-8D51-19FF70B6813D}">
          <x14:formula1>
            <xm:f>'(参考)リスト'!$G$16:$G$19</xm:f>
          </x14:formula1>
          <xm:sqref>AM35:AO38</xm:sqref>
        </x14:dataValidation>
        <x14:dataValidation type="list" allowBlank="1" showInputMessage="1" showErrorMessage="1" xr:uid="{C53DFD62-8CF6-49CC-8258-A273E71342EE}">
          <x14:formula1>
            <xm:f>'(参考)リスト'!$B$16:$B$21</xm:f>
          </x14:formula1>
          <xm:sqref>L11:M34</xm:sqref>
        </x14:dataValidation>
        <x14:dataValidation type="list" allowBlank="1" showInputMessage="1" showErrorMessage="1" xr:uid="{8171933C-4720-4302-AF0C-1C88BBAD042F}">
          <x14:formula1>
            <xm:f>'(参考)リスト'!$E$16:$E$27</xm:f>
          </x14:formula1>
          <xm:sqref>R11:T34</xm:sqref>
        </x14:dataValidation>
        <x14:dataValidation type="list" allowBlank="1" showInputMessage="1" showErrorMessage="1" xr:uid="{ABE391CC-91C0-4C74-A897-C07C58FE88D9}">
          <x14:formula1>
            <xm:f>'(参考)リスト'!$D$16:$D$18</xm:f>
          </x14:formula1>
          <xm:sqref>P11:Q34</xm:sqref>
        </x14:dataValidation>
        <x14:dataValidation type="list" allowBlank="1" showInputMessage="1" showErrorMessage="1" xr:uid="{E3DB5C7A-509F-445D-A016-22FCA21D1A76}">
          <x14:formula1>
            <xm:f>'(参考)リスト'!$F$16:$F$21</xm:f>
          </x14:formula1>
          <xm:sqref>U11:X34</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E7985-1A25-4CF5-88B0-89BA6DC3D27A}">
  <sheetPr>
    <pageSetUpPr fitToPage="1"/>
  </sheetPr>
  <dimension ref="B1:CH53"/>
  <sheetViews>
    <sheetView showGridLines="0" view="pageBreakPreview" topLeftCell="H5" zoomScale="145" zoomScaleNormal="85" zoomScaleSheetLayoutView="145" workbookViewId="0">
      <selection activeCell="AU32" sqref="AU3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3" customWidth="1"/>
    <col min="43" max="86" width="4.109375" style="42" customWidth="1"/>
    <col min="87" max="99" width="8" style="2" customWidth="1"/>
    <col min="100" max="110" width="9" style="2"/>
    <col min="111" max="111" width="14" style="2" bestFit="1" customWidth="1"/>
    <col min="112" max="16384" width="9" style="2"/>
  </cols>
  <sheetData>
    <row r="1" spans="2:86" ht="12" customHeight="1" x14ac:dyDescent="0.15">
      <c r="AU1" s="951" t="s">
        <v>495</v>
      </c>
      <c r="AV1" s="958" t="s">
        <v>402</v>
      </c>
      <c r="AW1" s="958"/>
      <c r="AX1" s="958"/>
      <c r="AY1" s="878" t="s">
        <v>46</v>
      </c>
      <c r="AZ1" s="878"/>
      <c r="BA1" s="878"/>
      <c r="BB1" s="878"/>
      <c r="BC1" s="878"/>
      <c r="BD1" s="878"/>
      <c r="BE1" s="878"/>
      <c r="BF1" s="878"/>
      <c r="BG1" s="878"/>
      <c r="BH1" s="878"/>
      <c r="BI1" s="878"/>
      <c r="BJ1" s="878"/>
      <c r="BK1" s="878" t="s">
        <v>45</v>
      </c>
      <c r="BL1" s="878"/>
      <c r="BM1" s="878"/>
      <c r="BN1" s="878"/>
      <c r="BO1" s="878"/>
      <c r="BP1" s="878"/>
      <c r="BQ1" s="878"/>
      <c r="BR1" s="878"/>
      <c r="BS1" s="878"/>
      <c r="BT1" s="878"/>
      <c r="BU1" s="878"/>
      <c r="BV1" s="878"/>
      <c r="BW1" s="950"/>
      <c r="BX1" s="950"/>
      <c r="BY1" s="950"/>
      <c r="BZ1" s="950"/>
      <c r="CA1" s="950"/>
      <c r="CB1" s="950"/>
      <c r="CC1" s="950"/>
      <c r="CD1" s="950"/>
      <c r="CE1" s="950"/>
      <c r="CF1" s="950"/>
      <c r="CG1" s="950"/>
      <c r="CH1" s="950"/>
    </row>
    <row r="2" spans="2:86" ht="8.25" customHeight="1" x14ac:dyDescent="0.15">
      <c r="AU2" s="951"/>
      <c r="AV2" s="958" t="s">
        <v>401</v>
      </c>
      <c r="AW2" s="944" t="s">
        <v>400</v>
      </c>
      <c r="AX2" s="944" t="s">
        <v>449</v>
      </c>
      <c r="AY2" s="878" t="s">
        <v>496</v>
      </c>
      <c r="AZ2" s="878"/>
      <c r="BA2" s="878"/>
      <c r="BB2" s="878"/>
      <c r="BC2" s="878"/>
      <c r="BD2" s="878"/>
      <c r="BE2" s="878"/>
      <c r="BF2" s="878"/>
      <c r="BG2" s="878"/>
      <c r="BH2" s="878"/>
      <c r="BI2" s="878"/>
      <c r="BJ2" s="878"/>
      <c r="BK2" s="878" t="s">
        <v>44</v>
      </c>
      <c r="BL2" s="878"/>
      <c r="BM2" s="878"/>
      <c r="BN2" s="878"/>
      <c r="BO2" s="878" t="s">
        <v>43</v>
      </c>
      <c r="BP2" s="878"/>
      <c r="BQ2" s="878"/>
      <c r="BR2" s="878"/>
      <c r="BS2" s="878"/>
      <c r="BT2" s="878"/>
      <c r="BU2" s="878"/>
      <c r="BV2" s="878"/>
      <c r="BW2" s="959"/>
      <c r="BX2" s="959"/>
      <c r="BY2" s="959"/>
      <c r="BZ2" s="959"/>
      <c r="CA2" s="950"/>
      <c r="CB2" s="950"/>
      <c r="CC2" s="950"/>
      <c r="CD2" s="950"/>
      <c r="CE2" s="950"/>
      <c r="CF2" s="950"/>
      <c r="CG2" s="950"/>
      <c r="CH2" s="950"/>
    </row>
    <row r="3" spans="2:86" ht="25.2" customHeight="1" x14ac:dyDescent="0.15">
      <c r="B3" s="659" t="s">
        <v>316</v>
      </c>
      <c r="C3" s="945"/>
      <c r="D3" s="945"/>
      <c r="E3" s="946"/>
      <c r="F3" s="946"/>
      <c r="G3" s="946"/>
      <c r="H3" s="946"/>
      <c r="I3" s="946"/>
      <c r="J3" s="946"/>
      <c r="K3" s="945"/>
      <c r="L3" s="945"/>
      <c r="M3" s="945"/>
      <c r="N3" s="945"/>
      <c r="O3" s="945"/>
      <c r="P3" s="945"/>
      <c r="Q3" s="945"/>
      <c r="R3" s="945"/>
      <c r="S3" s="945"/>
      <c r="T3" s="945"/>
      <c r="U3" s="945"/>
      <c r="V3" s="945"/>
      <c r="W3" s="945"/>
      <c r="X3" s="945"/>
      <c r="Y3" s="945"/>
      <c r="Z3" s="945"/>
      <c r="AA3" s="945"/>
      <c r="AB3" s="945"/>
      <c r="AC3" s="945"/>
      <c r="AD3" s="945"/>
      <c r="AE3" s="945"/>
      <c r="AF3" s="945"/>
      <c r="AG3" s="945"/>
      <c r="AH3" s="945"/>
      <c r="AI3" s="945"/>
      <c r="AJ3" s="945"/>
      <c r="AK3" s="945"/>
      <c r="AL3" s="945"/>
      <c r="AM3" s="945"/>
      <c r="AN3" s="945"/>
      <c r="AO3" s="945"/>
      <c r="AU3" s="951"/>
      <c r="AV3" s="958"/>
      <c r="AW3" s="944"/>
      <c r="AX3" s="944"/>
      <c r="AY3" s="878" t="s">
        <v>42</v>
      </c>
      <c r="AZ3" s="878"/>
      <c r="BA3" s="878"/>
      <c r="BB3" s="878"/>
      <c r="BC3" s="878" t="s">
        <v>41</v>
      </c>
      <c r="BD3" s="878"/>
      <c r="BE3" s="878"/>
      <c r="BF3" s="878"/>
      <c r="BG3" s="878" t="s">
        <v>40</v>
      </c>
      <c r="BH3" s="878"/>
      <c r="BI3" s="878"/>
      <c r="BJ3" s="878"/>
      <c r="BK3" s="878" t="s">
        <v>235</v>
      </c>
      <c r="BL3" s="878"/>
      <c r="BM3" s="878"/>
      <c r="BN3" s="878"/>
      <c r="BO3" s="878" t="s">
        <v>41</v>
      </c>
      <c r="BP3" s="878"/>
      <c r="BQ3" s="878"/>
      <c r="BR3" s="878"/>
      <c r="BS3" s="878" t="s">
        <v>40</v>
      </c>
      <c r="BT3" s="878"/>
      <c r="BU3" s="878"/>
      <c r="BV3" s="878"/>
      <c r="BW3" s="950"/>
      <c r="BX3" s="950"/>
      <c r="BY3" s="950"/>
      <c r="BZ3" s="950"/>
      <c r="CA3" s="950"/>
      <c r="CB3" s="950"/>
      <c r="CC3" s="950"/>
      <c r="CD3" s="950"/>
      <c r="CE3" s="950"/>
      <c r="CF3" s="950"/>
      <c r="CG3" s="950"/>
      <c r="CH3" s="950"/>
    </row>
    <row r="4" spans="2:86" ht="18" customHeight="1" x14ac:dyDescent="0.15">
      <c r="B4" s="403" t="s">
        <v>17</v>
      </c>
      <c r="C4" s="403"/>
      <c r="D4" s="403"/>
      <c r="E4" s="921" t="s">
        <v>561</v>
      </c>
      <c r="F4" s="922"/>
      <c r="G4" s="922"/>
      <c r="H4" s="922"/>
      <c r="I4" s="922"/>
      <c r="J4" s="923"/>
      <c r="K4" s="495" t="s">
        <v>18</v>
      </c>
      <c r="L4" s="495"/>
      <c r="M4" s="495"/>
      <c r="N4" s="919" t="s">
        <v>573</v>
      </c>
      <c r="O4" s="919"/>
      <c r="P4" s="919"/>
      <c r="Q4" s="919"/>
      <c r="R4" s="919"/>
      <c r="S4" s="919"/>
      <c r="T4" s="514" t="s">
        <v>445</v>
      </c>
      <c r="U4" s="515"/>
      <c r="V4" s="515"/>
      <c r="W4" s="515"/>
      <c r="X4" s="516"/>
      <c r="Y4" s="924" t="s">
        <v>531</v>
      </c>
      <c r="Z4" s="924"/>
      <c r="AA4" s="924"/>
      <c r="AB4" s="924"/>
      <c r="AC4" s="924"/>
      <c r="AD4" s="924"/>
      <c r="AE4" s="924"/>
      <c r="AF4" s="924"/>
      <c r="AG4" s="514" t="s">
        <v>185</v>
      </c>
      <c r="AH4" s="515"/>
      <c r="AI4" s="515"/>
      <c r="AJ4" s="516"/>
      <c r="AK4" s="952">
        <v>45586</v>
      </c>
      <c r="AL4" s="953"/>
      <c r="AM4" s="953"/>
      <c r="AN4" s="953"/>
      <c r="AO4" s="954"/>
      <c r="AU4" s="951"/>
      <c r="AV4" s="958"/>
      <c r="AW4" s="944"/>
      <c r="AX4" s="944"/>
      <c r="AY4" s="147" t="s">
        <v>37</v>
      </c>
      <c r="AZ4" s="147" t="s">
        <v>36</v>
      </c>
      <c r="BA4" s="147" t="s">
        <v>39</v>
      </c>
      <c r="BB4" s="147" t="s">
        <v>38</v>
      </c>
      <c r="BC4" s="147" t="s">
        <v>37</v>
      </c>
      <c r="BD4" s="147" t="s">
        <v>36</v>
      </c>
      <c r="BE4" s="147" t="s">
        <v>39</v>
      </c>
      <c r="BF4" s="147" t="s">
        <v>38</v>
      </c>
      <c r="BG4" s="147" t="s">
        <v>37</v>
      </c>
      <c r="BH4" s="147" t="s">
        <v>36</v>
      </c>
      <c r="BI4" s="147" t="s">
        <v>39</v>
      </c>
      <c r="BJ4" s="147" t="s">
        <v>38</v>
      </c>
      <c r="BK4" s="147" t="s">
        <v>37</v>
      </c>
      <c r="BL4" s="147" t="s">
        <v>36</v>
      </c>
      <c r="BM4" s="147" t="s">
        <v>39</v>
      </c>
      <c r="BN4" s="147" t="s">
        <v>38</v>
      </c>
      <c r="BO4" s="147" t="s">
        <v>37</v>
      </c>
      <c r="BP4" s="147" t="s">
        <v>36</v>
      </c>
      <c r="BQ4" s="147" t="s">
        <v>39</v>
      </c>
      <c r="BR4" s="147" t="s">
        <v>38</v>
      </c>
      <c r="BS4" s="147" t="s">
        <v>37</v>
      </c>
      <c r="BT4" s="147" t="s">
        <v>36</v>
      </c>
      <c r="BU4" s="147" t="s">
        <v>39</v>
      </c>
      <c r="BV4" s="147" t="s">
        <v>38</v>
      </c>
      <c r="BW4" s="5"/>
      <c r="BX4" s="5"/>
      <c r="BY4" s="5"/>
      <c r="BZ4" s="5"/>
      <c r="CA4" s="5"/>
      <c r="CB4" s="5"/>
      <c r="CC4" s="5"/>
      <c r="CD4" s="5"/>
      <c r="CE4" s="5"/>
      <c r="CF4" s="5"/>
      <c r="CG4" s="5"/>
      <c r="CH4" s="5"/>
    </row>
    <row r="5" spans="2:86" ht="18" customHeight="1" x14ac:dyDescent="0.15">
      <c r="B5" s="411" t="s">
        <v>0</v>
      </c>
      <c r="C5" s="411"/>
      <c r="D5" s="411"/>
      <c r="E5" s="947" t="s">
        <v>562</v>
      </c>
      <c r="F5" s="948"/>
      <c r="G5" s="948"/>
      <c r="H5" s="948"/>
      <c r="I5" s="948"/>
      <c r="J5" s="949"/>
      <c r="K5" s="509" t="s">
        <v>1</v>
      </c>
      <c r="L5" s="509"/>
      <c r="M5" s="509"/>
      <c r="N5" s="919" t="s">
        <v>936</v>
      </c>
      <c r="O5" s="919"/>
      <c r="P5" s="919"/>
      <c r="Q5" s="919"/>
      <c r="R5" s="919"/>
      <c r="S5" s="919"/>
      <c r="T5" s="517"/>
      <c r="U5" s="518"/>
      <c r="V5" s="518"/>
      <c r="W5" s="518"/>
      <c r="X5" s="519"/>
      <c r="Y5" s="920" t="s">
        <v>532</v>
      </c>
      <c r="Z5" s="920"/>
      <c r="AA5" s="920"/>
      <c r="AB5" s="920"/>
      <c r="AC5" s="920"/>
      <c r="AD5" s="920"/>
      <c r="AE5" s="920"/>
      <c r="AF5" s="920"/>
      <c r="AG5" s="657"/>
      <c r="AH5" s="690"/>
      <c r="AI5" s="690"/>
      <c r="AJ5" s="658"/>
      <c r="AK5" s="955"/>
      <c r="AL5" s="956"/>
      <c r="AM5" s="956"/>
      <c r="AN5" s="956"/>
      <c r="AO5" s="957"/>
      <c r="AU5" s="951"/>
      <c r="AV5" s="51">
        <f>N7</f>
        <v>12</v>
      </c>
      <c r="AW5" s="43">
        <f>R7</f>
        <v>6</v>
      </c>
      <c r="AX5" s="56" t="str">
        <f>AM35</f>
        <v>Ⅲ</v>
      </c>
      <c r="AY5" s="56" t="str">
        <f>Y37</f>
        <v xml:space="preserve">  </v>
      </c>
      <c r="AZ5" s="56" t="str">
        <f t="shared" ref="AZ5:BJ5" si="0">Z37</f>
        <v xml:space="preserve">  </v>
      </c>
      <c r="BA5" s="56" t="str">
        <f t="shared" si="0"/>
        <v xml:space="preserve">  </v>
      </c>
      <c r="BB5" s="56" t="str">
        <f>AB37</f>
        <v xml:space="preserve">  </v>
      </c>
      <c r="BC5" s="56">
        <f t="shared" si="0"/>
        <v>0</v>
      </c>
      <c r="BD5" s="56">
        <f>AD37</f>
        <v>1</v>
      </c>
      <c r="BE5" s="56">
        <f>AE37</f>
        <v>1</v>
      </c>
      <c r="BF5" s="56">
        <f t="shared" si="0"/>
        <v>3</v>
      </c>
      <c r="BG5" s="56">
        <f t="shared" si="0"/>
        <v>0</v>
      </c>
      <c r="BH5" s="56">
        <f t="shared" si="0"/>
        <v>0</v>
      </c>
      <c r="BI5" s="56">
        <f>AI37</f>
        <v>3</v>
      </c>
      <c r="BJ5" s="56">
        <f t="shared" si="0"/>
        <v>0</v>
      </c>
      <c r="BK5" s="56">
        <f>IF(Y37&gt;0,R7,"")</f>
        <v>6</v>
      </c>
      <c r="BL5" s="44" t="str">
        <f>IF(Y37&gt;0,"",IF(Z37&gt;0,R7,""))</f>
        <v/>
      </c>
      <c r="BM5" s="44" t="e">
        <f>IF(Y37+Z37&gt;0,"",IF(AA37&gt;0,R7,""))</f>
        <v>#VALUE!</v>
      </c>
      <c r="BN5" s="44" t="e">
        <f>IF(Y37+Z37+AA37&gt;0,"",IF(AB37&gt;0,R7,""))</f>
        <v>#VALUE!</v>
      </c>
      <c r="BO5" s="56">
        <f>AC35</f>
        <v>0</v>
      </c>
      <c r="BP5" s="56">
        <f t="shared" ref="BP5:BQ5" si="1">AD35</f>
        <v>5</v>
      </c>
      <c r="BQ5" s="56">
        <f t="shared" si="1"/>
        <v>0.9</v>
      </c>
      <c r="BR5" s="56">
        <f>AF35</f>
        <v>0.91</v>
      </c>
      <c r="BS5" s="56">
        <f>AG35</f>
        <v>0</v>
      </c>
      <c r="BT5" s="56">
        <f>AH35</f>
        <v>0</v>
      </c>
      <c r="BU5" s="56">
        <f>AI35</f>
        <v>24.200000000000003</v>
      </c>
      <c r="BV5" s="56">
        <f>AJ35</f>
        <v>0</v>
      </c>
      <c r="BW5" s="144"/>
      <c r="BX5" s="145"/>
      <c r="BY5" s="145"/>
      <c r="BZ5" s="145"/>
      <c r="CA5" s="146"/>
      <c r="CB5" s="146"/>
      <c r="CC5" s="146"/>
      <c r="CD5" s="146"/>
      <c r="CE5" s="146"/>
      <c r="CF5" s="146"/>
      <c r="CG5" s="146"/>
      <c r="CH5" s="146"/>
    </row>
    <row r="6" spans="2:86" ht="12" customHeight="1" x14ac:dyDescent="0.15">
      <c r="B6" s="925" t="s">
        <v>184</v>
      </c>
      <c r="C6" s="927"/>
      <c r="D6" s="928"/>
      <c r="E6" s="929"/>
      <c r="F6" s="929"/>
      <c r="G6" s="929"/>
      <c r="H6" s="929"/>
      <c r="I6" s="929"/>
      <c r="J6" s="930"/>
      <c r="K6" s="935" t="s">
        <v>317</v>
      </c>
      <c r="L6" s="936"/>
      <c r="M6" s="936"/>
      <c r="N6" s="936"/>
      <c r="O6" s="936"/>
      <c r="P6" s="936"/>
      <c r="Q6" s="936"/>
      <c r="R6" s="936"/>
      <c r="S6" s="936"/>
      <c r="T6" s="936"/>
      <c r="U6" s="936"/>
      <c r="V6" s="936"/>
      <c r="W6" s="936"/>
      <c r="X6" s="936"/>
      <c r="Y6" s="936"/>
      <c r="Z6" s="936"/>
      <c r="AA6" s="936"/>
      <c r="AB6" s="936"/>
      <c r="AC6" s="936"/>
      <c r="AD6" s="936"/>
      <c r="AE6" s="936"/>
      <c r="AF6" s="936"/>
      <c r="AG6" s="936"/>
      <c r="AH6" s="936"/>
      <c r="AI6" s="936"/>
      <c r="AJ6" s="936"/>
      <c r="AK6" s="936"/>
      <c r="AL6" s="936"/>
      <c r="AM6" s="936"/>
      <c r="AN6" s="936"/>
      <c r="AO6" s="937"/>
      <c r="AP6" s="2"/>
    </row>
    <row r="7" spans="2:86" ht="12" customHeight="1" x14ac:dyDescent="0.15">
      <c r="B7" s="926"/>
      <c r="C7" s="931"/>
      <c r="D7" s="929"/>
      <c r="E7" s="929"/>
      <c r="F7" s="929"/>
      <c r="G7" s="929"/>
      <c r="H7" s="929"/>
      <c r="I7" s="929"/>
      <c r="J7" s="930"/>
      <c r="K7" s="884" t="s">
        <v>183</v>
      </c>
      <c r="L7" s="885"/>
      <c r="M7" s="886"/>
      <c r="N7" s="961">
        <v>12</v>
      </c>
      <c r="O7" s="962"/>
      <c r="P7" s="884" t="s">
        <v>318</v>
      </c>
      <c r="Q7" s="886"/>
      <c r="R7" s="938">
        <v>6</v>
      </c>
      <c r="S7" s="939"/>
      <c r="T7" s="940"/>
      <c r="U7" s="907" t="s">
        <v>436</v>
      </c>
      <c r="V7" s="941"/>
      <c r="W7" s="907" t="s">
        <v>319</v>
      </c>
      <c r="X7" s="941"/>
      <c r="Y7" s="886" t="s">
        <v>182</v>
      </c>
      <c r="Z7" s="883"/>
      <c r="AA7" s="883"/>
      <c r="AB7" s="883"/>
      <c r="AC7" s="907" t="s">
        <v>320</v>
      </c>
      <c r="AD7" s="908"/>
      <c r="AE7" s="908"/>
      <c r="AF7" s="908"/>
      <c r="AG7" s="908"/>
      <c r="AH7" s="908"/>
      <c r="AI7" s="908"/>
      <c r="AJ7" s="941"/>
      <c r="AK7" s="907" t="s">
        <v>321</v>
      </c>
      <c r="AL7" s="908"/>
      <c r="AM7" s="908"/>
      <c r="AN7" s="909"/>
      <c r="AO7" s="910"/>
      <c r="AP7" s="2"/>
      <c r="AW7" s="59"/>
    </row>
    <row r="8" spans="2:86" ht="12" customHeight="1" x14ac:dyDescent="0.15">
      <c r="B8" s="926"/>
      <c r="C8" s="931"/>
      <c r="D8" s="929"/>
      <c r="E8" s="929"/>
      <c r="F8" s="929"/>
      <c r="G8" s="929"/>
      <c r="H8" s="929"/>
      <c r="I8" s="929"/>
      <c r="J8" s="930"/>
      <c r="K8" s="883" t="s">
        <v>322</v>
      </c>
      <c r="L8" s="883" t="s">
        <v>167</v>
      </c>
      <c r="M8" s="883"/>
      <c r="N8" s="883" t="s">
        <v>166</v>
      </c>
      <c r="O8" s="883"/>
      <c r="P8" s="883" t="s">
        <v>323</v>
      </c>
      <c r="Q8" s="883"/>
      <c r="R8" s="883" t="s">
        <v>2</v>
      </c>
      <c r="S8" s="883"/>
      <c r="T8" s="883"/>
      <c r="U8" s="911"/>
      <c r="V8" s="942"/>
      <c r="W8" s="911"/>
      <c r="X8" s="942"/>
      <c r="Y8" s="886"/>
      <c r="Z8" s="883"/>
      <c r="AA8" s="883"/>
      <c r="AB8" s="883"/>
      <c r="AC8" s="915"/>
      <c r="AD8" s="916"/>
      <c r="AE8" s="916"/>
      <c r="AF8" s="916"/>
      <c r="AG8" s="916"/>
      <c r="AH8" s="916"/>
      <c r="AI8" s="916"/>
      <c r="AJ8" s="943"/>
      <c r="AK8" s="911"/>
      <c r="AL8" s="912"/>
      <c r="AM8" s="912"/>
      <c r="AN8" s="913"/>
      <c r="AO8" s="914"/>
      <c r="AP8" s="2"/>
    </row>
    <row r="9" spans="2:86" ht="12" customHeight="1" x14ac:dyDescent="0.15">
      <c r="B9" s="926"/>
      <c r="C9" s="931"/>
      <c r="D9" s="929"/>
      <c r="E9" s="929"/>
      <c r="F9" s="929"/>
      <c r="G9" s="929"/>
      <c r="H9" s="929"/>
      <c r="I9" s="929"/>
      <c r="J9" s="930"/>
      <c r="K9" s="883"/>
      <c r="L9" s="883"/>
      <c r="M9" s="883"/>
      <c r="N9" s="883"/>
      <c r="O9" s="883"/>
      <c r="P9" s="883"/>
      <c r="Q9" s="883"/>
      <c r="R9" s="883"/>
      <c r="S9" s="883"/>
      <c r="T9" s="883"/>
      <c r="U9" s="911"/>
      <c r="V9" s="942"/>
      <c r="W9" s="911"/>
      <c r="X9" s="942"/>
      <c r="Y9" s="886" t="s">
        <v>324</v>
      </c>
      <c r="Z9" s="883"/>
      <c r="AA9" s="883"/>
      <c r="AB9" s="883"/>
      <c r="AC9" s="883" t="s">
        <v>325</v>
      </c>
      <c r="AD9" s="883"/>
      <c r="AE9" s="883"/>
      <c r="AF9" s="883"/>
      <c r="AG9" s="883" t="s">
        <v>326</v>
      </c>
      <c r="AH9" s="883"/>
      <c r="AI9" s="883"/>
      <c r="AJ9" s="883"/>
      <c r="AK9" s="911"/>
      <c r="AL9" s="912"/>
      <c r="AM9" s="912"/>
      <c r="AN9" s="913"/>
      <c r="AO9" s="914"/>
      <c r="AP9" s="2"/>
    </row>
    <row r="10" spans="2:86" ht="12" customHeight="1" x14ac:dyDescent="0.15">
      <c r="B10" s="926"/>
      <c r="C10" s="931"/>
      <c r="D10" s="929"/>
      <c r="E10" s="929"/>
      <c r="F10" s="929"/>
      <c r="G10" s="929"/>
      <c r="H10" s="929"/>
      <c r="I10" s="929"/>
      <c r="J10" s="930"/>
      <c r="K10" s="883"/>
      <c r="L10" s="883"/>
      <c r="M10" s="883"/>
      <c r="N10" s="883"/>
      <c r="O10" s="883"/>
      <c r="P10" s="883"/>
      <c r="Q10" s="883"/>
      <c r="R10" s="883"/>
      <c r="S10" s="883"/>
      <c r="T10" s="883"/>
      <c r="U10" s="915"/>
      <c r="V10" s="943"/>
      <c r="W10" s="915"/>
      <c r="X10" s="943"/>
      <c r="Y10" s="54" t="s">
        <v>21</v>
      </c>
      <c r="Z10" s="50" t="s">
        <v>22</v>
      </c>
      <c r="AA10" s="50" t="s">
        <v>327</v>
      </c>
      <c r="AB10" s="50" t="s">
        <v>328</v>
      </c>
      <c r="AC10" s="50" t="s">
        <v>21</v>
      </c>
      <c r="AD10" s="50" t="s">
        <v>22</v>
      </c>
      <c r="AE10" s="50" t="s">
        <v>327</v>
      </c>
      <c r="AF10" s="50" t="s">
        <v>328</v>
      </c>
      <c r="AG10" s="50" t="s">
        <v>21</v>
      </c>
      <c r="AH10" s="50" t="s">
        <v>22</v>
      </c>
      <c r="AI10" s="50" t="s">
        <v>327</v>
      </c>
      <c r="AJ10" s="50" t="s">
        <v>328</v>
      </c>
      <c r="AK10" s="915"/>
      <c r="AL10" s="916"/>
      <c r="AM10" s="916"/>
      <c r="AN10" s="917"/>
      <c r="AO10" s="918"/>
      <c r="AP10" s="2"/>
    </row>
    <row r="11" spans="2:86" ht="12" customHeight="1" x14ac:dyDescent="0.15">
      <c r="B11" s="926"/>
      <c r="C11" s="931"/>
      <c r="D11" s="929"/>
      <c r="E11" s="929"/>
      <c r="F11" s="929"/>
      <c r="G11" s="929"/>
      <c r="H11" s="929"/>
      <c r="I11" s="929"/>
      <c r="J11" s="930"/>
      <c r="K11" s="95">
        <v>1</v>
      </c>
      <c r="L11" s="890" t="s">
        <v>464</v>
      </c>
      <c r="M11" s="891"/>
      <c r="N11" s="890" t="s">
        <v>347</v>
      </c>
      <c r="O11" s="891"/>
      <c r="P11" s="890" t="s">
        <v>252</v>
      </c>
      <c r="Q11" s="891"/>
      <c r="R11" s="312" t="s">
        <v>473</v>
      </c>
      <c r="S11" s="312"/>
      <c r="T11" s="312"/>
      <c r="U11" s="890" t="s">
        <v>534</v>
      </c>
      <c r="V11" s="891"/>
      <c r="W11" s="890" t="s">
        <v>559</v>
      </c>
      <c r="X11" s="891"/>
      <c r="Y11" s="274"/>
      <c r="Z11" s="274"/>
      <c r="AA11" s="274"/>
      <c r="AB11" s="274"/>
      <c r="AC11" s="272"/>
      <c r="AD11" s="272"/>
      <c r="AE11" s="272"/>
      <c r="AF11" s="272"/>
      <c r="AG11" s="272"/>
      <c r="AH11" s="272"/>
      <c r="AI11" s="272">
        <v>5.6</v>
      </c>
      <c r="AJ11" s="272"/>
      <c r="AK11" s="887"/>
      <c r="AL11" s="888"/>
      <c r="AM11" s="888"/>
      <c r="AN11" s="888"/>
      <c r="AO11" s="889"/>
      <c r="AP11" s="2"/>
      <c r="AQ11" s="60">
        <f>IF(P11="材質劣化",2,IF(P11="漏水",3,1))</f>
        <v>3</v>
      </c>
      <c r="AS11" s="42" t="str">
        <f>IF(Y11&lt;&gt;"",1,"")</f>
        <v/>
      </c>
    </row>
    <row r="12" spans="2:86" ht="12" customHeight="1" x14ac:dyDescent="0.15">
      <c r="B12" s="926"/>
      <c r="C12" s="931"/>
      <c r="D12" s="929"/>
      <c r="E12" s="929"/>
      <c r="F12" s="929"/>
      <c r="G12" s="929"/>
      <c r="H12" s="929"/>
      <c r="I12" s="929"/>
      <c r="J12" s="930"/>
      <c r="K12" s="95">
        <v>2</v>
      </c>
      <c r="L12" s="890" t="s">
        <v>250</v>
      </c>
      <c r="M12" s="891"/>
      <c r="N12" s="890" t="s">
        <v>265</v>
      </c>
      <c r="O12" s="891"/>
      <c r="P12" s="890" t="s">
        <v>252</v>
      </c>
      <c r="Q12" s="891"/>
      <c r="R12" s="312" t="s">
        <v>474</v>
      </c>
      <c r="S12" s="312"/>
      <c r="T12" s="312"/>
      <c r="U12" s="890" t="s">
        <v>533</v>
      </c>
      <c r="V12" s="891"/>
      <c r="W12" s="890" t="s">
        <v>559</v>
      </c>
      <c r="X12" s="891"/>
      <c r="Y12" s="274"/>
      <c r="Z12" s="274"/>
      <c r="AA12" s="274"/>
      <c r="AB12" s="274"/>
      <c r="AC12" s="272"/>
      <c r="AD12" s="272"/>
      <c r="AE12" s="272"/>
      <c r="AF12" s="272"/>
      <c r="AG12" s="272"/>
      <c r="AH12" s="272"/>
      <c r="AI12" s="272">
        <v>4.2</v>
      </c>
      <c r="AJ12" s="272"/>
      <c r="AK12" s="887"/>
      <c r="AL12" s="888"/>
      <c r="AM12" s="888"/>
      <c r="AN12" s="888"/>
      <c r="AO12" s="889"/>
      <c r="AP12" s="2"/>
      <c r="AQ12" s="60">
        <f>IF(P12="材質劣化",2,IF(P12="漏水",3,1))</f>
        <v>3</v>
      </c>
    </row>
    <row r="13" spans="2:86" ht="12" customHeight="1" x14ac:dyDescent="0.15">
      <c r="B13" s="926"/>
      <c r="C13" s="931"/>
      <c r="D13" s="929"/>
      <c r="E13" s="929"/>
      <c r="F13" s="929"/>
      <c r="G13" s="929"/>
      <c r="H13" s="929"/>
      <c r="I13" s="929"/>
      <c r="J13" s="930"/>
      <c r="K13" s="95">
        <v>3</v>
      </c>
      <c r="L13" s="890" t="s">
        <v>464</v>
      </c>
      <c r="M13" s="891"/>
      <c r="N13" s="890" t="s">
        <v>337</v>
      </c>
      <c r="O13" s="891"/>
      <c r="P13" s="890" t="s">
        <v>251</v>
      </c>
      <c r="Q13" s="891"/>
      <c r="R13" s="328" t="s">
        <v>466</v>
      </c>
      <c r="S13" s="892"/>
      <c r="T13" s="329"/>
      <c r="U13" s="890" t="s">
        <v>534</v>
      </c>
      <c r="V13" s="891"/>
      <c r="W13" s="890" t="s">
        <v>559</v>
      </c>
      <c r="X13" s="891"/>
      <c r="Y13" s="274"/>
      <c r="Z13" s="274"/>
      <c r="AA13" s="274"/>
      <c r="AB13" s="274"/>
      <c r="AC13" s="272"/>
      <c r="AD13" s="272"/>
      <c r="AE13" s="272"/>
      <c r="AF13" s="272">
        <v>0.2</v>
      </c>
      <c r="AG13" s="272"/>
      <c r="AH13" s="272"/>
      <c r="AI13" s="272"/>
      <c r="AJ13" s="272"/>
      <c r="AK13" s="887"/>
      <c r="AL13" s="888"/>
      <c r="AM13" s="888"/>
      <c r="AN13" s="888"/>
      <c r="AO13" s="889"/>
      <c r="AP13" s="2"/>
      <c r="AQ13" s="60">
        <f t="shared" ref="AQ13:AQ27" si="2">IF(P13="材質劣化",2,IF(P13="漏水",3,1))</f>
        <v>2</v>
      </c>
    </row>
    <row r="14" spans="2:86" ht="12" customHeight="1" x14ac:dyDescent="0.15">
      <c r="B14" s="926"/>
      <c r="C14" s="931"/>
      <c r="D14" s="929"/>
      <c r="E14" s="929"/>
      <c r="F14" s="929"/>
      <c r="G14" s="929"/>
      <c r="H14" s="929"/>
      <c r="I14" s="929"/>
      <c r="J14" s="930"/>
      <c r="K14" s="95">
        <v>4</v>
      </c>
      <c r="L14" s="890" t="s">
        <v>464</v>
      </c>
      <c r="M14" s="891"/>
      <c r="N14" s="890" t="s">
        <v>337</v>
      </c>
      <c r="O14" s="891"/>
      <c r="P14" s="890" t="s">
        <v>251</v>
      </c>
      <c r="Q14" s="891"/>
      <c r="R14" s="328" t="s">
        <v>466</v>
      </c>
      <c r="S14" s="892"/>
      <c r="T14" s="329"/>
      <c r="U14" s="890" t="s">
        <v>534</v>
      </c>
      <c r="V14" s="891"/>
      <c r="W14" s="890" t="s">
        <v>559</v>
      </c>
      <c r="X14" s="891"/>
      <c r="Y14" s="274"/>
      <c r="Z14" s="274"/>
      <c r="AA14" s="274"/>
      <c r="AB14" s="274"/>
      <c r="AC14" s="272"/>
      <c r="AD14" s="272"/>
      <c r="AE14" s="272"/>
      <c r="AF14" s="272"/>
      <c r="AG14" s="272"/>
      <c r="AH14" s="272"/>
      <c r="AI14" s="272"/>
      <c r="AJ14" s="272"/>
      <c r="AK14" s="887"/>
      <c r="AL14" s="888"/>
      <c r="AM14" s="888"/>
      <c r="AN14" s="888"/>
      <c r="AO14" s="889"/>
      <c r="AP14" s="2"/>
      <c r="AQ14" s="60">
        <f t="shared" si="2"/>
        <v>2</v>
      </c>
    </row>
    <row r="15" spans="2:86" ht="12" customHeight="1" x14ac:dyDescent="0.15">
      <c r="B15" s="926"/>
      <c r="C15" s="931"/>
      <c r="D15" s="929"/>
      <c r="E15" s="929"/>
      <c r="F15" s="929"/>
      <c r="G15" s="929"/>
      <c r="H15" s="929"/>
      <c r="I15" s="929"/>
      <c r="J15" s="930"/>
      <c r="K15" s="95">
        <v>5</v>
      </c>
      <c r="L15" s="890" t="s">
        <v>464</v>
      </c>
      <c r="M15" s="891"/>
      <c r="N15" s="890" t="s">
        <v>339</v>
      </c>
      <c r="O15" s="891"/>
      <c r="P15" s="890" t="s">
        <v>251</v>
      </c>
      <c r="Q15" s="891"/>
      <c r="R15" s="328" t="s">
        <v>466</v>
      </c>
      <c r="S15" s="892"/>
      <c r="T15" s="329"/>
      <c r="U15" s="890" t="s">
        <v>534</v>
      </c>
      <c r="V15" s="891"/>
      <c r="W15" s="890" t="s">
        <v>559</v>
      </c>
      <c r="X15" s="891"/>
      <c r="Y15" s="274"/>
      <c r="Z15" s="274"/>
      <c r="AA15" s="274"/>
      <c r="AB15" s="274"/>
      <c r="AC15" s="272"/>
      <c r="AD15" s="272"/>
      <c r="AE15" s="272">
        <v>0.9</v>
      </c>
      <c r="AF15" s="272"/>
      <c r="AG15" s="272"/>
      <c r="AH15" s="272"/>
      <c r="AI15" s="272"/>
      <c r="AJ15" s="272"/>
      <c r="AK15" s="887"/>
      <c r="AL15" s="888"/>
      <c r="AM15" s="888"/>
      <c r="AN15" s="888"/>
      <c r="AO15" s="889"/>
      <c r="AP15" s="2"/>
      <c r="AQ15" s="60">
        <f t="shared" si="2"/>
        <v>2</v>
      </c>
    </row>
    <row r="16" spans="2:86" ht="12" customHeight="1" x14ac:dyDescent="0.15">
      <c r="B16" s="926"/>
      <c r="C16" s="931"/>
      <c r="D16" s="929"/>
      <c r="E16" s="929"/>
      <c r="F16" s="929"/>
      <c r="G16" s="929"/>
      <c r="H16" s="929"/>
      <c r="I16" s="929"/>
      <c r="J16" s="930"/>
      <c r="K16" s="95">
        <v>6</v>
      </c>
      <c r="L16" s="890" t="s">
        <v>464</v>
      </c>
      <c r="M16" s="891"/>
      <c r="N16" s="890" t="s">
        <v>343</v>
      </c>
      <c r="O16" s="891"/>
      <c r="P16" s="890" t="s">
        <v>251</v>
      </c>
      <c r="Q16" s="891"/>
      <c r="R16" s="328" t="s">
        <v>472</v>
      </c>
      <c r="S16" s="892"/>
      <c r="T16" s="329"/>
      <c r="U16" s="890" t="s">
        <v>549</v>
      </c>
      <c r="V16" s="891"/>
      <c r="W16" s="890" t="s">
        <v>559</v>
      </c>
      <c r="X16" s="891"/>
      <c r="Y16" s="274"/>
      <c r="Z16" s="274"/>
      <c r="AA16" s="274"/>
      <c r="AB16" s="274"/>
      <c r="AC16" s="272"/>
      <c r="AD16" s="272"/>
      <c r="AE16" s="272"/>
      <c r="AF16" s="272">
        <v>0.25</v>
      </c>
      <c r="AG16" s="272"/>
      <c r="AH16" s="272"/>
      <c r="AI16" s="272"/>
      <c r="AJ16" s="272"/>
      <c r="AK16" s="887"/>
      <c r="AL16" s="888"/>
      <c r="AM16" s="888"/>
      <c r="AN16" s="888"/>
      <c r="AO16" s="889"/>
      <c r="AP16" s="2"/>
      <c r="AQ16" s="60">
        <f t="shared" si="2"/>
        <v>2</v>
      </c>
    </row>
    <row r="17" spans="2:46" ht="12" customHeight="1" x14ac:dyDescent="0.15">
      <c r="B17" s="926"/>
      <c r="C17" s="931"/>
      <c r="D17" s="929"/>
      <c r="E17" s="929"/>
      <c r="F17" s="929"/>
      <c r="G17" s="929"/>
      <c r="H17" s="929"/>
      <c r="I17" s="929"/>
      <c r="J17" s="930"/>
      <c r="K17" s="95">
        <v>7</v>
      </c>
      <c r="L17" s="890" t="s">
        <v>464</v>
      </c>
      <c r="M17" s="891"/>
      <c r="N17" s="890" t="s">
        <v>342</v>
      </c>
      <c r="O17" s="891"/>
      <c r="P17" s="890" t="s">
        <v>251</v>
      </c>
      <c r="Q17" s="891"/>
      <c r="R17" s="328" t="s">
        <v>472</v>
      </c>
      <c r="S17" s="892"/>
      <c r="T17" s="329"/>
      <c r="U17" s="890" t="s">
        <v>549</v>
      </c>
      <c r="V17" s="891"/>
      <c r="W17" s="890" t="s">
        <v>559</v>
      </c>
      <c r="X17" s="891"/>
      <c r="Y17" s="274"/>
      <c r="Z17" s="274"/>
      <c r="AA17" s="274"/>
      <c r="AB17" s="274"/>
      <c r="AC17" s="272"/>
      <c r="AD17" s="272"/>
      <c r="AE17" s="272"/>
      <c r="AF17" s="272">
        <v>0.46</v>
      </c>
      <c r="AG17" s="272"/>
      <c r="AH17" s="272"/>
      <c r="AI17" s="272"/>
      <c r="AJ17" s="272"/>
      <c r="AK17" s="887"/>
      <c r="AL17" s="888"/>
      <c r="AM17" s="888"/>
      <c r="AN17" s="888"/>
      <c r="AO17" s="889"/>
      <c r="AP17" s="2"/>
      <c r="AQ17" s="60">
        <f t="shared" si="2"/>
        <v>2</v>
      </c>
    </row>
    <row r="18" spans="2:46" ht="12" customHeight="1" x14ac:dyDescent="0.15">
      <c r="B18" s="926"/>
      <c r="C18" s="931"/>
      <c r="D18" s="929"/>
      <c r="E18" s="929"/>
      <c r="F18" s="929"/>
      <c r="G18" s="929"/>
      <c r="H18" s="929"/>
      <c r="I18" s="929"/>
      <c r="J18" s="930"/>
      <c r="K18" s="95">
        <v>8</v>
      </c>
      <c r="L18" s="890" t="s">
        <v>464</v>
      </c>
      <c r="M18" s="891"/>
      <c r="N18" s="890" t="s">
        <v>342</v>
      </c>
      <c r="O18" s="891"/>
      <c r="P18" s="890" t="s">
        <v>252</v>
      </c>
      <c r="Q18" s="891"/>
      <c r="R18" s="328" t="s">
        <v>473</v>
      </c>
      <c r="S18" s="892"/>
      <c r="T18" s="329"/>
      <c r="U18" s="890" t="s">
        <v>549</v>
      </c>
      <c r="V18" s="891"/>
      <c r="W18" s="890" t="s">
        <v>559</v>
      </c>
      <c r="X18" s="891"/>
      <c r="Y18" s="274"/>
      <c r="Z18" s="274"/>
      <c r="AA18" s="274"/>
      <c r="AB18" s="274"/>
      <c r="AC18" s="272"/>
      <c r="AD18" s="272"/>
      <c r="AE18" s="272"/>
      <c r="AF18" s="272"/>
      <c r="AG18" s="272"/>
      <c r="AH18" s="272"/>
      <c r="AI18" s="272">
        <v>14.4</v>
      </c>
      <c r="AJ18" s="272"/>
      <c r="AK18" s="887"/>
      <c r="AL18" s="888"/>
      <c r="AM18" s="888"/>
      <c r="AN18" s="888"/>
      <c r="AO18" s="889"/>
      <c r="AP18" s="2"/>
      <c r="AQ18" s="60">
        <f t="shared" si="2"/>
        <v>3</v>
      </c>
    </row>
    <row r="19" spans="2:46" ht="12" customHeight="1" x14ac:dyDescent="0.15">
      <c r="B19" s="926"/>
      <c r="C19" s="931"/>
      <c r="D19" s="929"/>
      <c r="E19" s="929"/>
      <c r="F19" s="929"/>
      <c r="G19" s="929"/>
      <c r="H19" s="929"/>
      <c r="I19" s="929"/>
      <c r="J19" s="930"/>
      <c r="K19" s="95">
        <v>9</v>
      </c>
      <c r="L19" s="890" t="s">
        <v>464</v>
      </c>
      <c r="M19" s="891"/>
      <c r="N19" s="890" t="s">
        <v>342</v>
      </c>
      <c r="O19" s="891"/>
      <c r="P19" s="890" t="s">
        <v>251</v>
      </c>
      <c r="Q19" s="891"/>
      <c r="R19" s="328" t="s">
        <v>466</v>
      </c>
      <c r="S19" s="892"/>
      <c r="T19" s="329"/>
      <c r="U19" s="890" t="s">
        <v>534</v>
      </c>
      <c r="V19" s="891"/>
      <c r="W19" s="890" t="s">
        <v>559</v>
      </c>
      <c r="X19" s="891"/>
      <c r="Y19" s="274"/>
      <c r="Z19" s="274"/>
      <c r="AA19" s="274"/>
      <c r="AB19" s="274"/>
      <c r="AC19" s="272"/>
      <c r="AD19" s="272">
        <v>5</v>
      </c>
      <c r="AE19" s="272"/>
      <c r="AF19" s="272"/>
      <c r="AG19" s="272"/>
      <c r="AH19" s="272"/>
      <c r="AI19" s="272"/>
      <c r="AJ19" s="272"/>
      <c r="AK19" s="887" t="s">
        <v>932</v>
      </c>
      <c r="AL19" s="888"/>
      <c r="AM19" s="888"/>
      <c r="AN19" s="888"/>
      <c r="AO19" s="889"/>
      <c r="AP19" s="2"/>
      <c r="AQ19" s="60">
        <f t="shared" si="2"/>
        <v>2</v>
      </c>
    </row>
    <row r="20" spans="2:46" ht="12" customHeight="1" x14ac:dyDescent="0.15">
      <c r="B20" s="926"/>
      <c r="C20" s="931"/>
      <c r="D20" s="929"/>
      <c r="E20" s="929"/>
      <c r="F20" s="929"/>
      <c r="G20" s="929"/>
      <c r="H20" s="929"/>
      <c r="I20" s="929"/>
      <c r="J20" s="930"/>
      <c r="K20" s="95">
        <v>10</v>
      </c>
      <c r="L20" s="890" t="s">
        <v>250</v>
      </c>
      <c r="M20" s="891"/>
      <c r="N20" s="890" t="s">
        <v>265</v>
      </c>
      <c r="O20" s="891"/>
      <c r="P20" s="890"/>
      <c r="Q20" s="891"/>
      <c r="R20" s="328" t="s">
        <v>476</v>
      </c>
      <c r="S20" s="892"/>
      <c r="T20" s="329"/>
      <c r="U20" s="890" t="s">
        <v>534</v>
      </c>
      <c r="V20" s="891"/>
      <c r="W20" s="890" t="s">
        <v>559</v>
      </c>
      <c r="X20" s="891"/>
      <c r="Y20" s="274"/>
      <c r="Z20" s="274"/>
      <c r="AA20" s="274"/>
      <c r="AB20" s="274"/>
      <c r="AC20" s="272"/>
      <c r="AD20" s="272"/>
      <c r="AE20" s="272"/>
      <c r="AF20" s="272"/>
      <c r="AG20" s="272"/>
      <c r="AH20" s="272"/>
      <c r="AI20" s="272"/>
      <c r="AJ20" s="272"/>
      <c r="AK20" s="887"/>
      <c r="AL20" s="888"/>
      <c r="AM20" s="888"/>
      <c r="AN20" s="888"/>
      <c r="AO20" s="889"/>
      <c r="AP20" s="2"/>
      <c r="AQ20" s="60">
        <f t="shared" si="2"/>
        <v>1</v>
      </c>
    </row>
    <row r="21" spans="2:46" ht="12" customHeight="1" x14ac:dyDescent="0.15">
      <c r="B21" s="926"/>
      <c r="C21" s="931"/>
      <c r="D21" s="929"/>
      <c r="E21" s="929"/>
      <c r="F21" s="929"/>
      <c r="G21" s="929"/>
      <c r="H21" s="929"/>
      <c r="I21" s="929"/>
      <c r="J21" s="930"/>
      <c r="K21" s="95"/>
      <c r="L21" s="890"/>
      <c r="M21" s="891"/>
      <c r="N21" s="890"/>
      <c r="O21" s="891"/>
      <c r="P21" s="890"/>
      <c r="Q21" s="891"/>
      <c r="R21" s="328"/>
      <c r="S21" s="892"/>
      <c r="T21" s="329"/>
      <c r="U21" s="890"/>
      <c r="V21" s="891"/>
      <c r="W21" s="890"/>
      <c r="X21" s="891"/>
      <c r="Y21" s="55"/>
      <c r="Z21" s="55"/>
      <c r="AA21" s="55"/>
      <c r="AB21" s="55"/>
      <c r="AC21" s="61"/>
      <c r="AD21" s="61"/>
      <c r="AE21" s="61"/>
      <c r="AF21" s="61"/>
      <c r="AG21" s="61"/>
      <c r="AH21" s="61"/>
      <c r="AI21" s="61"/>
      <c r="AJ21" s="61"/>
      <c r="AK21" s="887"/>
      <c r="AL21" s="888"/>
      <c r="AM21" s="888"/>
      <c r="AN21" s="888"/>
      <c r="AO21" s="889"/>
      <c r="AP21" s="2"/>
      <c r="AQ21" s="60">
        <f>IF(P21="材質劣化",2,IF(P21="漏水",3,1))</f>
        <v>1</v>
      </c>
    </row>
    <row r="22" spans="2:46" ht="12" customHeight="1" x14ac:dyDescent="0.15">
      <c r="B22" s="926"/>
      <c r="C22" s="931"/>
      <c r="D22" s="929"/>
      <c r="E22" s="929"/>
      <c r="F22" s="929"/>
      <c r="G22" s="929"/>
      <c r="H22" s="929"/>
      <c r="I22" s="929"/>
      <c r="J22" s="930"/>
      <c r="K22" s="95"/>
      <c r="L22" s="890"/>
      <c r="M22" s="891"/>
      <c r="N22" s="890"/>
      <c r="O22" s="891"/>
      <c r="P22" s="890"/>
      <c r="Q22" s="891"/>
      <c r="R22" s="328"/>
      <c r="S22" s="892"/>
      <c r="T22" s="329"/>
      <c r="U22" s="890"/>
      <c r="V22" s="891"/>
      <c r="W22" s="890"/>
      <c r="X22" s="891"/>
      <c r="Y22" s="55"/>
      <c r="Z22" s="55"/>
      <c r="AA22" s="55"/>
      <c r="AB22" s="55"/>
      <c r="AC22" s="61"/>
      <c r="AD22" s="61"/>
      <c r="AE22" s="61"/>
      <c r="AF22" s="61"/>
      <c r="AG22" s="61"/>
      <c r="AH22" s="61"/>
      <c r="AI22" s="61"/>
      <c r="AJ22" s="61"/>
      <c r="AK22" s="887"/>
      <c r="AL22" s="888"/>
      <c r="AM22" s="888"/>
      <c r="AN22" s="888"/>
      <c r="AO22" s="889"/>
      <c r="AP22" s="2"/>
      <c r="AQ22" s="60">
        <f t="shared" si="2"/>
        <v>1</v>
      </c>
    </row>
    <row r="23" spans="2:46" ht="12" customHeight="1" x14ac:dyDescent="0.15">
      <c r="B23" s="926"/>
      <c r="C23" s="931"/>
      <c r="D23" s="929"/>
      <c r="E23" s="929"/>
      <c r="F23" s="929"/>
      <c r="G23" s="929"/>
      <c r="H23" s="929"/>
      <c r="I23" s="929"/>
      <c r="J23" s="930"/>
      <c r="K23" s="95"/>
      <c r="L23" s="890"/>
      <c r="M23" s="891"/>
      <c r="N23" s="890"/>
      <c r="O23" s="891"/>
      <c r="P23" s="890"/>
      <c r="Q23" s="891"/>
      <c r="R23" s="328"/>
      <c r="S23" s="892"/>
      <c r="T23" s="329"/>
      <c r="U23" s="890"/>
      <c r="V23" s="891"/>
      <c r="W23" s="890"/>
      <c r="X23" s="891"/>
      <c r="Y23" s="55"/>
      <c r="Z23" s="55"/>
      <c r="AA23" s="55"/>
      <c r="AB23" s="55"/>
      <c r="AC23" s="61"/>
      <c r="AD23" s="61"/>
      <c r="AE23" s="61"/>
      <c r="AF23" s="61"/>
      <c r="AG23" s="61"/>
      <c r="AH23" s="61"/>
      <c r="AI23" s="61"/>
      <c r="AJ23" s="61"/>
      <c r="AK23" s="887"/>
      <c r="AL23" s="888"/>
      <c r="AM23" s="888"/>
      <c r="AN23" s="888"/>
      <c r="AO23" s="889"/>
      <c r="AP23" s="2"/>
      <c r="AQ23" s="60">
        <f t="shared" si="2"/>
        <v>1</v>
      </c>
    </row>
    <row r="24" spans="2:46" ht="12" customHeight="1" x14ac:dyDescent="0.15">
      <c r="B24" s="926"/>
      <c r="C24" s="931"/>
      <c r="D24" s="929"/>
      <c r="E24" s="929"/>
      <c r="F24" s="929"/>
      <c r="G24" s="929"/>
      <c r="H24" s="929"/>
      <c r="I24" s="929"/>
      <c r="J24" s="930"/>
      <c r="K24" s="95"/>
      <c r="L24" s="890"/>
      <c r="M24" s="891"/>
      <c r="N24" s="890"/>
      <c r="O24" s="891"/>
      <c r="P24" s="890"/>
      <c r="Q24" s="891"/>
      <c r="R24" s="328"/>
      <c r="S24" s="892"/>
      <c r="T24" s="329"/>
      <c r="U24" s="890"/>
      <c r="V24" s="891"/>
      <c r="W24" s="890"/>
      <c r="X24" s="891"/>
      <c r="Y24" s="55"/>
      <c r="Z24" s="55"/>
      <c r="AA24" s="55"/>
      <c r="AB24" s="55"/>
      <c r="AC24" s="61"/>
      <c r="AD24" s="61"/>
      <c r="AE24" s="61"/>
      <c r="AF24" s="61"/>
      <c r="AG24" s="61"/>
      <c r="AH24" s="61"/>
      <c r="AI24" s="61"/>
      <c r="AJ24" s="61"/>
      <c r="AK24" s="887"/>
      <c r="AL24" s="888"/>
      <c r="AM24" s="888"/>
      <c r="AN24" s="888"/>
      <c r="AO24" s="889"/>
      <c r="AP24" s="2"/>
      <c r="AQ24" s="60">
        <f t="shared" si="2"/>
        <v>1</v>
      </c>
    </row>
    <row r="25" spans="2:46" ht="12" customHeight="1" x14ac:dyDescent="0.15">
      <c r="B25" s="926"/>
      <c r="C25" s="931"/>
      <c r="D25" s="929"/>
      <c r="E25" s="929"/>
      <c r="F25" s="929"/>
      <c r="G25" s="929"/>
      <c r="H25" s="929"/>
      <c r="I25" s="929"/>
      <c r="J25" s="930"/>
      <c r="K25" s="95"/>
      <c r="L25" s="890"/>
      <c r="M25" s="891"/>
      <c r="N25" s="890"/>
      <c r="O25" s="891"/>
      <c r="P25" s="890"/>
      <c r="Q25" s="891"/>
      <c r="R25" s="328"/>
      <c r="S25" s="892"/>
      <c r="T25" s="329"/>
      <c r="U25" s="890"/>
      <c r="V25" s="891"/>
      <c r="W25" s="890"/>
      <c r="X25" s="891"/>
      <c r="Y25" s="55"/>
      <c r="Z25" s="55"/>
      <c r="AA25" s="55"/>
      <c r="AB25" s="55"/>
      <c r="AC25" s="61"/>
      <c r="AD25" s="61"/>
      <c r="AE25" s="61"/>
      <c r="AF25" s="61"/>
      <c r="AG25" s="61"/>
      <c r="AH25" s="61"/>
      <c r="AI25" s="61"/>
      <c r="AJ25" s="61"/>
      <c r="AK25" s="887"/>
      <c r="AL25" s="888"/>
      <c r="AM25" s="888"/>
      <c r="AN25" s="888"/>
      <c r="AO25" s="889"/>
      <c r="AP25" s="2"/>
      <c r="AQ25" s="60">
        <f t="shared" si="2"/>
        <v>1</v>
      </c>
    </row>
    <row r="26" spans="2:46" ht="12" customHeight="1" x14ac:dyDescent="0.15">
      <c r="B26" s="926"/>
      <c r="C26" s="931"/>
      <c r="D26" s="929"/>
      <c r="E26" s="929"/>
      <c r="F26" s="929"/>
      <c r="G26" s="929"/>
      <c r="H26" s="929"/>
      <c r="I26" s="929"/>
      <c r="J26" s="930"/>
      <c r="K26" s="95"/>
      <c r="L26" s="890"/>
      <c r="M26" s="891"/>
      <c r="N26" s="890"/>
      <c r="O26" s="891"/>
      <c r="P26" s="890"/>
      <c r="Q26" s="891"/>
      <c r="R26" s="328"/>
      <c r="S26" s="892"/>
      <c r="T26" s="329"/>
      <c r="U26" s="890"/>
      <c r="V26" s="891"/>
      <c r="W26" s="890"/>
      <c r="X26" s="891"/>
      <c r="Y26" s="55"/>
      <c r="Z26" s="55"/>
      <c r="AA26" s="55"/>
      <c r="AB26" s="55"/>
      <c r="AC26" s="61"/>
      <c r="AD26" s="61"/>
      <c r="AE26" s="61"/>
      <c r="AF26" s="61"/>
      <c r="AG26" s="61"/>
      <c r="AH26" s="61"/>
      <c r="AI26" s="61"/>
      <c r="AJ26" s="61"/>
      <c r="AK26" s="887"/>
      <c r="AL26" s="888"/>
      <c r="AM26" s="888"/>
      <c r="AN26" s="888"/>
      <c r="AO26" s="889"/>
      <c r="AP26" s="2"/>
      <c r="AQ26" s="60">
        <f>IF(P26="材質劣化",2,IF(P26="漏水",3,1))</f>
        <v>1</v>
      </c>
    </row>
    <row r="27" spans="2:46" ht="12" customHeight="1" x14ac:dyDescent="0.15">
      <c r="B27" s="926"/>
      <c r="C27" s="931"/>
      <c r="D27" s="929"/>
      <c r="E27" s="929"/>
      <c r="F27" s="929"/>
      <c r="G27" s="929"/>
      <c r="H27" s="929"/>
      <c r="I27" s="929"/>
      <c r="J27" s="930"/>
      <c r="K27" s="95"/>
      <c r="L27" s="890"/>
      <c r="M27" s="891"/>
      <c r="N27" s="890"/>
      <c r="O27" s="891"/>
      <c r="P27" s="890"/>
      <c r="Q27" s="891"/>
      <c r="R27" s="328"/>
      <c r="S27" s="892"/>
      <c r="T27" s="329"/>
      <c r="U27" s="890"/>
      <c r="V27" s="891"/>
      <c r="W27" s="890"/>
      <c r="X27" s="891"/>
      <c r="Y27" s="55"/>
      <c r="Z27" s="55"/>
      <c r="AA27" s="55"/>
      <c r="AB27" s="55"/>
      <c r="AC27" s="61"/>
      <c r="AD27" s="61"/>
      <c r="AE27" s="61"/>
      <c r="AF27" s="61"/>
      <c r="AG27" s="61"/>
      <c r="AH27" s="61"/>
      <c r="AI27" s="61"/>
      <c r="AJ27" s="61"/>
      <c r="AK27" s="887"/>
      <c r="AL27" s="888"/>
      <c r="AM27" s="888"/>
      <c r="AN27" s="888"/>
      <c r="AO27" s="889"/>
      <c r="AP27" s="2"/>
      <c r="AQ27" s="60">
        <f t="shared" si="2"/>
        <v>1</v>
      </c>
    </row>
    <row r="28" spans="2:46" ht="12" customHeight="1" x14ac:dyDescent="0.15">
      <c r="B28" s="926"/>
      <c r="C28" s="931"/>
      <c r="D28" s="929"/>
      <c r="E28" s="929"/>
      <c r="F28" s="929"/>
      <c r="G28" s="929"/>
      <c r="H28" s="929"/>
      <c r="I28" s="929"/>
      <c r="J28" s="930"/>
      <c r="K28" s="95"/>
      <c r="L28" s="890"/>
      <c r="M28" s="891"/>
      <c r="N28" s="890"/>
      <c r="O28" s="891"/>
      <c r="P28" s="890"/>
      <c r="Q28" s="891"/>
      <c r="R28" s="328"/>
      <c r="S28" s="892"/>
      <c r="T28" s="329"/>
      <c r="U28" s="890"/>
      <c r="V28" s="891"/>
      <c r="W28" s="890"/>
      <c r="X28" s="891"/>
      <c r="Y28" s="55"/>
      <c r="Z28" s="55"/>
      <c r="AA28" s="55"/>
      <c r="AB28" s="55"/>
      <c r="AC28" s="61"/>
      <c r="AD28" s="61"/>
      <c r="AE28" s="61"/>
      <c r="AF28" s="61"/>
      <c r="AG28" s="61"/>
      <c r="AH28" s="61"/>
      <c r="AI28" s="61"/>
      <c r="AJ28" s="61"/>
      <c r="AK28" s="887"/>
      <c r="AL28" s="888"/>
      <c r="AM28" s="888"/>
      <c r="AN28" s="888"/>
      <c r="AO28" s="889"/>
      <c r="AP28" s="2"/>
      <c r="AQ28" s="60">
        <f>IF(P30="材質劣化",2,IF(P30="漏水",3,1))</f>
        <v>1</v>
      </c>
    </row>
    <row r="29" spans="2:46" ht="12" customHeight="1" x14ac:dyDescent="0.15">
      <c r="B29" s="926"/>
      <c r="C29" s="931"/>
      <c r="D29" s="929"/>
      <c r="E29" s="929"/>
      <c r="F29" s="929"/>
      <c r="G29" s="929"/>
      <c r="H29" s="929"/>
      <c r="I29" s="929"/>
      <c r="J29" s="930"/>
      <c r="K29" s="95"/>
      <c r="L29" s="890"/>
      <c r="M29" s="891"/>
      <c r="N29" s="890"/>
      <c r="O29" s="891"/>
      <c r="P29" s="890"/>
      <c r="Q29" s="891"/>
      <c r="R29" s="328"/>
      <c r="S29" s="892"/>
      <c r="T29" s="329"/>
      <c r="U29" s="890"/>
      <c r="V29" s="891"/>
      <c r="W29" s="890"/>
      <c r="X29" s="891"/>
      <c r="Y29" s="55"/>
      <c r="Z29" s="55"/>
      <c r="AA29" s="55"/>
      <c r="AB29" s="55"/>
      <c r="AC29" s="61"/>
      <c r="AD29" s="61"/>
      <c r="AE29" s="61"/>
      <c r="AF29" s="61"/>
      <c r="AG29" s="61"/>
      <c r="AH29" s="61"/>
      <c r="AI29" s="61"/>
      <c r="AJ29" s="61"/>
      <c r="AK29" s="887"/>
      <c r="AL29" s="888"/>
      <c r="AM29" s="888"/>
      <c r="AN29" s="888"/>
      <c r="AO29" s="889"/>
      <c r="AP29" s="2"/>
      <c r="AQ29" s="60">
        <f>IF(P34="材質劣化",2,IF(P34="漏水",3,1))</f>
        <v>1</v>
      </c>
    </row>
    <row r="30" spans="2:46" ht="12" customHeight="1" x14ac:dyDescent="0.15">
      <c r="B30" s="926"/>
      <c r="C30" s="931"/>
      <c r="D30" s="929"/>
      <c r="E30" s="929"/>
      <c r="F30" s="929"/>
      <c r="G30" s="929"/>
      <c r="H30" s="929"/>
      <c r="I30" s="929"/>
      <c r="J30" s="930"/>
      <c r="K30" s="95"/>
      <c r="L30" s="890"/>
      <c r="M30" s="891"/>
      <c r="N30" s="890"/>
      <c r="O30" s="891"/>
      <c r="P30" s="890"/>
      <c r="Q30" s="891"/>
      <c r="R30" s="328"/>
      <c r="S30" s="892"/>
      <c r="T30" s="329"/>
      <c r="U30" s="890"/>
      <c r="V30" s="891"/>
      <c r="W30" s="890"/>
      <c r="X30" s="891"/>
      <c r="Y30" s="55"/>
      <c r="Z30" s="55"/>
      <c r="AA30" s="55"/>
      <c r="AB30" s="55"/>
      <c r="AC30" s="61"/>
      <c r="AD30" s="61"/>
      <c r="AE30" s="61"/>
      <c r="AF30" s="61"/>
      <c r="AG30" s="61"/>
      <c r="AH30" s="61"/>
      <c r="AI30" s="61"/>
      <c r="AJ30" s="61"/>
      <c r="AK30" s="887"/>
      <c r="AL30" s="888"/>
      <c r="AM30" s="888"/>
      <c r="AN30" s="888"/>
      <c r="AO30" s="889"/>
      <c r="AP30" s="2"/>
      <c r="AQ30" s="60">
        <f t="shared" ref="AQ30:AQ33" si="3">IF(P30="材質劣化",2,IF(P30="漏水",3,1))</f>
        <v>1</v>
      </c>
    </row>
    <row r="31" spans="2:46" ht="12" customHeight="1" x14ac:dyDescent="0.15">
      <c r="B31" s="926"/>
      <c r="C31" s="931"/>
      <c r="D31" s="929"/>
      <c r="E31" s="929"/>
      <c r="F31" s="929"/>
      <c r="G31" s="929"/>
      <c r="H31" s="929"/>
      <c r="I31" s="929"/>
      <c r="J31" s="930"/>
      <c r="K31" s="95"/>
      <c r="L31" s="890"/>
      <c r="M31" s="891"/>
      <c r="N31" s="890"/>
      <c r="O31" s="891"/>
      <c r="P31" s="890"/>
      <c r="Q31" s="891"/>
      <c r="R31" s="328"/>
      <c r="S31" s="892"/>
      <c r="T31" s="329"/>
      <c r="U31" s="890"/>
      <c r="V31" s="891"/>
      <c r="W31" s="890"/>
      <c r="X31" s="891"/>
      <c r="Y31" s="55"/>
      <c r="Z31" s="55"/>
      <c r="AA31" s="55"/>
      <c r="AB31" s="55"/>
      <c r="AC31" s="61"/>
      <c r="AD31" s="61"/>
      <c r="AE31" s="61"/>
      <c r="AF31" s="61"/>
      <c r="AG31" s="61"/>
      <c r="AH31" s="61"/>
      <c r="AI31" s="61"/>
      <c r="AJ31" s="61"/>
      <c r="AK31" s="887"/>
      <c r="AL31" s="888"/>
      <c r="AM31" s="888"/>
      <c r="AN31" s="888"/>
      <c r="AO31" s="889"/>
      <c r="AP31" s="2"/>
      <c r="AQ31" s="60">
        <f t="shared" ref="AQ31" si="4">IF(P33="材質劣化",2,IF(P33="漏水",3,1))</f>
        <v>1</v>
      </c>
    </row>
    <row r="32" spans="2:46" ht="12" customHeight="1" x14ac:dyDescent="0.15">
      <c r="B32" s="926"/>
      <c r="C32" s="931"/>
      <c r="D32" s="929"/>
      <c r="E32" s="929"/>
      <c r="F32" s="929"/>
      <c r="G32" s="929"/>
      <c r="H32" s="929"/>
      <c r="I32" s="929"/>
      <c r="J32" s="930"/>
      <c r="K32" s="95"/>
      <c r="L32" s="890"/>
      <c r="M32" s="891"/>
      <c r="N32" s="890"/>
      <c r="O32" s="891"/>
      <c r="P32" s="890"/>
      <c r="Q32" s="891"/>
      <c r="R32" s="328"/>
      <c r="S32" s="892"/>
      <c r="T32" s="329"/>
      <c r="U32" s="890"/>
      <c r="V32" s="891"/>
      <c r="W32" s="890"/>
      <c r="X32" s="891"/>
      <c r="Y32" s="55"/>
      <c r="Z32" s="55"/>
      <c r="AA32" s="55"/>
      <c r="AB32" s="55"/>
      <c r="AC32" s="61"/>
      <c r="AD32" s="61"/>
      <c r="AE32" s="61"/>
      <c r="AF32" s="61"/>
      <c r="AG32" s="61"/>
      <c r="AH32" s="61"/>
      <c r="AI32" s="61"/>
      <c r="AJ32" s="61"/>
      <c r="AK32" s="887"/>
      <c r="AL32" s="888"/>
      <c r="AM32" s="888"/>
      <c r="AN32" s="888"/>
      <c r="AO32" s="889"/>
      <c r="AP32" s="2"/>
      <c r="AQ32" s="60">
        <f t="shared" ref="AQ32" si="5">IF(P37="材質劣化",2,IF(P37="漏水",3,1))</f>
        <v>1</v>
      </c>
      <c r="AS32" s="3"/>
      <c r="AT32" s="3"/>
    </row>
    <row r="33" spans="2:86" ht="12" customHeight="1" x14ac:dyDescent="0.15">
      <c r="B33" s="926"/>
      <c r="C33" s="931"/>
      <c r="D33" s="929"/>
      <c r="E33" s="929"/>
      <c r="F33" s="929"/>
      <c r="G33" s="929"/>
      <c r="H33" s="929"/>
      <c r="I33" s="929"/>
      <c r="J33" s="930"/>
      <c r="K33" s="95"/>
      <c r="L33" s="890"/>
      <c r="M33" s="891"/>
      <c r="N33" s="890"/>
      <c r="O33" s="891"/>
      <c r="P33" s="890"/>
      <c r="Q33" s="891"/>
      <c r="R33" s="328"/>
      <c r="S33" s="892"/>
      <c r="T33" s="329"/>
      <c r="U33" s="890"/>
      <c r="V33" s="891"/>
      <c r="W33" s="890"/>
      <c r="X33" s="891"/>
      <c r="Y33" s="55"/>
      <c r="Z33" s="55"/>
      <c r="AA33" s="55"/>
      <c r="AB33" s="55"/>
      <c r="AC33" s="61"/>
      <c r="AD33" s="61"/>
      <c r="AE33" s="61"/>
      <c r="AF33" s="61"/>
      <c r="AG33" s="61"/>
      <c r="AH33" s="61"/>
      <c r="AI33" s="61"/>
      <c r="AJ33" s="61"/>
      <c r="AK33" s="887"/>
      <c r="AL33" s="888"/>
      <c r="AM33" s="888"/>
      <c r="AN33" s="888"/>
      <c r="AO33" s="889"/>
      <c r="AP33" s="2"/>
      <c r="AQ33" s="60">
        <f t="shared" si="3"/>
        <v>1</v>
      </c>
      <c r="AS33" s="162"/>
      <c r="AT33" s="162"/>
    </row>
    <row r="34" spans="2:86" ht="12" customHeight="1" x14ac:dyDescent="0.15">
      <c r="B34" s="926"/>
      <c r="C34" s="931"/>
      <c r="D34" s="929"/>
      <c r="E34" s="929"/>
      <c r="F34" s="929"/>
      <c r="G34" s="929"/>
      <c r="H34" s="929"/>
      <c r="I34" s="929"/>
      <c r="J34" s="930"/>
      <c r="K34" s="95"/>
      <c r="L34" s="890"/>
      <c r="M34" s="891"/>
      <c r="N34" s="890"/>
      <c r="O34" s="891"/>
      <c r="P34" s="890"/>
      <c r="Q34" s="891"/>
      <c r="R34" s="328"/>
      <c r="S34" s="892"/>
      <c r="T34" s="329"/>
      <c r="U34" s="890"/>
      <c r="V34" s="891"/>
      <c r="W34" s="890"/>
      <c r="X34" s="891"/>
      <c r="Y34" s="55"/>
      <c r="Z34" s="55"/>
      <c r="AA34" s="55"/>
      <c r="AB34" s="55"/>
      <c r="AC34" s="61"/>
      <c r="AD34" s="61"/>
      <c r="AE34" s="61"/>
      <c r="AF34" s="61"/>
      <c r="AG34" s="61"/>
      <c r="AH34" s="61"/>
      <c r="AI34" s="61"/>
      <c r="AJ34" s="61"/>
      <c r="AK34" s="887"/>
      <c r="AL34" s="888"/>
      <c r="AM34" s="888"/>
      <c r="AN34" s="888"/>
      <c r="AO34" s="889"/>
      <c r="AP34" s="2"/>
      <c r="AQ34" s="60">
        <f t="shared" ref="AQ34" si="6">IF(P36="材質劣化",2,IF(P36="漏水",3,1))</f>
        <v>1</v>
      </c>
      <c r="AS34" s="163"/>
      <c r="AT34" s="163"/>
    </row>
    <row r="35" spans="2:86" ht="12" customHeight="1" x14ac:dyDescent="0.15">
      <c r="B35" s="926"/>
      <c r="C35" s="931"/>
      <c r="D35" s="929"/>
      <c r="E35" s="929"/>
      <c r="F35" s="929"/>
      <c r="G35" s="929"/>
      <c r="H35" s="929"/>
      <c r="I35" s="929"/>
      <c r="J35" s="930"/>
      <c r="K35" s="898" t="s">
        <v>376</v>
      </c>
      <c r="L35" s="883" t="s">
        <v>181</v>
      </c>
      <c r="M35" s="883"/>
      <c r="N35" s="883"/>
      <c r="O35" s="883"/>
      <c r="P35" s="883"/>
      <c r="Q35" s="883"/>
      <c r="R35" s="883"/>
      <c r="S35" s="883"/>
      <c r="T35" s="883"/>
      <c r="U35" s="883"/>
      <c r="V35" s="883"/>
      <c r="W35" s="883"/>
      <c r="X35" s="883"/>
      <c r="Y35" s="884" t="s">
        <v>329</v>
      </c>
      <c r="Z35" s="885"/>
      <c r="AA35" s="885"/>
      <c r="AB35" s="886"/>
      <c r="AC35" s="252">
        <f t="shared" ref="AC35:AJ35" si="7">SUM(AC11:AC34)</f>
        <v>0</v>
      </c>
      <c r="AD35" s="252">
        <f t="shared" si="7"/>
        <v>5</v>
      </c>
      <c r="AE35" s="252">
        <f>SUM(AE11:AE34)</f>
        <v>0.9</v>
      </c>
      <c r="AF35" s="252">
        <f t="shared" si="7"/>
        <v>0.91</v>
      </c>
      <c r="AG35" s="252">
        <f t="shared" si="7"/>
        <v>0</v>
      </c>
      <c r="AH35" s="252">
        <f t="shared" si="7"/>
        <v>0</v>
      </c>
      <c r="AI35" s="252">
        <f t="shared" si="7"/>
        <v>24.200000000000003</v>
      </c>
      <c r="AJ35" s="253">
        <f t="shared" si="7"/>
        <v>0</v>
      </c>
      <c r="AK35" s="883" t="s">
        <v>501</v>
      </c>
      <c r="AL35" s="883"/>
      <c r="AM35" s="906" t="s">
        <v>577</v>
      </c>
      <c r="AN35" s="906"/>
      <c r="AO35" s="906"/>
      <c r="AP35" s="2"/>
    </row>
    <row r="36" spans="2:86" ht="12" customHeight="1" x14ac:dyDescent="0.15">
      <c r="B36" s="926"/>
      <c r="C36" s="931"/>
      <c r="D36" s="929"/>
      <c r="E36" s="929"/>
      <c r="F36" s="929"/>
      <c r="G36" s="929"/>
      <c r="H36" s="929"/>
      <c r="I36" s="929"/>
      <c r="J36" s="930"/>
      <c r="K36" s="899"/>
      <c r="L36" s="907" t="s">
        <v>330</v>
      </c>
      <c r="M36" s="908"/>
      <c r="N36" s="941"/>
      <c r="O36" s="907" t="s">
        <v>502</v>
      </c>
      <c r="P36" s="908"/>
      <c r="Q36" s="908"/>
      <c r="R36" s="908"/>
      <c r="S36" s="908"/>
      <c r="T36" s="908"/>
      <c r="U36" s="908"/>
      <c r="V36" s="908"/>
      <c r="W36" s="908"/>
      <c r="X36" s="941"/>
      <c r="Y36" s="54" t="s">
        <v>21</v>
      </c>
      <c r="Z36" s="50" t="s">
        <v>22</v>
      </c>
      <c r="AA36" s="50" t="s">
        <v>327</v>
      </c>
      <c r="AB36" s="50" t="s">
        <v>328</v>
      </c>
      <c r="AC36" s="50" t="s">
        <v>21</v>
      </c>
      <c r="AD36" s="50" t="s">
        <v>22</v>
      </c>
      <c r="AE36" s="50" t="s">
        <v>327</v>
      </c>
      <c r="AF36" s="50" t="s">
        <v>328</v>
      </c>
      <c r="AG36" s="50" t="s">
        <v>21</v>
      </c>
      <c r="AH36" s="50" t="s">
        <v>22</v>
      </c>
      <c r="AI36" s="50" t="s">
        <v>327</v>
      </c>
      <c r="AJ36" s="80" t="s">
        <v>328</v>
      </c>
      <c r="AK36" s="883"/>
      <c r="AL36" s="883"/>
      <c r="AM36" s="906"/>
      <c r="AN36" s="906"/>
      <c r="AO36" s="906"/>
      <c r="AP36" s="2"/>
    </row>
    <row r="37" spans="2:86" ht="14.25" customHeight="1" x14ac:dyDescent="0.15">
      <c r="B37" s="926"/>
      <c r="C37" s="931"/>
      <c r="D37" s="929"/>
      <c r="E37" s="929"/>
      <c r="F37" s="929"/>
      <c r="G37" s="929"/>
      <c r="H37" s="929"/>
      <c r="I37" s="929"/>
      <c r="J37" s="930"/>
      <c r="K37" s="899"/>
      <c r="L37" s="911"/>
      <c r="M37" s="912"/>
      <c r="N37" s="942"/>
      <c r="O37" s="911"/>
      <c r="P37" s="912"/>
      <c r="Q37" s="912"/>
      <c r="R37" s="912"/>
      <c r="S37" s="912"/>
      <c r="T37" s="912"/>
      <c r="U37" s="912"/>
      <c r="V37" s="912"/>
      <c r="W37" s="912"/>
      <c r="X37" s="942"/>
      <c r="Y37" s="905" t="str">
        <f>IF(COUNTIF(Y11:Y34,"〇")&gt;0,"1","  ")</f>
        <v xml:space="preserve">  </v>
      </c>
      <c r="Z37" s="905" t="str">
        <f>IF(COUNTIF(Z11:Z34,"〇")&gt;0,"1","  ")</f>
        <v xml:space="preserve">  </v>
      </c>
      <c r="AA37" s="905" t="str">
        <f>IF(COUNTIF(AA11:AA34,"〇")&gt;0,"1","  ")</f>
        <v xml:space="preserve">  </v>
      </c>
      <c r="AB37" s="905" t="str">
        <f>IF(COUNTIF(AB11:AB34,"〇")&gt;0,"1","  ")</f>
        <v xml:space="preserve">  </v>
      </c>
      <c r="AC37" s="905">
        <f>COUNTA(AC11:AC34)</f>
        <v>0</v>
      </c>
      <c r="AD37" s="905">
        <f t="shared" ref="AD37:AI37" si="8">COUNTA(AD11:AD34)</f>
        <v>1</v>
      </c>
      <c r="AE37" s="905">
        <f t="shared" si="8"/>
        <v>1</v>
      </c>
      <c r="AF37" s="905">
        <f t="shared" si="8"/>
        <v>3</v>
      </c>
      <c r="AG37" s="905">
        <f t="shared" si="8"/>
        <v>0</v>
      </c>
      <c r="AH37" s="905">
        <f t="shared" si="8"/>
        <v>0</v>
      </c>
      <c r="AI37" s="905">
        <f t="shared" si="8"/>
        <v>3</v>
      </c>
      <c r="AJ37" s="905">
        <f>COUNTA(AJ11:AJ34)</f>
        <v>0</v>
      </c>
      <c r="AK37" s="883"/>
      <c r="AL37" s="883"/>
      <c r="AM37" s="906"/>
      <c r="AN37" s="906"/>
      <c r="AO37" s="906"/>
      <c r="AP37" s="2"/>
    </row>
    <row r="38" spans="2:86" ht="14.25" customHeight="1" x14ac:dyDescent="0.15">
      <c r="B38" s="926"/>
      <c r="C38" s="931"/>
      <c r="D38" s="929"/>
      <c r="E38" s="929"/>
      <c r="F38" s="929"/>
      <c r="G38" s="929"/>
      <c r="H38" s="929"/>
      <c r="I38" s="929"/>
      <c r="J38" s="930"/>
      <c r="K38" s="899"/>
      <c r="L38" s="915"/>
      <c r="M38" s="916"/>
      <c r="N38" s="943"/>
      <c r="O38" s="915"/>
      <c r="P38" s="916"/>
      <c r="Q38" s="916"/>
      <c r="R38" s="916"/>
      <c r="S38" s="916"/>
      <c r="T38" s="916"/>
      <c r="U38" s="916"/>
      <c r="V38" s="916"/>
      <c r="W38" s="916"/>
      <c r="X38" s="943"/>
      <c r="Y38" s="905"/>
      <c r="Z38" s="905"/>
      <c r="AA38" s="905"/>
      <c r="AB38" s="905"/>
      <c r="AC38" s="905"/>
      <c r="AD38" s="905"/>
      <c r="AE38" s="905"/>
      <c r="AF38" s="905"/>
      <c r="AG38" s="905"/>
      <c r="AH38" s="905"/>
      <c r="AI38" s="905"/>
      <c r="AJ38" s="905"/>
      <c r="AK38" s="883"/>
      <c r="AL38" s="883"/>
      <c r="AM38" s="906"/>
      <c r="AN38" s="906"/>
      <c r="AO38" s="906"/>
      <c r="AP38" s="2"/>
    </row>
    <row r="39" spans="2:86" ht="12" customHeight="1" x14ac:dyDescent="0.15">
      <c r="B39" s="926"/>
      <c r="C39" s="931"/>
      <c r="D39" s="929"/>
      <c r="E39" s="929"/>
      <c r="F39" s="929"/>
      <c r="G39" s="929"/>
      <c r="H39" s="929"/>
      <c r="I39" s="929"/>
      <c r="J39" s="930"/>
      <c r="K39" s="893" t="s">
        <v>503</v>
      </c>
      <c r="L39" s="900"/>
      <c r="M39" s="900"/>
      <c r="N39" s="900"/>
      <c r="O39" s="900"/>
      <c r="P39" s="900"/>
      <c r="Q39" s="900"/>
      <c r="R39" s="900"/>
      <c r="S39" s="900"/>
      <c r="T39" s="900"/>
      <c r="U39" s="900"/>
      <c r="V39" s="900"/>
      <c r="W39" s="900"/>
      <c r="X39" s="900"/>
      <c r="Y39" s="900"/>
      <c r="Z39" s="900"/>
      <c r="AA39" s="900"/>
      <c r="AB39" s="900"/>
      <c r="AC39" s="900"/>
      <c r="AD39" s="900"/>
      <c r="AE39" s="900"/>
      <c r="AF39" s="900"/>
      <c r="AG39" s="900"/>
      <c r="AH39" s="900"/>
      <c r="AI39" s="900"/>
      <c r="AJ39" s="900"/>
      <c r="AK39" s="901"/>
      <c r="AL39" s="901"/>
      <c r="AM39" s="901"/>
      <c r="AN39" s="901"/>
      <c r="AO39" s="902"/>
      <c r="AP39" s="2"/>
    </row>
    <row r="40" spans="2:86" ht="12" customHeight="1" x14ac:dyDescent="0.15">
      <c r="B40" s="926"/>
      <c r="C40" s="931"/>
      <c r="D40" s="929"/>
      <c r="E40" s="929"/>
      <c r="F40" s="929"/>
      <c r="G40" s="929"/>
      <c r="H40" s="929"/>
      <c r="I40" s="929"/>
      <c r="J40" s="930"/>
      <c r="K40" s="894"/>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row>
    <row r="41" spans="2:86" ht="12" customHeight="1" x14ac:dyDescent="0.15">
      <c r="B41" s="926"/>
      <c r="C41" s="931"/>
      <c r="D41" s="929"/>
      <c r="E41" s="929"/>
      <c r="F41" s="929"/>
      <c r="G41" s="929"/>
      <c r="H41" s="929"/>
      <c r="I41" s="929"/>
      <c r="J41" s="930"/>
      <c r="K41" s="894"/>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row>
    <row r="42" spans="2:86" ht="12" customHeight="1" x14ac:dyDescent="0.15">
      <c r="B42" s="926"/>
      <c r="C42" s="931"/>
      <c r="D42" s="929"/>
      <c r="E42" s="929"/>
      <c r="F42" s="929"/>
      <c r="G42" s="929"/>
      <c r="H42" s="929"/>
      <c r="I42" s="929"/>
      <c r="J42" s="930"/>
      <c r="K42" s="894"/>
      <c r="L42" s="903"/>
      <c r="M42" s="903"/>
      <c r="N42" s="903"/>
      <c r="O42" s="903"/>
      <c r="P42" s="903"/>
      <c r="Q42" s="903"/>
      <c r="R42" s="903"/>
      <c r="S42" s="903"/>
      <c r="T42" s="903"/>
      <c r="U42" s="903"/>
      <c r="V42" s="903"/>
      <c r="W42" s="903"/>
      <c r="X42" s="903"/>
      <c r="Y42" s="903"/>
      <c r="Z42" s="903"/>
      <c r="AA42" s="903"/>
      <c r="AB42" s="903"/>
      <c r="AC42" s="903"/>
      <c r="AD42" s="903"/>
      <c r="AE42" s="903"/>
      <c r="AF42" s="903"/>
      <c r="AG42" s="903"/>
      <c r="AH42" s="903"/>
      <c r="AI42" s="903"/>
      <c r="AJ42" s="903"/>
      <c r="AK42" s="903"/>
      <c r="AL42" s="903"/>
      <c r="AM42" s="903"/>
      <c r="AN42" s="903"/>
      <c r="AO42" s="904"/>
      <c r="AP42" s="42"/>
      <c r="CD42" s="2"/>
      <c r="CE42" s="2"/>
      <c r="CF42" s="2"/>
      <c r="CG42" s="2"/>
      <c r="CH42" s="2"/>
    </row>
    <row r="43" spans="2:86" ht="12" customHeight="1" x14ac:dyDescent="0.15">
      <c r="B43" s="926"/>
      <c r="C43" s="931"/>
      <c r="D43" s="929"/>
      <c r="E43" s="929"/>
      <c r="F43" s="929"/>
      <c r="G43" s="929"/>
      <c r="H43" s="929"/>
      <c r="I43" s="929"/>
      <c r="J43" s="930"/>
      <c r="K43" s="879" t="s">
        <v>331</v>
      </c>
      <c r="L43" s="879"/>
      <c r="M43" s="879"/>
      <c r="N43" s="879"/>
      <c r="O43" s="879"/>
      <c r="P43" s="879"/>
      <c r="Q43" s="879"/>
      <c r="R43" s="879"/>
      <c r="S43" s="879"/>
      <c r="T43" s="879"/>
      <c r="U43" s="879"/>
      <c r="V43" s="879"/>
      <c r="W43" s="879"/>
      <c r="X43" s="879"/>
      <c r="Y43" s="879"/>
      <c r="Z43" s="879"/>
      <c r="AA43" s="879"/>
      <c r="AB43" s="879"/>
      <c r="AC43" s="879"/>
      <c r="AD43" s="879"/>
      <c r="AE43" s="879"/>
      <c r="AF43" s="879"/>
      <c r="AG43" s="879"/>
      <c r="AH43" s="879"/>
      <c r="AI43" s="879"/>
      <c r="AJ43" s="879"/>
      <c r="AK43" s="879"/>
      <c r="AL43" s="879"/>
      <c r="AM43" s="879"/>
      <c r="AN43" s="879"/>
      <c r="AO43" s="879"/>
      <c r="AP43" s="42"/>
      <c r="CD43" s="2"/>
      <c r="CE43" s="2"/>
      <c r="CF43" s="2"/>
      <c r="CG43" s="2"/>
      <c r="CH43" s="2"/>
    </row>
    <row r="44" spans="2:86" ht="12" customHeight="1" x14ac:dyDescent="0.15">
      <c r="B44" s="926"/>
      <c r="C44" s="931"/>
      <c r="D44" s="929"/>
      <c r="E44" s="929"/>
      <c r="F44" s="929"/>
      <c r="G44" s="929"/>
      <c r="H44" s="929"/>
      <c r="I44" s="929"/>
      <c r="J44" s="930"/>
      <c r="K44" s="895" t="s">
        <v>497</v>
      </c>
      <c r="L44" s="896"/>
      <c r="M44" s="896"/>
      <c r="N44" s="896"/>
      <c r="O44" s="896"/>
      <c r="P44" s="896"/>
      <c r="Q44" s="896"/>
      <c r="R44" s="896"/>
      <c r="S44" s="896"/>
      <c r="T44" s="896"/>
      <c r="U44" s="896"/>
      <c r="V44" s="896"/>
      <c r="W44" s="896"/>
      <c r="X44" s="896"/>
      <c r="Y44" s="896"/>
      <c r="Z44" s="896"/>
      <c r="AA44" s="896"/>
      <c r="AB44" s="896"/>
      <c r="AC44" s="896"/>
      <c r="AD44" s="896"/>
      <c r="AE44" s="896"/>
      <c r="AF44" s="896"/>
      <c r="AG44" s="896"/>
      <c r="AH44" s="896"/>
      <c r="AI44" s="896"/>
      <c r="AJ44" s="896"/>
      <c r="AK44" s="896"/>
      <c r="AL44" s="896"/>
      <c r="AM44" s="896"/>
      <c r="AN44" s="896"/>
      <c r="AO44" s="897"/>
      <c r="AP44" s="42"/>
      <c r="CD44" s="2"/>
      <c r="CE44" s="2"/>
      <c r="CF44" s="2"/>
      <c r="CG44" s="2"/>
      <c r="CH44" s="2"/>
    </row>
    <row r="45" spans="2:86" ht="12" customHeight="1" x14ac:dyDescent="0.15">
      <c r="B45" s="510"/>
      <c r="C45" s="932"/>
      <c r="D45" s="933"/>
      <c r="E45" s="933"/>
      <c r="F45" s="933"/>
      <c r="G45" s="933"/>
      <c r="H45" s="933"/>
      <c r="I45" s="933"/>
      <c r="J45" s="934"/>
      <c r="K45" s="880" t="s">
        <v>498</v>
      </c>
      <c r="L45" s="881"/>
      <c r="M45" s="881"/>
      <c r="N45" s="881"/>
      <c r="O45" s="881"/>
      <c r="P45" s="881"/>
      <c r="Q45" s="881"/>
      <c r="R45" s="881"/>
      <c r="S45" s="881"/>
      <c r="T45" s="881"/>
      <c r="U45" s="881"/>
      <c r="V45" s="881"/>
      <c r="W45" s="881"/>
      <c r="X45" s="881"/>
      <c r="Y45" s="881"/>
      <c r="Z45" s="881"/>
      <c r="AA45" s="881"/>
      <c r="AB45" s="881"/>
      <c r="AC45" s="881"/>
      <c r="AD45" s="881"/>
      <c r="AE45" s="881"/>
      <c r="AF45" s="881"/>
      <c r="AG45" s="881"/>
      <c r="AH45" s="881"/>
      <c r="AI45" s="881"/>
      <c r="AJ45" s="881"/>
      <c r="AK45" s="881"/>
      <c r="AL45" s="881"/>
      <c r="AM45" s="881"/>
      <c r="AN45" s="881"/>
      <c r="AO45" s="882"/>
      <c r="AP45" s="42"/>
      <c r="CD45" s="2"/>
      <c r="CE45" s="2"/>
      <c r="CF45" s="2"/>
      <c r="CG45" s="2"/>
      <c r="CH45" s="2"/>
    </row>
    <row r="46" spans="2:86" ht="12" customHeight="1" x14ac:dyDescent="0.2">
      <c r="B46" s="6" t="s">
        <v>404</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439</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440</v>
      </c>
      <c r="AP48" s="42"/>
      <c r="CD48" s="2"/>
      <c r="CE48" s="2"/>
      <c r="CF48" s="2"/>
      <c r="CG48" s="2"/>
      <c r="CH48" s="2"/>
    </row>
    <row r="49" spans="2:86" ht="12" customHeight="1" x14ac:dyDescent="0.15">
      <c r="B49" s="2" t="s">
        <v>441</v>
      </c>
      <c r="AP49" s="42"/>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AG11:AJ28">
    <cfRule type="expression" dxfId="94" priority="3">
      <formula>$AQ11=2</formula>
    </cfRule>
  </conditionalFormatting>
  <conditionalFormatting sqref="Y29:AB29">
    <cfRule type="expression" dxfId="93" priority="15">
      <formula>$AQ28=2</formula>
    </cfRule>
  </conditionalFormatting>
  <conditionalFormatting sqref="Y30:AB31">
    <cfRule type="expression" dxfId="92" priority="13">
      <formula>$AQ28=2</formula>
    </cfRule>
  </conditionalFormatting>
  <conditionalFormatting sqref="Y32:AB32">
    <cfRule type="expression" dxfId="91" priority="11">
      <formula>$AQ29=2</formula>
    </cfRule>
  </conditionalFormatting>
  <conditionalFormatting sqref="Y33:AB33">
    <cfRule type="expression" dxfId="90" priority="9">
      <formula>$AQ29=2</formula>
    </cfRule>
  </conditionalFormatting>
  <conditionalFormatting sqref="Y34:AB34">
    <cfRule type="expression" dxfId="89" priority="7">
      <formula>$AQ29=2</formula>
    </cfRule>
  </conditionalFormatting>
  <conditionalFormatting sqref="Y11:AF28">
    <cfRule type="expression" dxfId="88" priority="2">
      <formula>$AQ11=3</formula>
    </cfRule>
  </conditionalFormatting>
  <conditionalFormatting sqref="Y29:AF29">
    <cfRule type="expression" dxfId="87" priority="16">
      <formula>$AQ28=3</formula>
    </cfRule>
  </conditionalFormatting>
  <conditionalFormatting sqref="Y30:AF31">
    <cfRule type="expression" dxfId="86" priority="14">
      <formula>$AQ28=3</formula>
    </cfRule>
  </conditionalFormatting>
  <conditionalFormatting sqref="Y32:AF32">
    <cfRule type="expression" dxfId="85" priority="12">
      <formula>$AQ29=3</formula>
    </cfRule>
  </conditionalFormatting>
  <conditionalFormatting sqref="Y33:AF33">
    <cfRule type="expression" dxfId="84" priority="10">
      <formula>$AQ29=3</formula>
    </cfRule>
  </conditionalFormatting>
  <conditionalFormatting sqref="Y34:AF34">
    <cfRule type="expression" dxfId="83" priority="8">
      <formula>$AQ29=3</formula>
    </cfRule>
  </conditionalFormatting>
  <conditionalFormatting sqref="AC11:AJ28">
    <cfRule type="expression" dxfId="82" priority="1">
      <formula>$AQ11=1</formula>
    </cfRule>
  </conditionalFormatting>
  <conditionalFormatting sqref="AC29:AJ29">
    <cfRule type="expression" dxfId="81" priority="27">
      <formula>$AQ28=1</formula>
    </cfRule>
  </conditionalFormatting>
  <conditionalFormatting sqref="AC30:AJ31">
    <cfRule type="expression" dxfId="80" priority="25">
      <formula>$AQ28=1</formula>
    </cfRule>
  </conditionalFormatting>
  <conditionalFormatting sqref="AC32:AJ32">
    <cfRule type="expression" dxfId="79" priority="23">
      <formula>$AQ29=1</formula>
    </cfRule>
  </conditionalFormatting>
  <conditionalFormatting sqref="AC33:AJ33">
    <cfRule type="expression" dxfId="78" priority="21">
      <formula>$AQ29=1</formula>
    </cfRule>
  </conditionalFormatting>
  <conditionalFormatting sqref="AC34:AJ34">
    <cfRule type="expression" dxfId="77" priority="19">
      <formula>$AQ29=1</formula>
    </cfRule>
  </conditionalFormatting>
  <conditionalFormatting sqref="AG29:AJ29">
    <cfRule type="expression" dxfId="76" priority="26">
      <formula>$AQ28=2</formula>
    </cfRule>
  </conditionalFormatting>
  <conditionalFormatting sqref="AG30:AJ31">
    <cfRule type="expression" dxfId="75" priority="24">
      <formula>$AQ28=2</formula>
    </cfRule>
  </conditionalFormatting>
  <conditionalFormatting sqref="AG32:AJ32">
    <cfRule type="expression" dxfId="74" priority="22">
      <formula>$AQ29=2</formula>
    </cfRule>
  </conditionalFormatting>
  <conditionalFormatting sqref="AG33:AJ33">
    <cfRule type="expression" dxfId="73" priority="20">
      <formula>$AQ29=2</formula>
    </cfRule>
  </conditionalFormatting>
  <conditionalFormatting sqref="AG34:AJ34">
    <cfRule type="expression" dxfId="72" priority="18">
      <formula>$AQ29=2</formula>
    </cfRule>
  </conditionalFormatting>
  <dataValidations count="3">
    <dataValidation type="list" allowBlank="1" showInputMessage="1" showErrorMessage="1" sqref="N11:O34" xr:uid="{F4DC54E2-7187-47A0-B2F2-D0625223AAD3}">
      <formula1>INDIRECT(L11)</formula1>
    </dataValidation>
    <dataValidation type="list" allowBlank="1" showInputMessage="1" showErrorMessage="1" sqref="Y21:AB34" xr:uid="{B500FFD5-DA01-4EF5-A4B7-39317348A383}">
      <formula1>"〇,"</formula1>
    </dataValidation>
    <dataValidation type="list" allowBlank="1" showInputMessage="1" showErrorMessage="1" sqref="Y11:AB20" xr:uid="{EE99E548-DE47-4F8D-8EB7-39D3F5AC6E05}">
      <formula1>"　,○"</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FDA0633-B15C-41A4-A68F-CE7CC48F3000}">
          <x14:formula1>
            <xm:f>'(参考)リスト'!$F$16:$F$21</xm:f>
          </x14:formula1>
          <xm:sqref>U11:X34</xm:sqref>
        </x14:dataValidation>
        <x14:dataValidation type="list" allowBlank="1" showInputMessage="1" showErrorMessage="1" xr:uid="{3BF122F3-D9F1-4AE1-93E1-F4CEDBF284B4}">
          <x14:formula1>
            <xm:f>'(参考)リスト'!$D$16:$D$18</xm:f>
          </x14:formula1>
          <xm:sqref>P11:Q34</xm:sqref>
        </x14:dataValidation>
        <x14:dataValidation type="list" allowBlank="1" showInputMessage="1" showErrorMessage="1" xr:uid="{BB107702-829A-4CDA-BC62-09D0216F1A8F}">
          <x14:formula1>
            <xm:f>'(参考)リスト'!$E$16:$E$27</xm:f>
          </x14:formula1>
          <xm:sqref>R11:T34</xm:sqref>
        </x14:dataValidation>
        <x14:dataValidation type="list" allowBlank="1" showInputMessage="1" showErrorMessage="1" xr:uid="{5ED357ED-371D-4288-B529-8BE86DAB6041}">
          <x14:formula1>
            <xm:f>'(参考)リスト'!$B$16:$B$21</xm:f>
          </x14:formula1>
          <xm:sqref>L11:M34</xm:sqref>
        </x14:dataValidation>
        <x14:dataValidation type="list" allowBlank="1" showInputMessage="1" showErrorMessage="1" xr:uid="{93B370B4-B2CD-40DF-AB48-DBFC19E532D5}">
          <x14:formula1>
            <xm:f>'(参考)リスト'!$G$16:$G$19</xm:f>
          </x14:formula1>
          <xm:sqref>AM35:AO38</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0B0A1-5081-4E3A-820E-7DAD82530C11}">
  <sheetPr>
    <pageSetUpPr fitToPage="1"/>
  </sheetPr>
  <dimension ref="B1:CH53"/>
  <sheetViews>
    <sheetView showGridLines="0" view="pageBreakPreview" topLeftCell="H7" zoomScale="160" zoomScaleNormal="85" zoomScaleSheetLayoutView="160" workbookViewId="0">
      <selection activeCell="R31" sqref="R31:T31"/>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3" customWidth="1"/>
    <col min="43" max="86" width="4.109375" style="42" customWidth="1"/>
    <col min="87" max="99" width="8" style="2" customWidth="1"/>
    <col min="100" max="110" width="9" style="2"/>
    <col min="111" max="111" width="14" style="2" bestFit="1" customWidth="1"/>
    <col min="112" max="16384" width="9" style="2"/>
  </cols>
  <sheetData>
    <row r="1" spans="2:86" ht="12" customHeight="1" x14ac:dyDescent="0.15">
      <c r="AU1" s="951" t="s">
        <v>495</v>
      </c>
      <c r="AV1" s="958" t="s">
        <v>402</v>
      </c>
      <c r="AW1" s="958"/>
      <c r="AX1" s="958"/>
      <c r="AY1" s="878" t="s">
        <v>46</v>
      </c>
      <c r="AZ1" s="878"/>
      <c r="BA1" s="878"/>
      <c r="BB1" s="878"/>
      <c r="BC1" s="878"/>
      <c r="BD1" s="878"/>
      <c r="BE1" s="878"/>
      <c r="BF1" s="878"/>
      <c r="BG1" s="878"/>
      <c r="BH1" s="878"/>
      <c r="BI1" s="878"/>
      <c r="BJ1" s="878"/>
      <c r="BK1" s="878" t="s">
        <v>45</v>
      </c>
      <c r="BL1" s="878"/>
      <c r="BM1" s="878"/>
      <c r="BN1" s="878"/>
      <c r="BO1" s="878"/>
      <c r="BP1" s="878"/>
      <c r="BQ1" s="878"/>
      <c r="BR1" s="878"/>
      <c r="BS1" s="878"/>
      <c r="BT1" s="878"/>
      <c r="BU1" s="878"/>
      <c r="BV1" s="878"/>
      <c r="BW1" s="950"/>
      <c r="BX1" s="950"/>
      <c r="BY1" s="950"/>
      <c r="BZ1" s="950"/>
      <c r="CA1" s="950"/>
      <c r="CB1" s="950"/>
      <c r="CC1" s="950"/>
      <c r="CD1" s="950"/>
      <c r="CE1" s="950"/>
      <c r="CF1" s="950"/>
      <c r="CG1" s="950"/>
      <c r="CH1" s="950"/>
    </row>
    <row r="2" spans="2:86" ht="8.25" customHeight="1" x14ac:dyDescent="0.15">
      <c r="AU2" s="951"/>
      <c r="AV2" s="958" t="s">
        <v>401</v>
      </c>
      <c r="AW2" s="944" t="s">
        <v>400</v>
      </c>
      <c r="AX2" s="944" t="s">
        <v>449</v>
      </c>
      <c r="AY2" s="878" t="s">
        <v>496</v>
      </c>
      <c r="AZ2" s="878"/>
      <c r="BA2" s="878"/>
      <c r="BB2" s="878"/>
      <c r="BC2" s="878"/>
      <c r="BD2" s="878"/>
      <c r="BE2" s="878"/>
      <c r="BF2" s="878"/>
      <c r="BG2" s="878"/>
      <c r="BH2" s="878"/>
      <c r="BI2" s="878"/>
      <c r="BJ2" s="878"/>
      <c r="BK2" s="878" t="s">
        <v>44</v>
      </c>
      <c r="BL2" s="878"/>
      <c r="BM2" s="878"/>
      <c r="BN2" s="878"/>
      <c r="BO2" s="878" t="s">
        <v>43</v>
      </c>
      <c r="BP2" s="878"/>
      <c r="BQ2" s="878"/>
      <c r="BR2" s="878"/>
      <c r="BS2" s="878"/>
      <c r="BT2" s="878"/>
      <c r="BU2" s="878"/>
      <c r="BV2" s="878"/>
      <c r="BW2" s="959"/>
      <c r="BX2" s="959"/>
      <c r="BY2" s="959"/>
      <c r="BZ2" s="959"/>
      <c r="CA2" s="950"/>
      <c r="CB2" s="950"/>
      <c r="CC2" s="950"/>
      <c r="CD2" s="950"/>
      <c r="CE2" s="950"/>
      <c r="CF2" s="950"/>
      <c r="CG2" s="950"/>
      <c r="CH2" s="950"/>
    </row>
    <row r="3" spans="2:86" ht="25.2" customHeight="1" x14ac:dyDescent="0.15">
      <c r="B3" s="659" t="s">
        <v>316</v>
      </c>
      <c r="C3" s="945"/>
      <c r="D3" s="945"/>
      <c r="E3" s="946"/>
      <c r="F3" s="946"/>
      <c r="G3" s="946"/>
      <c r="H3" s="946"/>
      <c r="I3" s="946"/>
      <c r="J3" s="946"/>
      <c r="K3" s="945"/>
      <c r="L3" s="945"/>
      <c r="M3" s="945"/>
      <c r="N3" s="945"/>
      <c r="O3" s="945"/>
      <c r="P3" s="945"/>
      <c r="Q3" s="945"/>
      <c r="R3" s="945"/>
      <c r="S3" s="945"/>
      <c r="T3" s="945"/>
      <c r="U3" s="945"/>
      <c r="V3" s="945"/>
      <c r="W3" s="945"/>
      <c r="X3" s="945"/>
      <c r="Y3" s="945"/>
      <c r="Z3" s="945"/>
      <c r="AA3" s="945"/>
      <c r="AB3" s="945"/>
      <c r="AC3" s="945"/>
      <c r="AD3" s="945"/>
      <c r="AE3" s="945"/>
      <c r="AF3" s="945"/>
      <c r="AG3" s="945"/>
      <c r="AH3" s="945"/>
      <c r="AI3" s="945"/>
      <c r="AJ3" s="945"/>
      <c r="AK3" s="945"/>
      <c r="AL3" s="945"/>
      <c r="AM3" s="945"/>
      <c r="AN3" s="945"/>
      <c r="AO3" s="945"/>
      <c r="AU3" s="951"/>
      <c r="AV3" s="958"/>
      <c r="AW3" s="944"/>
      <c r="AX3" s="944"/>
      <c r="AY3" s="878" t="s">
        <v>42</v>
      </c>
      <c r="AZ3" s="878"/>
      <c r="BA3" s="878"/>
      <c r="BB3" s="878"/>
      <c r="BC3" s="878" t="s">
        <v>41</v>
      </c>
      <c r="BD3" s="878"/>
      <c r="BE3" s="878"/>
      <c r="BF3" s="878"/>
      <c r="BG3" s="878" t="s">
        <v>40</v>
      </c>
      <c r="BH3" s="878"/>
      <c r="BI3" s="878"/>
      <c r="BJ3" s="878"/>
      <c r="BK3" s="878" t="s">
        <v>235</v>
      </c>
      <c r="BL3" s="878"/>
      <c r="BM3" s="878"/>
      <c r="BN3" s="878"/>
      <c r="BO3" s="878" t="s">
        <v>41</v>
      </c>
      <c r="BP3" s="878"/>
      <c r="BQ3" s="878"/>
      <c r="BR3" s="878"/>
      <c r="BS3" s="878" t="s">
        <v>40</v>
      </c>
      <c r="BT3" s="878"/>
      <c r="BU3" s="878"/>
      <c r="BV3" s="878"/>
      <c r="BW3" s="950"/>
      <c r="BX3" s="950"/>
      <c r="BY3" s="950"/>
      <c r="BZ3" s="950"/>
      <c r="CA3" s="950"/>
      <c r="CB3" s="950"/>
      <c r="CC3" s="950"/>
      <c r="CD3" s="950"/>
      <c r="CE3" s="950"/>
      <c r="CF3" s="950"/>
      <c r="CG3" s="950"/>
      <c r="CH3" s="950"/>
    </row>
    <row r="4" spans="2:86" ht="18" customHeight="1" x14ac:dyDescent="0.15">
      <c r="B4" s="403" t="s">
        <v>17</v>
      </c>
      <c r="C4" s="403"/>
      <c r="D4" s="403"/>
      <c r="E4" s="921" t="s">
        <v>561</v>
      </c>
      <c r="F4" s="922"/>
      <c r="G4" s="922"/>
      <c r="H4" s="922"/>
      <c r="I4" s="922"/>
      <c r="J4" s="923"/>
      <c r="K4" s="495" t="s">
        <v>18</v>
      </c>
      <c r="L4" s="495"/>
      <c r="M4" s="495"/>
      <c r="N4" s="919" t="s">
        <v>573</v>
      </c>
      <c r="O4" s="919"/>
      <c r="P4" s="919"/>
      <c r="Q4" s="919"/>
      <c r="R4" s="919"/>
      <c r="S4" s="919"/>
      <c r="T4" s="514" t="s">
        <v>445</v>
      </c>
      <c r="U4" s="515"/>
      <c r="V4" s="515"/>
      <c r="W4" s="515"/>
      <c r="X4" s="516"/>
      <c r="Y4" s="924" t="s">
        <v>531</v>
      </c>
      <c r="Z4" s="924"/>
      <c r="AA4" s="924"/>
      <c r="AB4" s="924"/>
      <c r="AC4" s="924"/>
      <c r="AD4" s="924"/>
      <c r="AE4" s="924"/>
      <c r="AF4" s="924"/>
      <c r="AG4" s="514" t="s">
        <v>185</v>
      </c>
      <c r="AH4" s="515"/>
      <c r="AI4" s="515"/>
      <c r="AJ4" s="516"/>
      <c r="AK4" s="952">
        <v>45586</v>
      </c>
      <c r="AL4" s="953"/>
      <c r="AM4" s="953"/>
      <c r="AN4" s="953"/>
      <c r="AO4" s="954"/>
      <c r="AU4" s="951"/>
      <c r="AV4" s="958"/>
      <c r="AW4" s="944"/>
      <c r="AX4" s="944"/>
      <c r="AY4" s="147" t="s">
        <v>37</v>
      </c>
      <c r="AZ4" s="147" t="s">
        <v>36</v>
      </c>
      <c r="BA4" s="147" t="s">
        <v>39</v>
      </c>
      <c r="BB4" s="147" t="s">
        <v>38</v>
      </c>
      <c r="BC4" s="147" t="s">
        <v>37</v>
      </c>
      <c r="BD4" s="147" t="s">
        <v>36</v>
      </c>
      <c r="BE4" s="147" t="s">
        <v>39</v>
      </c>
      <c r="BF4" s="147" t="s">
        <v>38</v>
      </c>
      <c r="BG4" s="147" t="s">
        <v>37</v>
      </c>
      <c r="BH4" s="147" t="s">
        <v>36</v>
      </c>
      <c r="BI4" s="147" t="s">
        <v>39</v>
      </c>
      <c r="BJ4" s="147" t="s">
        <v>38</v>
      </c>
      <c r="BK4" s="147" t="s">
        <v>37</v>
      </c>
      <c r="BL4" s="147" t="s">
        <v>36</v>
      </c>
      <c r="BM4" s="147" t="s">
        <v>39</v>
      </c>
      <c r="BN4" s="147" t="s">
        <v>38</v>
      </c>
      <c r="BO4" s="147" t="s">
        <v>37</v>
      </c>
      <c r="BP4" s="147" t="s">
        <v>36</v>
      </c>
      <c r="BQ4" s="147" t="s">
        <v>39</v>
      </c>
      <c r="BR4" s="147" t="s">
        <v>38</v>
      </c>
      <c r="BS4" s="147" t="s">
        <v>37</v>
      </c>
      <c r="BT4" s="147" t="s">
        <v>36</v>
      </c>
      <c r="BU4" s="147" t="s">
        <v>39</v>
      </c>
      <c r="BV4" s="147" t="s">
        <v>38</v>
      </c>
      <c r="BW4" s="5"/>
      <c r="BX4" s="5"/>
      <c r="BY4" s="5"/>
      <c r="BZ4" s="5"/>
      <c r="CA4" s="5"/>
      <c r="CB4" s="5"/>
      <c r="CC4" s="5"/>
      <c r="CD4" s="5"/>
      <c r="CE4" s="5"/>
      <c r="CF4" s="5"/>
      <c r="CG4" s="5"/>
      <c r="CH4" s="5"/>
    </row>
    <row r="5" spans="2:86" ht="18" customHeight="1" x14ac:dyDescent="0.15">
      <c r="B5" s="411" t="s">
        <v>0</v>
      </c>
      <c r="C5" s="411"/>
      <c r="D5" s="411"/>
      <c r="E5" s="947" t="s">
        <v>562</v>
      </c>
      <c r="F5" s="948"/>
      <c r="G5" s="948"/>
      <c r="H5" s="948"/>
      <c r="I5" s="948"/>
      <c r="J5" s="949"/>
      <c r="K5" s="509" t="s">
        <v>1</v>
      </c>
      <c r="L5" s="509"/>
      <c r="M5" s="509"/>
      <c r="N5" s="919" t="s">
        <v>936</v>
      </c>
      <c r="O5" s="919"/>
      <c r="P5" s="919"/>
      <c r="Q5" s="919"/>
      <c r="R5" s="919"/>
      <c r="S5" s="919"/>
      <c r="T5" s="517"/>
      <c r="U5" s="518"/>
      <c r="V5" s="518"/>
      <c r="W5" s="518"/>
      <c r="X5" s="519"/>
      <c r="Y5" s="920" t="s">
        <v>532</v>
      </c>
      <c r="Z5" s="920"/>
      <c r="AA5" s="920"/>
      <c r="AB5" s="920"/>
      <c r="AC5" s="920"/>
      <c r="AD5" s="920"/>
      <c r="AE5" s="920"/>
      <c r="AF5" s="920"/>
      <c r="AG5" s="657"/>
      <c r="AH5" s="690"/>
      <c r="AI5" s="690"/>
      <c r="AJ5" s="658"/>
      <c r="AK5" s="955"/>
      <c r="AL5" s="956"/>
      <c r="AM5" s="956"/>
      <c r="AN5" s="956"/>
      <c r="AO5" s="957"/>
      <c r="AU5" s="951"/>
      <c r="AV5" s="51">
        <f>N7</f>
        <v>13</v>
      </c>
      <c r="AW5" s="43">
        <f>R7</f>
        <v>9</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0</v>
      </c>
      <c r="BF5" s="56">
        <f t="shared" si="0"/>
        <v>8</v>
      </c>
      <c r="BG5" s="56">
        <f t="shared" si="0"/>
        <v>0</v>
      </c>
      <c r="BH5" s="56">
        <f t="shared" si="0"/>
        <v>0</v>
      </c>
      <c r="BI5" s="56">
        <f>AI37</f>
        <v>2</v>
      </c>
      <c r="BJ5" s="56">
        <f t="shared" si="0"/>
        <v>3</v>
      </c>
      <c r="BK5" s="56">
        <f>IF(Y37&gt;0,R7,"")</f>
        <v>9</v>
      </c>
      <c r="BL5" s="44" t="str">
        <f>IF(Y37&gt;0,"",IF(Z37&gt;0,R7,""))</f>
        <v/>
      </c>
      <c r="BM5" s="44" t="e">
        <f>IF(Y37+Z37&gt;0,"",IF(AA37&gt;0,R7,""))</f>
        <v>#VALUE!</v>
      </c>
      <c r="BN5" s="44" t="e">
        <f>IF(Y37+Z37+AA37&gt;0,"",IF(AB37&gt;0,R7,""))</f>
        <v>#VALUE!</v>
      </c>
      <c r="BO5" s="56">
        <f>AC35</f>
        <v>0</v>
      </c>
      <c r="BP5" s="56">
        <f t="shared" ref="BP5:BQ5" si="1">AD35</f>
        <v>0</v>
      </c>
      <c r="BQ5" s="56">
        <f t="shared" si="1"/>
        <v>0</v>
      </c>
      <c r="BR5" s="56">
        <f>AF35</f>
        <v>3.7507199999999998</v>
      </c>
      <c r="BS5" s="56">
        <f>AG35</f>
        <v>0</v>
      </c>
      <c r="BT5" s="56">
        <f>AH35</f>
        <v>0</v>
      </c>
      <c r="BU5" s="56">
        <f>AI35</f>
        <v>15.31</v>
      </c>
      <c r="BV5" s="56">
        <f>AJ35</f>
        <v>15.450000000000001</v>
      </c>
      <c r="BW5" s="144"/>
      <c r="BX5" s="145"/>
      <c r="BY5" s="145"/>
      <c r="BZ5" s="145"/>
      <c r="CA5" s="146"/>
      <c r="CB5" s="146"/>
      <c r="CC5" s="146"/>
      <c r="CD5" s="146"/>
      <c r="CE5" s="146"/>
      <c r="CF5" s="146"/>
      <c r="CG5" s="146"/>
      <c r="CH5" s="146"/>
    </row>
    <row r="6" spans="2:86" ht="12" customHeight="1" x14ac:dyDescent="0.15">
      <c r="B6" s="925" t="s">
        <v>184</v>
      </c>
      <c r="C6" s="927"/>
      <c r="D6" s="928"/>
      <c r="E6" s="929"/>
      <c r="F6" s="929"/>
      <c r="G6" s="929"/>
      <c r="H6" s="929"/>
      <c r="I6" s="929"/>
      <c r="J6" s="930"/>
      <c r="K6" s="935" t="s">
        <v>317</v>
      </c>
      <c r="L6" s="936"/>
      <c r="M6" s="936"/>
      <c r="N6" s="936"/>
      <c r="O6" s="936"/>
      <c r="P6" s="936"/>
      <c r="Q6" s="936"/>
      <c r="R6" s="936"/>
      <c r="S6" s="936"/>
      <c r="T6" s="936"/>
      <c r="U6" s="936"/>
      <c r="V6" s="936"/>
      <c r="W6" s="936"/>
      <c r="X6" s="936"/>
      <c r="Y6" s="936"/>
      <c r="Z6" s="936"/>
      <c r="AA6" s="936"/>
      <c r="AB6" s="936"/>
      <c r="AC6" s="936"/>
      <c r="AD6" s="936"/>
      <c r="AE6" s="936"/>
      <c r="AF6" s="936"/>
      <c r="AG6" s="936"/>
      <c r="AH6" s="936"/>
      <c r="AI6" s="936"/>
      <c r="AJ6" s="936"/>
      <c r="AK6" s="936"/>
      <c r="AL6" s="936"/>
      <c r="AM6" s="936"/>
      <c r="AN6" s="936"/>
      <c r="AO6" s="937"/>
      <c r="AP6" s="2"/>
    </row>
    <row r="7" spans="2:86" ht="12" customHeight="1" x14ac:dyDescent="0.15">
      <c r="B7" s="926"/>
      <c r="C7" s="931"/>
      <c r="D7" s="929"/>
      <c r="E7" s="929"/>
      <c r="F7" s="929"/>
      <c r="G7" s="929"/>
      <c r="H7" s="929"/>
      <c r="I7" s="929"/>
      <c r="J7" s="930"/>
      <c r="K7" s="884" t="s">
        <v>183</v>
      </c>
      <c r="L7" s="885"/>
      <c r="M7" s="886"/>
      <c r="N7" s="961">
        <v>13</v>
      </c>
      <c r="O7" s="962"/>
      <c r="P7" s="884" t="s">
        <v>318</v>
      </c>
      <c r="Q7" s="886"/>
      <c r="R7" s="938">
        <v>9</v>
      </c>
      <c r="S7" s="939"/>
      <c r="T7" s="940"/>
      <c r="U7" s="907" t="s">
        <v>436</v>
      </c>
      <c r="V7" s="941"/>
      <c r="W7" s="907" t="s">
        <v>319</v>
      </c>
      <c r="X7" s="941"/>
      <c r="Y7" s="886" t="s">
        <v>182</v>
      </c>
      <c r="Z7" s="883"/>
      <c r="AA7" s="883"/>
      <c r="AB7" s="883"/>
      <c r="AC7" s="907" t="s">
        <v>320</v>
      </c>
      <c r="AD7" s="908"/>
      <c r="AE7" s="908"/>
      <c r="AF7" s="908"/>
      <c r="AG7" s="908"/>
      <c r="AH7" s="908"/>
      <c r="AI7" s="908"/>
      <c r="AJ7" s="941"/>
      <c r="AK7" s="907" t="s">
        <v>321</v>
      </c>
      <c r="AL7" s="908"/>
      <c r="AM7" s="908"/>
      <c r="AN7" s="909"/>
      <c r="AO7" s="910"/>
      <c r="AP7" s="2"/>
      <c r="AW7" s="59"/>
    </row>
    <row r="8" spans="2:86" ht="12" customHeight="1" x14ac:dyDescent="0.15">
      <c r="B8" s="926"/>
      <c r="C8" s="931"/>
      <c r="D8" s="929"/>
      <c r="E8" s="929"/>
      <c r="F8" s="929"/>
      <c r="G8" s="929"/>
      <c r="H8" s="929"/>
      <c r="I8" s="929"/>
      <c r="J8" s="930"/>
      <c r="K8" s="883" t="s">
        <v>322</v>
      </c>
      <c r="L8" s="883" t="s">
        <v>167</v>
      </c>
      <c r="M8" s="883"/>
      <c r="N8" s="883" t="s">
        <v>166</v>
      </c>
      <c r="O8" s="883"/>
      <c r="P8" s="883" t="s">
        <v>323</v>
      </c>
      <c r="Q8" s="883"/>
      <c r="R8" s="883" t="s">
        <v>2</v>
      </c>
      <c r="S8" s="883"/>
      <c r="T8" s="883"/>
      <c r="U8" s="911"/>
      <c r="V8" s="942"/>
      <c r="W8" s="911"/>
      <c r="X8" s="942"/>
      <c r="Y8" s="886"/>
      <c r="Z8" s="883"/>
      <c r="AA8" s="883"/>
      <c r="AB8" s="883"/>
      <c r="AC8" s="915"/>
      <c r="AD8" s="916"/>
      <c r="AE8" s="916"/>
      <c r="AF8" s="916"/>
      <c r="AG8" s="916"/>
      <c r="AH8" s="916"/>
      <c r="AI8" s="916"/>
      <c r="AJ8" s="943"/>
      <c r="AK8" s="911"/>
      <c r="AL8" s="912"/>
      <c r="AM8" s="912"/>
      <c r="AN8" s="913"/>
      <c r="AO8" s="914"/>
      <c r="AP8" s="2"/>
    </row>
    <row r="9" spans="2:86" ht="12" customHeight="1" x14ac:dyDescent="0.15">
      <c r="B9" s="926"/>
      <c r="C9" s="931"/>
      <c r="D9" s="929"/>
      <c r="E9" s="929"/>
      <c r="F9" s="929"/>
      <c r="G9" s="929"/>
      <c r="H9" s="929"/>
      <c r="I9" s="929"/>
      <c r="J9" s="930"/>
      <c r="K9" s="883"/>
      <c r="L9" s="883"/>
      <c r="M9" s="883"/>
      <c r="N9" s="883"/>
      <c r="O9" s="883"/>
      <c r="P9" s="883"/>
      <c r="Q9" s="883"/>
      <c r="R9" s="883"/>
      <c r="S9" s="883"/>
      <c r="T9" s="883"/>
      <c r="U9" s="911"/>
      <c r="V9" s="942"/>
      <c r="W9" s="911"/>
      <c r="X9" s="942"/>
      <c r="Y9" s="886" t="s">
        <v>324</v>
      </c>
      <c r="Z9" s="883"/>
      <c r="AA9" s="883"/>
      <c r="AB9" s="883"/>
      <c r="AC9" s="883" t="s">
        <v>325</v>
      </c>
      <c r="AD9" s="883"/>
      <c r="AE9" s="883"/>
      <c r="AF9" s="883"/>
      <c r="AG9" s="883" t="s">
        <v>326</v>
      </c>
      <c r="AH9" s="883"/>
      <c r="AI9" s="883"/>
      <c r="AJ9" s="883"/>
      <c r="AK9" s="911"/>
      <c r="AL9" s="912"/>
      <c r="AM9" s="912"/>
      <c r="AN9" s="913"/>
      <c r="AO9" s="914"/>
      <c r="AP9" s="2"/>
    </row>
    <row r="10" spans="2:86" ht="12" customHeight="1" x14ac:dyDescent="0.15">
      <c r="B10" s="926"/>
      <c r="C10" s="931"/>
      <c r="D10" s="929"/>
      <c r="E10" s="929"/>
      <c r="F10" s="929"/>
      <c r="G10" s="929"/>
      <c r="H10" s="929"/>
      <c r="I10" s="929"/>
      <c r="J10" s="930"/>
      <c r="K10" s="883"/>
      <c r="L10" s="883"/>
      <c r="M10" s="883"/>
      <c r="N10" s="883"/>
      <c r="O10" s="883"/>
      <c r="P10" s="883"/>
      <c r="Q10" s="883"/>
      <c r="R10" s="883"/>
      <c r="S10" s="883"/>
      <c r="T10" s="883"/>
      <c r="U10" s="915"/>
      <c r="V10" s="943"/>
      <c r="W10" s="915"/>
      <c r="X10" s="943"/>
      <c r="Y10" s="54" t="s">
        <v>21</v>
      </c>
      <c r="Z10" s="50" t="s">
        <v>22</v>
      </c>
      <c r="AA10" s="50" t="s">
        <v>327</v>
      </c>
      <c r="AB10" s="50" t="s">
        <v>328</v>
      </c>
      <c r="AC10" s="50" t="s">
        <v>21</v>
      </c>
      <c r="AD10" s="50" t="s">
        <v>22</v>
      </c>
      <c r="AE10" s="50" t="s">
        <v>327</v>
      </c>
      <c r="AF10" s="50" t="s">
        <v>328</v>
      </c>
      <c r="AG10" s="50" t="s">
        <v>21</v>
      </c>
      <c r="AH10" s="50" t="s">
        <v>22</v>
      </c>
      <c r="AI10" s="50" t="s">
        <v>327</v>
      </c>
      <c r="AJ10" s="50" t="s">
        <v>328</v>
      </c>
      <c r="AK10" s="915"/>
      <c r="AL10" s="916"/>
      <c r="AM10" s="916"/>
      <c r="AN10" s="917"/>
      <c r="AO10" s="918"/>
      <c r="AP10" s="2"/>
    </row>
    <row r="11" spans="2:86" ht="12" customHeight="1" x14ac:dyDescent="0.15">
      <c r="B11" s="926"/>
      <c r="C11" s="931"/>
      <c r="D11" s="929"/>
      <c r="E11" s="929"/>
      <c r="F11" s="929"/>
      <c r="G11" s="929"/>
      <c r="H11" s="929"/>
      <c r="I11" s="929"/>
      <c r="J11" s="930"/>
      <c r="K11" s="95">
        <v>1</v>
      </c>
      <c r="L11" s="890" t="s">
        <v>464</v>
      </c>
      <c r="M11" s="891"/>
      <c r="N11" s="890" t="s">
        <v>337</v>
      </c>
      <c r="O11" s="891"/>
      <c r="P11" s="890" t="s">
        <v>252</v>
      </c>
      <c r="Q11" s="891"/>
      <c r="R11" s="312" t="s">
        <v>473</v>
      </c>
      <c r="S11" s="312"/>
      <c r="T11" s="312"/>
      <c r="U11" s="890" t="s">
        <v>559</v>
      </c>
      <c r="V11" s="891"/>
      <c r="W11" s="890" t="s">
        <v>559</v>
      </c>
      <c r="X11" s="891"/>
      <c r="Y11" s="274"/>
      <c r="Z11" s="274"/>
      <c r="AA11" s="274"/>
      <c r="AB11" s="274"/>
      <c r="AC11" s="272"/>
      <c r="AD11" s="272"/>
      <c r="AE11" s="272"/>
      <c r="AF11" s="272"/>
      <c r="AG11" s="272"/>
      <c r="AH11" s="272"/>
      <c r="AI11" s="272"/>
      <c r="AJ11" s="272">
        <v>1.05</v>
      </c>
      <c r="AK11" s="887"/>
      <c r="AL11" s="888"/>
      <c r="AM11" s="888"/>
      <c r="AN11" s="888"/>
      <c r="AO11" s="889"/>
      <c r="AP11" s="2"/>
      <c r="AQ11" s="60">
        <f>IF(P11="材質劣化",2,IF(P11="漏水",3,1))</f>
        <v>3</v>
      </c>
      <c r="AS11" s="42" t="str">
        <f>IF(Y11&lt;&gt;"",1,"")</f>
        <v/>
      </c>
    </row>
    <row r="12" spans="2:86" ht="12" customHeight="1" x14ac:dyDescent="0.15">
      <c r="B12" s="926"/>
      <c r="C12" s="931"/>
      <c r="D12" s="929"/>
      <c r="E12" s="929"/>
      <c r="F12" s="929"/>
      <c r="G12" s="929"/>
      <c r="H12" s="929"/>
      <c r="I12" s="929"/>
      <c r="J12" s="930"/>
      <c r="K12" s="95">
        <v>2</v>
      </c>
      <c r="L12" s="890" t="s">
        <v>464</v>
      </c>
      <c r="M12" s="891"/>
      <c r="N12" s="890" t="s">
        <v>347</v>
      </c>
      <c r="O12" s="891"/>
      <c r="P12" s="890" t="s">
        <v>252</v>
      </c>
      <c r="Q12" s="891"/>
      <c r="R12" s="312" t="s">
        <v>473</v>
      </c>
      <c r="S12" s="312"/>
      <c r="T12" s="312"/>
      <c r="U12" s="890" t="s">
        <v>534</v>
      </c>
      <c r="V12" s="891"/>
      <c r="W12" s="890" t="s">
        <v>559</v>
      </c>
      <c r="X12" s="891"/>
      <c r="Y12" s="274"/>
      <c r="Z12" s="274"/>
      <c r="AA12" s="274"/>
      <c r="AB12" s="274"/>
      <c r="AC12" s="272"/>
      <c r="AD12" s="272"/>
      <c r="AE12" s="272"/>
      <c r="AF12" s="272"/>
      <c r="AG12" s="272"/>
      <c r="AH12" s="272"/>
      <c r="AI12" s="272">
        <v>6.16</v>
      </c>
      <c r="AJ12" s="272"/>
      <c r="AK12" s="887"/>
      <c r="AL12" s="888"/>
      <c r="AM12" s="888"/>
      <c r="AN12" s="888"/>
      <c r="AO12" s="889"/>
      <c r="AP12" s="2"/>
      <c r="AQ12" s="60">
        <f>IF(P12="材質劣化",2,IF(P12="漏水",3,1))</f>
        <v>3</v>
      </c>
    </row>
    <row r="13" spans="2:86" ht="12" customHeight="1" x14ac:dyDescent="0.15">
      <c r="B13" s="926"/>
      <c r="C13" s="931"/>
      <c r="D13" s="929"/>
      <c r="E13" s="929"/>
      <c r="F13" s="929"/>
      <c r="G13" s="929"/>
      <c r="H13" s="929"/>
      <c r="I13" s="929"/>
      <c r="J13" s="930"/>
      <c r="K13" s="95">
        <v>3</v>
      </c>
      <c r="L13" s="890" t="s">
        <v>464</v>
      </c>
      <c r="M13" s="891"/>
      <c r="N13" s="890" t="s">
        <v>337</v>
      </c>
      <c r="O13" s="891"/>
      <c r="P13" s="890" t="s">
        <v>251</v>
      </c>
      <c r="Q13" s="891"/>
      <c r="R13" s="328" t="s">
        <v>466</v>
      </c>
      <c r="S13" s="892"/>
      <c r="T13" s="329"/>
      <c r="U13" s="890" t="s">
        <v>534</v>
      </c>
      <c r="V13" s="891"/>
      <c r="W13" s="890" t="s">
        <v>559</v>
      </c>
      <c r="X13" s="891"/>
      <c r="Y13" s="274"/>
      <c r="Z13" s="274"/>
      <c r="AA13" s="274"/>
      <c r="AB13" s="274"/>
      <c r="AC13" s="272"/>
      <c r="AD13" s="272"/>
      <c r="AE13" s="272"/>
      <c r="AF13" s="272"/>
      <c r="AG13" s="272"/>
      <c r="AH13" s="272"/>
      <c r="AI13" s="272"/>
      <c r="AJ13" s="272"/>
      <c r="AK13" s="887"/>
      <c r="AL13" s="888"/>
      <c r="AM13" s="888"/>
      <c r="AN13" s="888"/>
      <c r="AO13" s="889"/>
      <c r="AP13" s="2"/>
      <c r="AQ13" s="60">
        <f t="shared" ref="AQ13:AQ27" si="2">IF(P13="材質劣化",2,IF(P13="漏水",3,1))</f>
        <v>2</v>
      </c>
    </row>
    <row r="14" spans="2:86" ht="12" customHeight="1" x14ac:dyDescent="0.15">
      <c r="B14" s="926"/>
      <c r="C14" s="931"/>
      <c r="D14" s="929"/>
      <c r="E14" s="929"/>
      <c r="F14" s="929"/>
      <c r="G14" s="929"/>
      <c r="H14" s="929"/>
      <c r="I14" s="929"/>
      <c r="J14" s="930"/>
      <c r="K14" s="95">
        <v>4</v>
      </c>
      <c r="L14" s="890" t="s">
        <v>464</v>
      </c>
      <c r="M14" s="891"/>
      <c r="N14" s="890" t="s">
        <v>337</v>
      </c>
      <c r="O14" s="891"/>
      <c r="P14" s="890" t="s">
        <v>251</v>
      </c>
      <c r="Q14" s="891"/>
      <c r="R14" s="328" t="s">
        <v>466</v>
      </c>
      <c r="S14" s="892"/>
      <c r="T14" s="329"/>
      <c r="U14" s="890" t="s">
        <v>559</v>
      </c>
      <c r="V14" s="891"/>
      <c r="W14" s="890" t="s">
        <v>559</v>
      </c>
      <c r="X14" s="891"/>
      <c r="Y14" s="274"/>
      <c r="Z14" s="274"/>
      <c r="AA14" s="274"/>
      <c r="AB14" s="274"/>
      <c r="AC14" s="272"/>
      <c r="AD14" s="272"/>
      <c r="AE14" s="272"/>
      <c r="AF14" s="272">
        <v>0.33</v>
      </c>
      <c r="AG14" s="272"/>
      <c r="AH14" s="272"/>
      <c r="AI14" s="272"/>
      <c r="AJ14" s="272"/>
      <c r="AK14" s="887"/>
      <c r="AL14" s="888"/>
      <c r="AM14" s="888"/>
      <c r="AN14" s="888"/>
      <c r="AO14" s="889"/>
      <c r="AP14" s="2"/>
      <c r="AQ14" s="60">
        <f t="shared" si="2"/>
        <v>2</v>
      </c>
    </row>
    <row r="15" spans="2:86" ht="12" customHeight="1" x14ac:dyDescent="0.15">
      <c r="B15" s="926"/>
      <c r="C15" s="931"/>
      <c r="D15" s="929"/>
      <c r="E15" s="929"/>
      <c r="F15" s="929"/>
      <c r="G15" s="929"/>
      <c r="H15" s="929"/>
      <c r="I15" s="929"/>
      <c r="J15" s="930"/>
      <c r="K15" s="95">
        <v>5</v>
      </c>
      <c r="L15" s="890" t="s">
        <v>464</v>
      </c>
      <c r="M15" s="891"/>
      <c r="N15" s="890" t="s">
        <v>347</v>
      </c>
      <c r="O15" s="891"/>
      <c r="P15" s="890" t="s">
        <v>251</v>
      </c>
      <c r="Q15" s="891"/>
      <c r="R15" s="328" t="s">
        <v>472</v>
      </c>
      <c r="S15" s="892"/>
      <c r="T15" s="329"/>
      <c r="U15" s="890" t="s">
        <v>559</v>
      </c>
      <c r="V15" s="891"/>
      <c r="W15" s="890" t="s">
        <v>559</v>
      </c>
      <c r="X15" s="891"/>
      <c r="Y15" s="274"/>
      <c r="Z15" s="274"/>
      <c r="AA15" s="274"/>
      <c r="AB15" s="274"/>
      <c r="AC15" s="272"/>
      <c r="AD15" s="272"/>
      <c r="AE15" s="272"/>
      <c r="AF15" s="272">
        <v>0.68</v>
      </c>
      <c r="AG15" s="272"/>
      <c r="AH15" s="272"/>
      <c r="AI15" s="272"/>
      <c r="AJ15" s="272"/>
      <c r="AK15" s="887"/>
      <c r="AL15" s="888"/>
      <c r="AM15" s="888"/>
      <c r="AN15" s="888"/>
      <c r="AO15" s="889"/>
      <c r="AP15" s="2"/>
      <c r="AQ15" s="60">
        <f t="shared" si="2"/>
        <v>2</v>
      </c>
    </row>
    <row r="16" spans="2:86" ht="12" customHeight="1" x14ac:dyDescent="0.15">
      <c r="B16" s="926"/>
      <c r="C16" s="931"/>
      <c r="D16" s="929"/>
      <c r="E16" s="929"/>
      <c r="F16" s="929"/>
      <c r="G16" s="929"/>
      <c r="H16" s="929"/>
      <c r="I16" s="929"/>
      <c r="J16" s="930"/>
      <c r="K16" s="95">
        <v>6</v>
      </c>
      <c r="L16" s="890" t="s">
        <v>464</v>
      </c>
      <c r="M16" s="891"/>
      <c r="N16" s="890" t="s">
        <v>347</v>
      </c>
      <c r="O16" s="891"/>
      <c r="P16" s="890" t="s">
        <v>251</v>
      </c>
      <c r="Q16" s="891"/>
      <c r="R16" s="328" t="s">
        <v>466</v>
      </c>
      <c r="S16" s="892"/>
      <c r="T16" s="329"/>
      <c r="U16" s="890" t="s">
        <v>534</v>
      </c>
      <c r="V16" s="891"/>
      <c r="W16" s="890" t="s">
        <v>559</v>
      </c>
      <c r="X16" s="891"/>
      <c r="Y16" s="274"/>
      <c r="Z16" s="274"/>
      <c r="AA16" s="274"/>
      <c r="AB16" s="274"/>
      <c r="AC16" s="272"/>
      <c r="AD16" s="272"/>
      <c r="AE16" s="272"/>
      <c r="AF16" s="272"/>
      <c r="AG16" s="272"/>
      <c r="AH16" s="272"/>
      <c r="AI16" s="272"/>
      <c r="AJ16" s="272"/>
      <c r="AK16" s="887"/>
      <c r="AL16" s="888"/>
      <c r="AM16" s="888"/>
      <c r="AN16" s="888"/>
      <c r="AO16" s="889"/>
      <c r="AP16" s="2"/>
      <c r="AQ16" s="60">
        <f t="shared" si="2"/>
        <v>2</v>
      </c>
    </row>
    <row r="17" spans="2:46" ht="12" customHeight="1" x14ac:dyDescent="0.15">
      <c r="B17" s="926"/>
      <c r="C17" s="931"/>
      <c r="D17" s="929"/>
      <c r="E17" s="929"/>
      <c r="F17" s="929"/>
      <c r="G17" s="929"/>
      <c r="H17" s="929"/>
      <c r="I17" s="929"/>
      <c r="J17" s="930"/>
      <c r="K17" s="95">
        <v>7</v>
      </c>
      <c r="L17" s="890" t="s">
        <v>464</v>
      </c>
      <c r="M17" s="891"/>
      <c r="N17" s="890" t="s">
        <v>343</v>
      </c>
      <c r="O17" s="891"/>
      <c r="P17" s="890" t="s">
        <v>251</v>
      </c>
      <c r="Q17" s="891"/>
      <c r="R17" s="328" t="s">
        <v>466</v>
      </c>
      <c r="S17" s="892"/>
      <c r="T17" s="329"/>
      <c r="U17" s="890" t="s">
        <v>549</v>
      </c>
      <c r="V17" s="891"/>
      <c r="W17" s="890" t="s">
        <v>559</v>
      </c>
      <c r="X17" s="891"/>
      <c r="Y17" s="274"/>
      <c r="Z17" s="274"/>
      <c r="AA17" s="274"/>
      <c r="AB17" s="274"/>
      <c r="AC17" s="272"/>
      <c r="AD17" s="272"/>
      <c r="AE17" s="272"/>
      <c r="AF17" s="272"/>
      <c r="AG17" s="272"/>
      <c r="AH17" s="272"/>
      <c r="AI17" s="272"/>
      <c r="AJ17" s="272"/>
      <c r="AK17" s="887"/>
      <c r="AL17" s="888"/>
      <c r="AM17" s="888"/>
      <c r="AN17" s="888"/>
      <c r="AO17" s="889"/>
      <c r="AP17" s="2"/>
      <c r="AQ17" s="60">
        <f t="shared" si="2"/>
        <v>2</v>
      </c>
    </row>
    <row r="18" spans="2:46" ht="12" customHeight="1" x14ac:dyDescent="0.15">
      <c r="B18" s="926"/>
      <c r="C18" s="931"/>
      <c r="D18" s="929"/>
      <c r="E18" s="929"/>
      <c r="F18" s="929"/>
      <c r="G18" s="929"/>
      <c r="H18" s="929"/>
      <c r="I18" s="929"/>
      <c r="J18" s="930"/>
      <c r="K18" s="95">
        <v>8</v>
      </c>
      <c r="L18" s="890" t="s">
        <v>464</v>
      </c>
      <c r="M18" s="891"/>
      <c r="N18" s="890" t="s">
        <v>344</v>
      </c>
      <c r="O18" s="891"/>
      <c r="P18" s="890" t="s">
        <v>251</v>
      </c>
      <c r="Q18" s="891"/>
      <c r="R18" s="328" t="s">
        <v>472</v>
      </c>
      <c r="S18" s="892"/>
      <c r="T18" s="329"/>
      <c r="U18" s="890" t="s">
        <v>559</v>
      </c>
      <c r="V18" s="891"/>
      <c r="W18" s="890" t="s">
        <v>559</v>
      </c>
      <c r="X18" s="891"/>
      <c r="Y18" s="274"/>
      <c r="Z18" s="274"/>
      <c r="AA18" s="274"/>
      <c r="AB18" s="274"/>
      <c r="AC18" s="272"/>
      <c r="AD18" s="272"/>
      <c r="AE18" s="272"/>
      <c r="AF18" s="272">
        <v>0.26</v>
      </c>
      <c r="AG18" s="272"/>
      <c r="AH18" s="272"/>
      <c r="AI18" s="272"/>
      <c r="AJ18" s="272"/>
      <c r="AK18" s="887"/>
      <c r="AL18" s="888"/>
      <c r="AM18" s="888"/>
      <c r="AN18" s="888"/>
      <c r="AO18" s="889"/>
      <c r="AP18" s="2"/>
      <c r="AQ18" s="60">
        <f t="shared" si="2"/>
        <v>2</v>
      </c>
    </row>
    <row r="19" spans="2:46" ht="12" customHeight="1" x14ac:dyDescent="0.15">
      <c r="B19" s="926"/>
      <c r="C19" s="931"/>
      <c r="D19" s="929"/>
      <c r="E19" s="929"/>
      <c r="F19" s="929"/>
      <c r="G19" s="929"/>
      <c r="H19" s="929"/>
      <c r="I19" s="929"/>
      <c r="J19" s="930"/>
      <c r="K19" s="95">
        <v>9</v>
      </c>
      <c r="L19" s="890" t="s">
        <v>464</v>
      </c>
      <c r="M19" s="891"/>
      <c r="N19" s="890" t="s">
        <v>338</v>
      </c>
      <c r="O19" s="891"/>
      <c r="P19" s="890" t="s">
        <v>252</v>
      </c>
      <c r="Q19" s="891"/>
      <c r="R19" s="312" t="s">
        <v>473</v>
      </c>
      <c r="S19" s="312"/>
      <c r="T19" s="312"/>
      <c r="U19" s="890" t="s">
        <v>534</v>
      </c>
      <c r="V19" s="891"/>
      <c r="W19" s="890" t="s">
        <v>559</v>
      </c>
      <c r="X19" s="891"/>
      <c r="Y19" s="274"/>
      <c r="Z19" s="274"/>
      <c r="AA19" s="274"/>
      <c r="AB19" s="274"/>
      <c r="AC19" s="272"/>
      <c r="AD19" s="272"/>
      <c r="AE19" s="272"/>
      <c r="AF19" s="272"/>
      <c r="AG19" s="272"/>
      <c r="AH19" s="272"/>
      <c r="AI19" s="272"/>
      <c r="AJ19" s="272">
        <v>10.5</v>
      </c>
      <c r="AK19" s="887"/>
      <c r="AL19" s="888"/>
      <c r="AM19" s="888"/>
      <c r="AN19" s="888"/>
      <c r="AO19" s="889"/>
      <c r="AP19" s="2"/>
      <c r="AQ19" s="60">
        <f t="shared" si="2"/>
        <v>3</v>
      </c>
    </row>
    <row r="20" spans="2:46" ht="12" customHeight="1" x14ac:dyDescent="0.15">
      <c r="B20" s="926"/>
      <c r="C20" s="931"/>
      <c r="D20" s="929"/>
      <c r="E20" s="929"/>
      <c r="F20" s="929"/>
      <c r="G20" s="929"/>
      <c r="H20" s="929"/>
      <c r="I20" s="929"/>
      <c r="J20" s="930"/>
      <c r="K20" s="95">
        <v>10</v>
      </c>
      <c r="L20" s="890" t="s">
        <v>464</v>
      </c>
      <c r="M20" s="891"/>
      <c r="N20" s="890" t="s">
        <v>338</v>
      </c>
      <c r="O20" s="891"/>
      <c r="P20" s="890" t="s">
        <v>251</v>
      </c>
      <c r="Q20" s="891"/>
      <c r="R20" s="328" t="s">
        <v>465</v>
      </c>
      <c r="S20" s="892"/>
      <c r="T20" s="329"/>
      <c r="U20" s="890" t="s">
        <v>534</v>
      </c>
      <c r="V20" s="891"/>
      <c r="W20" s="890" t="s">
        <v>559</v>
      </c>
      <c r="X20" s="891"/>
      <c r="Y20" s="274"/>
      <c r="Z20" s="274"/>
      <c r="AA20" s="274"/>
      <c r="AB20" s="274"/>
      <c r="AC20" s="272"/>
      <c r="AD20" s="272"/>
      <c r="AE20" s="272"/>
      <c r="AF20" s="272">
        <v>7.2000000000000005E-4</v>
      </c>
      <c r="AG20" s="272"/>
      <c r="AH20" s="272"/>
      <c r="AI20" s="272"/>
      <c r="AJ20" s="272"/>
      <c r="AK20" s="887"/>
      <c r="AL20" s="888"/>
      <c r="AM20" s="888"/>
      <c r="AN20" s="888"/>
      <c r="AO20" s="889"/>
      <c r="AP20" s="2"/>
      <c r="AQ20" s="60">
        <f t="shared" si="2"/>
        <v>2</v>
      </c>
    </row>
    <row r="21" spans="2:46" ht="12" customHeight="1" x14ac:dyDescent="0.15">
      <c r="B21" s="926"/>
      <c r="C21" s="931"/>
      <c r="D21" s="929"/>
      <c r="E21" s="929"/>
      <c r="F21" s="929"/>
      <c r="G21" s="929"/>
      <c r="H21" s="929"/>
      <c r="I21" s="929"/>
      <c r="J21" s="930"/>
      <c r="K21" s="95">
        <v>11</v>
      </c>
      <c r="L21" s="890" t="s">
        <v>464</v>
      </c>
      <c r="M21" s="891"/>
      <c r="N21" s="890" t="s">
        <v>342</v>
      </c>
      <c r="O21" s="891"/>
      <c r="P21" s="890" t="s">
        <v>252</v>
      </c>
      <c r="Q21" s="891"/>
      <c r="R21" s="312" t="s">
        <v>473</v>
      </c>
      <c r="S21" s="312"/>
      <c r="T21" s="312"/>
      <c r="U21" s="890" t="s">
        <v>534</v>
      </c>
      <c r="V21" s="891"/>
      <c r="W21" s="890" t="s">
        <v>559</v>
      </c>
      <c r="X21" s="891"/>
      <c r="Y21" s="274"/>
      <c r="Z21" s="274"/>
      <c r="AA21" s="274"/>
      <c r="AB21" s="274"/>
      <c r="AC21" s="272"/>
      <c r="AD21" s="272"/>
      <c r="AE21" s="272"/>
      <c r="AF21" s="272"/>
      <c r="AG21" s="272"/>
      <c r="AH21" s="272"/>
      <c r="AI21" s="272"/>
      <c r="AJ21" s="272">
        <v>3.9</v>
      </c>
      <c r="AK21" s="887"/>
      <c r="AL21" s="888"/>
      <c r="AM21" s="888"/>
      <c r="AN21" s="888"/>
      <c r="AO21" s="889"/>
      <c r="AP21" s="2"/>
      <c r="AQ21" s="60">
        <f>IF(P21="材質劣化",2,IF(P21="漏水",3,1))</f>
        <v>3</v>
      </c>
    </row>
    <row r="22" spans="2:46" ht="12" customHeight="1" x14ac:dyDescent="0.15">
      <c r="B22" s="926"/>
      <c r="C22" s="931"/>
      <c r="D22" s="929"/>
      <c r="E22" s="929"/>
      <c r="F22" s="929"/>
      <c r="G22" s="929"/>
      <c r="H22" s="929"/>
      <c r="I22" s="929"/>
      <c r="J22" s="930"/>
      <c r="K22" s="95">
        <v>12</v>
      </c>
      <c r="L22" s="890" t="s">
        <v>464</v>
      </c>
      <c r="M22" s="891"/>
      <c r="N22" s="890" t="s">
        <v>338</v>
      </c>
      <c r="O22" s="891"/>
      <c r="P22" s="890" t="s">
        <v>251</v>
      </c>
      <c r="Q22" s="891"/>
      <c r="R22" s="328" t="s">
        <v>466</v>
      </c>
      <c r="S22" s="892"/>
      <c r="T22" s="329"/>
      <c r="U22" s="890" t="s">
        <v>549</v>
      </c>
      <c r="V22" s="891"/>
      <c r="W22" s="890" t="s">
        <v>661</v>
      </c>
      <c r="X22" s="891"/>
      <c r="Y22" s="274"/>
      <c r="Z22" s="274"/>
      <c r="AA22" s="274"/>
      <c r="AB22" s="274"/>
      <c r="AC22" s="272"/>
      <c r="AD22" s="272"/>
      <c r="AE22" s="272"/>
      <c r="AF22" s="272">
        <v>0.18</v>
      </c>
      <c r="AG22" s="272"/>
      <c r="AH22" s="272"/>
      <c r="AI22" s="272"/>
      <c r="AJ22" s="272"/>
      <c r="AK22" s="887" t="s">
        <v>934</v>
      </c>
      <c r="AL22" s="888"/>
      <c r="AM22" s="888"/>
      <c r="AN22" s="888"/>
      <c r="AO22" s="889"/>
      <c r="AP22" s="2"/>
      <c r="AQ22" s="60">
        <f t="shared" si="2"/>
        <v>2</v>
      </c>
    </row>
    <row r="23" spans="2:46" ht="12" customHeight="1" x14ac:dyDescent="0.15">
      <c r="B23" s="926"/>
      <c r="C23" s="931"/>
      <c r="D23" s="929"/>
      <c r="E23" s="929"/>
      <c r="F23" s="929"/>
      <c r="G23" s="929"/>
      <c r="H23" s="929"/>
      <c r="I23" s="929"/>
      <c r="J23" s="930"/>
      <c r="K23" s="95">
        <v>13</v>
      </c>
      <c r="L23" s="890" t="s">
        <v>464</v>
      </c>
      <c r="M23" s="891"/>
      <c r="N23" s="890" t="s">
        <v>346</v>
      </c>
      <c r="O23" s="891"/>
      <c r="P23" s="890" t="s">
        <v>251</v>
      </c>
      <c r="Q23" s="891"/>
      <c r="R23" s="328" t="s">
        <v>466</v>
      </c>
      <c r="S23" s="892"/>
      <c r="T23" s="329"/>
      <c r="U23" s="890" t="s">
        <v>549</v>
      </c>
      <c r="V23" s="891"/>
      <c r="W23" s="890" t="s">
        <v>559</v>
      </c>
      <c r="X23" s="891"/>
      <c r="Y23" s="274"/>
      <c r="Z23" s="274"/>
      <c r="AA23" s="274" t="s">
        <v>933</v>
      </c>
      <c r="AB23" s="274"/>
      <c r="AC23" s="272"/>
      <c r="AD23" s="272"/>
      <c r="AE23" s="272"/>
      <c r="AF23" s="272">
        <v>1.89</v>
      </c>
      <c r="AG23" s="272"/>
      <c r="AH23" s="272"/>
      <c r="AI23" s="272"/>
      <c r="AJ23" s="272"/>
      <c r="AK23" s="887"/>
      <c r="AL23" s="888"/>
      <c r="AM23" s="888"/>
      <c r="AN23" s="888"/>
      <c r="AO23" s="889"/>
      <c r="AP23" s="2"/>
      <c r="AQ23" s="60">
        <f t="shared" si="2"/>
        <v>2</v>
      </c>
    </row>
    <row r="24" spans="2:46" ht="12" customHeight="1" x14ac:dyDescent="0.15">
      <c r="B24" s="926"/>
      <c r="C24" s="931"/>
      <c r="D24" s="929"/>
      <c r="E24" s="929"/>
      <c r="F24" s="929"/>
      <c r="G24" s="929"/>
      <c r="H24" s="929"/>
      <c r="I24" s="929"/>
      <c r="J24" s="930"/>
      <c r="K24" s="95">
        <v>14</v>
      </c>
      <c r="L24" s="890" t="s">
        <v>464</v>
      </c>
      <c r="M24" s="891"/>
      <c r="N24" s="890" t="s">
        <v>336</v>
      </c>
      <c r="O24" s="891"/>
      <c r="P24" s="890" t="s">
        <v>251</v>
      </c>
      <c r="Q24" s="891"/>
      <c r="R24" s="328" t="s">
        <v>466</v>
      </c>
      <c r="S24" s="892"/>
      <c r="T24" s="329"/>
      <c r="U24" s="890" t="s">
        <v>559</v>
      </c>
      <c r="V24" s="891"/>
      <c r="W24" s="890" t="s">
        <v>559</v>
      </c>
      <c r="X24" s="891"/>
      <c r="Y24" s="274" t="s">
        <v>933</v>
      </c>
      <c r="Z24" s="274"/>
      <c r="AA24" s="274"/>
      <c r="AB24" s="274"/>
      <c r="AC24" s="272"/>
      <c r="AD24" s="272"/>
      <c r="AE24" s="272"/>
      <c r="AF24" s="272">
        <v>0.26</v>
      </c>
      <c r="AG24" s="272"/>
      <c r="AH24" s="272"/>
      <c r="AI24" s="272"/>
      <c r="AJ24" s="272"/>
      <c r="AK24" s="887"/>
      <c r="AL24" s="888"/>
      <c r="AM24" s="888"/>
      <c r="AN24" s="888"/>
      <c r="AO24" s="889"/>
      <c r="AP24" s="2"/>
      <c r="AQ24" s="60">
        <f t="shared" si="2"/>
        <v>2</v>
      </c>
    </row>
    <row r="25" spans="2:46" ht="12" customHeight="1" x14ac:dyDescent="0.15">
      <c r="B25" s="926"/>
      <c r="C25" s="931"/>
      <c r="D25" s="929"/>
      <c r="E25" s="929"/>
      <c r="F25" s="929"/>
      <c r="G25" s="929"/>
      <c r="H25" s="929"/>
      <c r="I25" s="929"/>
      <c r="J25" s="930"/>
      <c r="K25" s="95">
        <v>15</v>
      </c>
      <c r="L25" s="890" t="s">
        <v>250</v>
      </c>
      <c r="M25" s="891"/>
      <c r="N25" s="890" t="s">
        <v>265</v>
      </c>
      <c r="O25" s="891"/>
      <c r="P25" s="890" t="s">
        <v>252</v>
      </c>
      <c r="Q25" s="891"/>
      <c r="R25" s="328" t="s">
        <v>474</v>
      </c>
      <c r="S25" s="892"/>
      <c r="T25" s="329"/>
      <c r="U25" s="890" t="s">
        <v>533</v>
      </c>
      <c r="V25" s="891"/>
      <c r="W25" s="890" t="s">
        <v>559</v>
      </c>
      <c r="X25" s="891"/>
      <c r="Y25" s="274"/>
      <c r="Z25" s="274"/>
      <c r="AA25" s="274"/>
      <c r="AB25" s="274"/>
      <c r="AC25" s="272"/>
      <c r="AD25" s="272"/>
      <c r="AE25" s="272"/>
      <c r="AF25" s="272"/>
      <c r="AG25" s="272"/>
      <c r="AH25" s="272"/>
      <c r="AI25" s="272">
        <v>9.15</v>
      </c>
      <c r="AJ25" s="272"/>
      <c r="AK25" s="887"/>
      <c r="AL25" s="888"/>
      <c r="AM25" s="888"/>
      <c r="AN25" s="888"/>
      <c r="AO25" s="889"/>
      <c r="AP25" s="2"/>
      <c r="AQ25" s="60">
        <f t="shared" si="2"/>
        <v>3</v>
      </c>
    </row>
    <row r="26" spans="2:46" ht="12" customHeight="1" x14ac:dyDescent="0.15">
      <c r="B26" s="926"/>
      <c r="C26" s="931"/>
      <c r="D26" s="929"/>
      <c r="E26" s="929"/>
      <c r="F26" s="929"/>
      <c r="G26" s="929"/>
      <c r="H26" s="929"/>
      <c r="I26" s="929"/>
      <c r="J26" s="930"/>
      <c r="K26" s="95">
        <v>16</v>
      </c>
      <c r="L26" s="890" t="s">
        <v>464</v>
      </c>
      <c r="M26" s="891"/>
      <c r="N26" s="890" t="s">
        <v>346</v>
      </c>
      <c r="O26" s="891"/>
      <c r="P26" s="890" t="s">
        <v>251</v>
      </c>
      <c r="Q26" s="891"/>
      <c r="R26" s="328" t="s">
        <v>472</v>
      </c>
      <c r="S26" s="892"/>
      <c r="T26" s="329"/>
      <c r="U26" s="890" t="s">
        <v>534</v>
      </c>
      <c r="V26" s="891"/>
      <c r="W26" s="890" t="s">
        <v>559</v>
      </c>
      <c r="X26" s="891"/>
      <c r="Y26" s="274"/>
      <c r="Z26" s="274"/>
      <c r="AA26" s="274"/>
      <c r="AB26" s="274"/>
      <c r="AC26" s="272"/>
      <c r="AD26" s="272"/>
      <c r="AE26" s="272"/>
      <c r="AF26" s="272">
        <v>0.15</v>
      </c>
      <c r="AG26" s="272"/>
      <c r="AH26" s="272"/>
      <c r="AI26" s="272"/>
      <c r="AJ26" s="272"/>
      <c r="AK26" s="887"/>
      <c r="AL26" s="888"/>
      <c r="AM26" s="888"/>
      <c r="AN26" s="888"/>
      <c r="AO26" s="889"/>
      <c r="AP26" s="2"/>
      <c r="AQ26" s="60">
        <f>IF(P26="材質劣化",2,IF(P26="漏水",3,1))</f>
        <v>2</v>
      </c>
    </row>
    <row r="27" spans="2:46" ht="12" customHeight="1" x14ac:dyDescent="0.15">
      <c r="B27" s="926"/>
      <c r="C27" s="931"/>
      <c r="D27" s="929"/>
      <c r="E27" s="929"/>
      <c r="F27" s="929"/>
      <c r="G27" s="929"/>
      <c r="H27" s="929"/>
      <c r="I27" s="929"/>
      <c r="J27" s="930"/>
      <c r="K27" s="95"/>
      <c r="L27" s="890"/>
      <c r="M27" s="891"/>
      <c r="N27" s="890"/>
      <c r="O27" s="891"/>
      <c r="P27" s="890"/>
      <c r="Q27" s="891"/>
      <c r="R27" s="328"/>
      <c r="S27" s="892"/>
      <c r="T27" s="329"/>
      <c r="U27" s="890"/>
      <c r="V27" s="891"/>
      <c r="W27" s="890"/>
      <c r="X27" s="891"/>
      <c r="Y27" s="55"/>
      <c r="Z27" s="55"/>
      <c r="AA27" s="55"/>
      <c r="AB27" s="55"/>
      <c r="AC27" s="61"/>
      <c r="AD27" s="61"/>
      <c r="AE27" s="61"/>
      <c r="AF27" s="61"/>
      <c r="AG27" s="61"/>
      <c r="AH27" s="61"/>
      <c r="AI27" s="61"/>
      <c r="AJ27" s="61"/>
      <c r="AK27" s="887"/>
      <c r="AL27" s="888"/>
      <c r="AM27" s="888"/>
      <c r="AN27" s="888"/>
      <c r="AO27" s="889"/>
      <c r="AP27" s="2"/>
      <c r="AQ27" s="60">
        <f t="shared" si="2"/>
        <v>1</v>
      </c>
    </row>
    <row r="28" spans="2:46" ht="12" customHeight="1" x14ac:dyDescent="0.15">
      <c r="B28" s="926"/>
      <c r="C28" s="931"/>
      <c r="D28" s="929"/>
      <c r="E28" s="929"/>
      <c r="F28" s="929"/>
      <c r="G28" s="929"/>
      <c r="H28" s="929"/>
      <c r="I28" s="929"/>
      <c r="J28" s="930"/>
      <c r="K28" s="95"/>
      <c r="L28" s="890"/>
      <c r="M28" s="891"/>
      <c r="N28" s="890"/>
      <c r="O28" s="891"/>
      <c r="P28" s="890"/>
      <c r="Q28" s="891"/>
      <c r="R28" s="328"/>
      <c r="S28" s="892"/>
      <c r="T28" s="329"/>
      <c r="U28" s="890"/>
      <c r="V28" s="891"/>
      <c r="W28" s="890"/>
      <c r="X28" s="891"/>
      <c r="Y28" s="55"/>
      <c r="Z28" s="55"/>
      <c r="AA28" s="55"/>
      <c r="AB28" s="55"/>
      <c r="AC28" s="61"/>
      <c r="AD28" s="61"/>
      <c r="AE28" s="61"/>
      <c r="AF28" s="61"/>
      <c r="AG28" s="61"/>
      <c r="AH28" s="61"/>
      <c r="AI28" s="61"/>
      <c r="AJ28" s="61"/>
      <c r="AK28" s="887"/>
      <c r="AL28" s="888"/>
      <c r="AM28" s="888"/>
      <c r="AN28" s="888"/>
      <c r="AO28" s="889"/>
      <c r="AP28" s="2"/>
      <c r="AQ28" s="60">
        <f>IF(P30="材質劣化",2,IF(P30="漏水",3,1))</f>
        <v>1</v>
      </c>
    </row>
    <row r="29" spans="2:46" ht="12" customHeight="1" x14ac:dyDescent="0.15">
      <c r="B29" s="926"/>
      <c r="C29" s="931"/>
      <c r="D29" s="929"/>
      <c r="E29" s="929"/>
      <c r="F29" s="929"/>
      <c r="G29" s="929"/>
      <c r="H29" s="929"/>
      <c r="I29" s="929"/>
      <c r="J29" s="930"/>
      <c r="K29" s="95"/>
      <c r="L29" s="890"/>
      <c r="M29" s="891"/>
      <c r="N29" s="890"/>
      <c r="O29" s="891"/>
      <c r="P29" s="890"/>
      <c r="Q29" s="891"/>
      <c r="R29" s="328"/>
      <c r="S29" s="892"/>
      <c r="T29" s="329"/>
      <c r="U29" s="890"/>
      <c r="V29" s="891"/>
      <c r="W29" s="890"/>
      <c r="X29" s="891"/>
      <c r="Y29" s="55"/>
      <c r="Z29" s="55"/>
      <c r="AA29" s="55"/>
      <c r="AB29" s="55"/>
      <c r="AC29" s="61"/>
      <c r="AD29" s="61"/>
      <c r="AE29" s="61"/>
      <c r="AF29" s="61"/>
      <c r="AG29" s="61"/>
      <c r="AH29" s="61"/>
      <c r="AI29" s="61"/>
      <c r="AJ29" s="61"/>
      <c r="AK29" s="887"/>
      <c r="AL29" s="888"/>
      <c r="AM29" s="888"/>
      <c r="AN29" s="888"/>
      <c r="AO29" s="889"/>
      <c r="AP29" s="2"/>
      <c r="AQ29" s="60">
        <f>IF(P34="材質劣化",2,IF(P34="漏水",3,1))</f>
        <v>1</v>
      </c>
    </row>
    <row r="30" spans="2:46" ht="12" customHeight="1" x14ac:dyDescent="0.15">
      <c r="B30" s="926"/>
      <c r="C30" s="931"/>
      <c r="D30" s="929"/>
      <c r="E30" s="929"/>
      <c r="F30" s="929"/>
      <c r="G30" s="929"/>
      <c r="H30" s="929"/>
      <c r="I30" s="929"/>
      <c r="J30" s="930"/>
      <c r="K30" s="95"/>
      <c r="L30" s="890"/>
      <c r="M30" s="891"/>
      <c r="N30" s="890"/>
      <c r="O30" s="891"/>
      <c r="P30" s="890"/>
      <c r="Q30" s="891"/>
      <c r="R30" s="328"/>
      <c r="S30" s="892"/>
      <c r="T30" s="329"/>
      <c r="U30" s="890"/>
      <c r="V30" s="891"/>
      <c r="W30" s="890"/>
      <c r="X30" s="891"/>
      <c r="Y30" s="55"/>
      <c r="Z30" s="55"/>
      <c r="AA30" s="55"/>
      <c r="AB30" s="55"/>
      <c r="AC30" s="61"/>
      <c r="AD30" s="61"/>
      <c r="AE30" s="61"/>
      <c r="AF30" s="61"/>
      <c r="AG30" s="61"/>
      <c r="AH30" s="61"/>
      <c r="AI30" s="61"/>
      <c r="AJ30" s="61"/>
      <c r="AK30" s="887"/>
      <c r="AL30" s="888"/>
      <c r="AM30" s="888"/>
      <c r="AN30" s="888"/>
      <c r="AO30" s="889"/>
      <c r="AP30" s="2"/>
      <c r="AQ30" s="60">
        <f t="shared" ref="AQ30:AQ33" si="3">IF(P30="材質劣化",2,IF(P30="漏水",3,1))</f>
        <v>1</v>
      </c>
    </row>
    <row r="31" spans="2:46" ht="12" customHeight="1" x14ac:dyDescent="0.15">
      <c r="B31" s="926"/>
      <c r="C31" s="931"/>
      <c r="D31" s="929"/>
      <c r="E31" s="929"/>
      <c r="F31" s="929"/>
      <c r="G31" s="929"/>
      <c r="H31" s="929"/>
      <c r="I31" s="929"/>
      <c r="J31" s="930"/>
      <c r="K31" s="95"/>
      <c r="L31" s="890"/>
      <c r="M31" s="891"/>
      <c r="N31" s="890"/>
      <c r="O31" s="891"/>
      <c r="P31" s="890"/>
      <c r="Q31" s="891"/>
      <c r="R31" s="328"/>
      <c r="S31" s="892"/>
      <c r="T31" s="329"/>
      <c r="U31" s="890"/>
      <c r="V31" s="891"/>
      <c r="W31" s="890"/>
      <c r="X31" s="891"/>
      <c r="Y31" s="55"/>
      <c r="Z31" s="55"/>
      <c r="AA31" s="55"/>
      <c r="AB31" s="55"/>
      <c r="AC31" s="61"/>
      <c r="AD31" s="61"/>
      <c r="AE31" s="61"/>
      <c r="AF31" s="61"/>
      <c r="AG31" s="61"/>
      <c r="AH31" s="61"/>
      <c r="AI31" s="61"/>
      <c r="AJ31" s="61"/>
      <c r="AK31" s="887"/>
      <c r="AL31" s="888"/>
      <c r="AM31" s="888"/>
      <c r="AN31" s="888"/>
      <c r="AO31" s="889"/>
      <c r="AP31" s="2"/>
      <c r="AQ31" s="60">
        <f t="shared" ref="AQ31" si="4">IF(P33="材質劣化",2,IF(P33="漏水",3,1))</f>
        <v>1</v>
      </c>
    </row>
    <row r="32" spans="2:46" ht="12" customHeight="1" x14ac:dyDescent="0.15">
      <c r="B32" s="926"/>
      <c r="C32" s="931"/>
      <c r="D32" s="929"/>
      <c r="E32" s="929"/>
      <c r="F32" s="929"/>
      <c r="G32" s="929"/>
      <c r="H32" s="929"/>
      <c r="I32" s="929"/>
      <c r="J32" s="930"/>
      <c r="K32" s="95"/>
      <c r="L32" s="890"/>
      <c r="M32" s="891"/>
      <c r="N32" s="890"/>
      <c r="O32" s="891"/>
      <c r="P32" s="890"/>
      <c r="Q32" s="891"/>
      <c r="R32" s="328"/>
      <c r="S32" s="892"/>
      <c r="T32" s="329"/>
      <c r="U32" s="890"/>
      <c r="V32" s="891"/>
      <c r="W32" s="890"/>
      <c r="X32" s="891"/>
      <c r="Y32" s="55"/>
      <c r="Z32" s="55"/>
      <c r="AA32" s="55"/>
      <c r="AB32" s="55"/>
      <c r="AC32" s="61"/>
      <c r="AD32" s="61"/>
      <c r="AE32" s="61"/>
      <c r="AF32" s="61"/>
      <c r="AG32" s="61"/>
      <c r="AH32" s="61"/>
      <c r="AI32" s="61"/>
      <c r="AJ32" s="61"/>
      <c r="AK32" s="887"/>
      <c r="AL32" s="888"/>
      <c r="AM32" s="888"/>
      <c r="AN32" s="888"/>
      <c r="AO32" s="889"/>
      <c r="AP32" s="2"/>
      <c r="AQ32" s="60">
        <f t="shared" ref="AQ32" si="5">IF(P37="材質劣化",2,IF(P37="漏水",3,1))</f>
        <v>1</v>
      </c>
      <c r="AS32" s="3"/>
      <c r="AT32" s="3"/>
    </row>
    <row r="33" spans="2:86" ht="12" customHeight="1" x14ac:dyDescent="0.15">
      <c r="B33" s="926"/>
      <c r="C33" s="931"/>
      <c r="D33" s="929"/>
      <c r="E33" s="929"/>
      <c r="F33" s="929"/>
      <c r="G33" s="929"/>
      <c r="H33" s="929"/>
      <c r="I33" s="929"/>
      <c r="J33" s="930"/>
      <c r="K33" s="95"/>
      <c r="L33" s="890"/>
      <c r="M33" s="891"/>
      <c r="N33" s="890"/>
      <c r="O33" s="891"/>
      <c r="P33" s="890"/>
      <c r="Q33" s="891"/>
      <c r="R33" s="328"/>
      <c r="S33" s="892"/>
      <c r="T33" s="329"/>
      <c r="U33" s="890"/>
      <c r="V33" s="891"/>
      <c r="W33" s="890"/>
      <c r="X33" s="891"/>
      <c r="Y33" s="55"/>
      <c r="Z33" s="55"/>
      <c r="AA33" s="55"/>
      <c r="AB33" s="55"/>
      <c r="AC33" s="61"/>
      <c r="AD33" s="61"/>
      <c r="AE33" s="61"/>
      <c r="AF33" s="61"/>
      <c r="AG33" s="61"/>
      <c r="AH33" s="61"/>
      <c r="AI33" s="61"/>
      <c r="AJ33" s="61"/>
      <c r="AK33" s="887"/>
      <c r="AL33" s="888"/>
      <c r="AM33" s="888"/>
      <c r="AN33" s="888"/>
      <c r="AO33" s="889"/>
      <c r="AP33" s="2"/>
      <c r="AQ33" s="60">
        <f t="shared" si="3"/>
        <v>1</v>
      </c>
      <c r="AS33" s="162"/>
      <c r="AT33" s="162"/>
    </row>
    <row r="34" spans="2:86" ht="12" customHeight="1" x14ac:dyDescent="0.15">
      <c r="B34" s="926"/>
      <c r="C34" s="931"/>
      <c r="D34" s="929"/>
      <c r="E34" s="929"/>
      <c r="F34" s="929"/>
      <c r="G34" s="929"/>
      <c r="H34" s="929"/>
      <c r="I34" s="929"/>
      <c r="J34" s="930"/>
      <c r="K34" s="95"/>
      <c r="L34" s="890"/>
      <c r="M34" s="891"/>
      <c r="N34" s="890"/>
      <c r="O34" s="891"/>
      <c r="P34" s="890"/>
      <c r="Q34" s="891"/>
      <c r="R34" s="328"/>
      <c r="S34" s="892"/>
      <c r="T34" s="329"/>
      <c r="U34" s="890"/>
      <c r="V34" s="891"/>
      <c r="W34" s="890"/>
      <c r="X34" s="891"/>
      <c r="Y34" s="55"/>
      <c r="Z34" s="55"/>
      <c r="AA34" s="55"/>
      <c r="AB34" s="55"/>
      <c r="AC34" s="61"/>
      <c r="AD34" s="61"/>
      <c r="AE34" s="61"/>
      <c r="AF34" s="61"/>
      <c r="AG34" s="61"/>
      <c r="AH34" s="61"/>
      <c r="AI34" s="61"/>
      <c r="AJ34" s="61"/>
      <c r="AK34" s="887"/>
      <c r="AL34" s="888"/>
      <c r="AM34" s="888"/>
      <c r="AN34" s="888"/>
      <c r="AO34" s="889"/>
      <c r="AP34" s="2"/>
      <c r="AQ34" s="60">
        <f t="shared" ref="AQ34" si="6">IF(P36="材質劣化",2,IF(P36="漏水",3,1))</f>
        <v>1</v>
      </c>
      <c r="AS34" s="163"/>
      <c r="AT34" s="163"/>
    </row>
    <row r="35" spans="2:86" ht="12" customHeight="1" x14ac:dyDescent="0.15">
      <c r="B35" s="926"/>
      <c r="C35" s="931"/>
      <c r="D35" s="929"/>
      <c r="E35" s="929"/>
      <c r="F35" s="929"/>
      <c r="G35" s="929"/>
      <c r="H35" s="929"/>
      <c r="I35" s="929"/>
      <c r="J35" s="930"/>
      <c r="K35" s="898" t="s">
        <v>376</v>
      </c>
      <c r="L35" s="883" t="s">
        <v>181</v>
      </c>
      <c r="M35" s="883"/>
      <c r="N35" s="883"/>
      <c r="O35" s="883"/>
      <c r="P35" s="883"/>
      <c r="Q35" s="883"/>
      <c r="R35" s="883"/>
      <c r="S35" s="883"/>
      <c r="T35" s="883"/>
      <c r="U35" s="883"/>
      <c r="V35" s="883"/>
      <c r="W35" s="883"/>
      <c r="X35" s="883"/>
      <c r="Y35" s="884" t="s">
        <v>329</v>
      </c>
      <c r="Z35" s="885"/>
      <c r="AA35" s="885"/>
      <c r="AB35" s="886"/>
      <c r="AC35" s="252">
        <f t="shared" ref="AC35:AJ35" si="7">SUM(AC11:AC34)</f>
        <v>0</v>
      </c>
      <c r="AD35" s="252">
        <f t="shared" si="7"/>
        <v>0</v>
      </c>
      <c r="AE35" s="252">
        <f>SUM(AE11:AE34)</f>
        <v>0</v>
      </c>
      <c r="AF35" s="252">
        <f t="shared" si="7"/>
        <v>3.7507199999999998</v>
      </c>
      <c r="AG35" s="252">
        <f t="shared" si="7"/>
        <v>0</v>
      </c>
      <c r="AH35" s="252">
        <f t="shared" si="7"/>
        <v>0</v>
      </c>
      <c r="AI35" s="252">
        <f t="shared" si="7"/>
        <v>15.31</v>
      </c>
      <c r="AJ35" s="253">
        <f t="shared" si="7"/>
        <v>15.450000000000001</v>
      </c>
      <c r="AK35" s="883" t="s">
        <v>501</v>
      </c>
      <c r="AL35" s="883"/>
      <c r="AM35" s="906" t="s">
        <v>545</v>
      </c>
      <c r="AN35" s="906"/>
      <c r="AO35" s="906"/>
      <c r="AP35" s="2"/>
    </row>
    <row r="36" spans="2:86" ht="12" customHeight="1" x14ac:dyDescent="0.15">
      <c r="B36" s="926"/>
      <c r="C36" s="931"/>
      <c r="D36" s="929"/>
      <c r="E36" s="929"/>
      <c r="F36" s="929"/>
      <c r="G36" s="929"/>
      <c r="H36" s="929"/>
      <c r="I36" s="929"/>
      <c r="J36" s="930"/>
      <c r="K36" s="899"/>
      <c r="L36" s="907" t="s">
        <v>330</v>
      </c>
      <c r="M36" s="908"/>
      <c r="N36" s="941"/>
      <c r="O36" s="907" t="s">
        <v>502</v>
      </c>
      <c r="P36" s="908"/>
      <c r="Q36" s="908"/>
      <c r="R36" s="908"/>
      <c r="S36" s="908"/>
      <c r="T36" s="908"/>
      <c r="U36" s="908"/>
      <c r="V36" s="908"/>
      <c r="W36" s="908"/>
      <c r="X36" s="941"/>
      <c r="Y36" s="54" t="s">
        <v>21</v>
      </c>
      <c r="Z36" s="50" t="s">
        <v>22</v>
      </c>
      <c r="AA36" s="50" t="s">
        <v>327</v>
      </c>
      <c r="AB36" s="50" t="s">
        <v>328</v>
      </c>
      <c r="AC36" s="50" t="s">
        <v>21</v>
      </c>
      <c r="AD36" s="50" t="s">
        <v>22</v>
      </c>
      <c r="AE36" s="50" t="s">
        <v>327</v>
      </c>
      <c r="AF36" s="50" t="s">
        <v>328</v>
      </c>
      <c r="AG36" s="50" t="s">
        <v>21</v>
      </c>
      <c r="AH36" s="50" t="s">
        <v>22</v>
      </c>
      <c r="AI36" s="50" t="s">
        <v>327</v>
      </c>
      <c r="AJ36" s="80" t="s">
        <v>328</v>
      </c>
      <c r="AK36" s="883"/>
      <c r="AL36" s="883"/>
      <c r="AM36" s="906"/>
      <c r="AN36" s="906"/>
      <c r="AO36" s="906"/>
      <c r="AP36" s="2"/>
    </row>
    <row r="37" spans="2:86" ht="14.25" customHeight="1" x14ac:dyDescent="0.15">
      <c r="B37" s="926"/>
      <c r="C37" s="931"/>
      <c r="D37" s="929"/>
      <c r="E37" s="929"/>
      <c r="F37" s="929"/>
      <c r="G37" s="929"/>
      <c r="H37" s="929"/>
      <c r="I37" s="929"/>
      <c r="J37" s="930"/>
      <c r="K37" s="899"/>
      <c r="L37" s="911"/>
      <c r="M37" s="912"/>
      <c r="N37" s="942"/>
      <c r="O37" s="911"/>
      <c r="P37" s="912"/>
      <c r="Q37" s="912"/>
      <c r="R37" s="912"/>
      <c r="S37" s="912"/>
      <c r="T37" s="912"/>
      <c r="U37" s="912"/>
      <c r="V37" s="912"/>
      <c r="W37" s="912"/>
      <c r="X37" s="942"/>
      <c r="Y37" s="905" t="str">
        <f>IF(COUNTIF(Y11:Y34,"〇")&gt;0,"1","  ")</f>
        <v xml:space="preserve">  </v>
      </c>
      <c r="Z37" s="905" t="str">
        <f>IF(COUNTIF(Z11:Z34,"〇")&gt;0,"1","  ")</f>
        <v xml:space="preserve">  </v>
      </c>
      <c r="AA37" s="905" t="str">
        <f>IF(COUNTIF(AA11:AA34,"〇")&gt;0,"1","  ")</f>
        <v xml:space="preserve">  </v>
      </c>
      <c r="AB37" s="905" t="str">
        <f>IF(COUNTIF(AB11:AB34,"〇")&gt;0,"1","  ")</f>
        <v xml:space="preserve">  </v>
      </c>
      <c r="AC37" s="905">
        <f>COUNTA(AC11:AC34)</f>
        <v>0</v>
      </c>
      <c r="AD37" s="905">
        <f t="shared" ref="AD37:AI37" si="8">COUNTA(AD11:AD34)</f>
        <v>0</v>
      </c>
      <c r="AE37" s="905">
        <f t="shared" si="8"/>
        <v>0</v>
      </c>
      <c r="AF37" s="905">
        <f t="shared" si="8"/>
        <v>8</v>
      </c>
      <c r="AG37" s="905">
        <f t="shared" si="8"/>
        <v>0</v>
      </c>
      <c r="AH37" s="905">
        <f t="shared" si="8"/>
        <v>0</v>
      </c>
      <c r="AI37" s="905">
        <f t="shared" si="8"/>
        <v>2</v>
      </c>
      <c r="AJ37" s="905">
        <f>COUNTA(AJ11:AJ34)</f>
        <v>3</v>
      </c>
      <c r="AK37" s="883"/>
      <c r="AL37" s="883"/>
      <c r="AM37" s="906"/>
      <c r="AN37" s="906"/>
      <c r="AO37" s="906"/>
      <c r="AP37" s="2"/>
    </row>
    <row r="38" spans="2:86" ht="14.25" customHeight="1" x14ac:dyDescent="0.15">
      <c r="B38" s="926"/>
      <c r="C38" s="931"/>
      <c r="D38" s="929"/>
      <c r="E38" s="929"/>
      <c r="F38" s="929"/>
      <c r="G38" s="929"/>
      <c r="H38" s="929"/>
      <c r="I38" s="929"/>
      <c r="J38" s="930"/>
      <c r="K38" s="899"/>
      <c r="L38" s="915"/>
      <c r="M38" s="916"/>
      <c r="N38" s="943"/>
      <c r="O38" s="915"/>
      <c r="P38" s="916"/>
      <c r="Q38" s="916"/>
      <c r="R38" s="916"/>
      <c r="S38" s="916"/>
      <c r="T38" s="916"/>
      <c r="U38" s="916"/>
      <c r="V38" s="916"/>
      <c r="W38" s="916"/>
      <c r="X38" s="943"/>
      <c r="Y38" s="905"/>
      <c r="Z38" s="905"/>
      <c r="AA38" s="905"/>
      <c r="AB38" s="905"/>
      <c r="AC38" s="905"/>
      <c r="AD38" s="905"/>
      <c r="AE38" s="905"/>
      <c r="AF38" s="905"/>
      <c r="AG38" s="905"/>
      <c r="AH38" s="905"/>
      <c r="AI38" s="905"/>
      <c r="AJ38" s="905"/>
      <c r="AK38" s="883"/>
      <c r="AL38" s="883"/>
      <c r="AM38" s="906"/>
      <c r="AN38" s="906"/>
      <c r="AO38" s="906"/>
      <c r="AP38" s="2"/>
    </row>
    <row r="39" spans="2:86" ht="12" customHeight="1" x14ac:dyDescent="0.15">
      <c r="B39" s="926"/>
      <c r="C39" s="931"/>
      <c r="D39" s="929"/>
      <c r="E39" s="929"/>
      <c r="F39" s="929"/>
      <c r="G39" s="929"/>
      <c r="H39" s="929"/>
      <c r="I39" s="929"/>
      <c r="J39" s="930"/>
      <c r="K39" s="893" t="s">
        <v>503</v>
      </c>
      <c r="L39" s="900"/>
      <c r="M39" s="900"/>
      <c r="N39" s="900"/>
      <c r="O39" s="900"/>
      <c r="P39" s="900"/>
      <c r="Q39" s="900"/>
      <c r="R39" s="900"/>
      <c r="S39" s="900"/>
      <c r="T39" s="900"/>
      <c r="U39" s="900"/>
      <c r="V39" s="900"/>
      <c r="W39" s="900"/>
      <c r="X39" s="900"/>
      <c r="Y39" s="900"/>
      <c r="Z39" s="900"/>
      <c r="AA39" s="900"/>
      <c r="AB39" s="900"/>
      <c r="AC39" s="900"/>
      <c r="AD39" s="900"/>
      <c r="AE39" s="900"/>
      <c r="AF39" s="900"/>
      <c r="AG39" s="900"/>
      <c r="AH39" s="900"/>
      <c r="AI39" s="900"/>
      <c r="AJ39" s="900"/>
      <c r="AK39" s="901"/>
      <c r="AL39" s="901"/>
      <c r="AM39" s="901"/>
      <c r="AN39" s="901"/>
      <c r="AO39" s="902"/>
      <c r="AP39" s="2"/>
    </row>
    <row r="40" spans="2:86" ht="12" customHeight="1" x14ac:dyDescent="0.15">
      <c r="B40" s="926"/>
      <c r="C40" s="931"/>
      <c r="D40" s="929"/>
      <c r="E40" s="929"/>
      <c r="F40" s="929"/>
      <c r="G40" s="929"/>
      <c r="H40" s="929"/>
      <c r="I40" s="929"/>
      <c r="J40" s="930"/>
      <c r="K40" s="894"/>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row>
    <row r="41" spans="2:86" ht="12" customHeight="1" x14ac:dyDescent="0.15">
      <c r="B41" s="926"/>
      <c r="C41" s="931"/>
      <c r="D41" s="929"/>
      <c r="E41" s="929"/>
      <c r="F41" s="929"/>
      <c r="G41" s="929"/>
      <c r="H41" s="929"/>
      <c r="I41" s="929"/>
      <c r="J41" s="930"/>
      <c r="K41" s="894"/>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row>
    <row r="42" spans="2:86" ht="12" customHeight="1" x14ac:dyDescent="0.15">
      <c r="B42" s="926"/>
      <c r="C42" s="931"/>
      <c r="D42" s="929"/>
      <c r="E42" s="929"/>
      <c r="F42" s="929"/>
      <c r="G42" s="929"/>
      <c r="H42" s="929"/>
      <c r="I42" s="929"/>
      <c r="J42" s="930"/>
      <c r="K42" s="894"/>
      <c r="L42" s="903"/>
      <c r="M42" s="903"/>
      <c r="N42" s="903"/>
      <c r="O42" s="903"/>
      <c r="P42" s="903"/>
      <c r="Q42" s="903"/>
      <c r="R42" s="903"/>
      <c r="S42" s="903"/>
      <c r="T42" s="903"/>
      <c r="U42" s="903"/>
      <c r="V42" s="903"/>
      <c r="W42" s="903"/>
      <c r="X42" s="903"/>
      <c r="Y42" s="903"/>
      <c r="Z42" s="903"/>
      <c r="AA42" s="903"/>
      <c r="AB42" s="903"/>
      <c r="AC42" s="903"/>
      <c r="AD42" s="903"/>
      <c r="AE42" s="903"/>
      <c r="AF42" s="903"/>
      <c r="AG42" s="903"/>
      <c r="AH42" s="903"/>
      <c r="AI42" s="903"/>
      <c r="AJ42" s="903"/>
      <c r="AK42" s="903"/>
      <c r="AL42" s="903"/>
      <c r="AM42" s="903"/>
      <c r="AN42" s="903"/>
      <c r="AO42" s="904"/>
      <c r="AP42" s="42"/>
      <c r="CD42" s="2"/>
      <c r="CE42" s="2"/>
      <c r="CF42" s="2"/>
      <c r="CG42" s="2"/>
      <c r="CH42" s="2"/>
    </row>
    <row r="43" spans="2:86" ht="12" customHeight="1" x14ac:dyDescent="0.15">
      <c r="B43" s="926"/>
      <c r="C43" s="931"/>
      <c r="D43" s="929"/>
      <c r="E43" s="929"/>
      <c r="F43" s="929"/>
      <c r="G43" s="929"/>
      <c r="H43" s="929"/>
      <c r="I43" s="929"/>
      <c r="J43" s="930"/>
      <c r="K43" s="879" t="s">
        <v>331</v>
      </c>
      <c r="L43" s="879"/>
      <c r="M43" s="879"/>
      <c r="N43" s="879"/>
      <c r="O43" s="879"/>
      <c r="P43" s="879"/>
      <c r="Q43" s="879"/>
      <c r="R43" s="879"/>
      <c r="S43" s="879"/>
      <c r="T43" s="879"/>
      <c r="U43" s="879"/>
      <c r="V43" s="879"/>
      <c r="W43" s="879"/>
      <c r="X43" s="879"/>
      <c r="Y43" s="879"/>
      <c r="Z43" s="879"/>
      <c r="AA43" s="879"/>
      <c r="AB43" s="879"/>
      <c r="AC43" s="879"/>
      <c r="AD43" s="879"/>
      <c r="AE43" s="879"/>
      <c r="AF43" s="879"/>
      <c r="AG43" s="879"/>
      <c r="AH43" s="879"/>
      <c r="AI43" s="879"/>
      <c r="AJ43" s="879"/>
      <c r="AK43" s="879"/>
      <c r="AL43" s="879"/>
      <c r="AM43" s="879"/>
      <c r="AN43" s="879"/>
      <c r="AO43" s="879"/>
      <c r="AP43" s="42"/>
      <c r="CD43" s="2"/>
      <c r="CE43" s="2"/>
      <c r="CF43" s="2"/>
      <c r="CG43" s="2"/>
      <c r="CH43" s="2"/>
    </row>
    <row r="44" spans="2:86" ht="12" customHeight="1" x14ac:dyDescent="0.15">
      <c r="B44" s="926"/>
      <c r="C44" s="931"/>
      <c r="D44" s="929"/>
      <c r="E44" s="929"/>
      <c r="F44" s="929"/>
      <c r="G44" s="929"/>
      <c r="H44" s="929"/>
      <c r="I44" s="929"/>
      <c r="J44" s="930"/>
      <c r="K44" s="895" t="s">
        <v>497</v>
      </c>
      <c r="L44" s="896"/>
      <c r="M44" s="896"/>
      <c r="N44" s="896"/>
      <c r="O44" s="896"/>
      <c r="P44" s="896"/>
      <c r="Q44" s="896"/>
      <c r="R44" s="896"/>
      <c r="S44" s="896"/>
      <c r="T44" s="896"/>
      <c r="U44" s="896"/>
      <c r="V44" s="896"/>
      <c r="W44" s="896"/>
      <c r="X44" s="896"/>
      <c r="Y44" s="896"/>
      <c r="Z44" s="896"/>
      <c r="AA44" s="896"/>
      <c r="AB44" s="896"/>
      <c r="AC44" s="896"/>
      <c r="AD44" s="896"/>
      <c r="AE44" s="896"/>
      <c r="AF44" s="896"/>
      <c r="AG44" s="896"/>
      <c r="AH44" s="896"/>
      <c r="AI44" s="896"/>
      <c r="AJ44" s="896"/>
      <c r="AK44" s="896"/>
      <c r="AL44" s="896"/>
      <c r="AM44" s="896"/>
      <c r="AN44" s="896"/>
      <c r="AO44" s="897"/>
      <c r="AP44" s="42"/>
      <c r="CD44" s="2"/>
      <c r="CE44" s="2"/>
      <c r="CF44" s="2"/>
      <c r="CG44" s="2"/>
      <c r="CH44" s="2"/>
    </row>
    <row r="45" spans="2:86" ht="12" customHeight="1" x14ac:dyDescent="0.15">
      <c r="B45" s="510"/>
      <c r="C45" s="932"/>
      <c r="D45" s="933"/>
      <c r="E45" s="933"/>
      <c r="F45" s="933"/>
      <c r="G45" s="933"/>
      <c r="H45" s="933"/>
      <c r="I45" s="933"/>
      <c r="J45" s="934"/>
      <c r="K45" s="880" t="s">
        <v>498</v>
      </c>
      <c r="L45" s="881"/>
      <c r="M45" s="881"/>
      <c r="N45" s="881"/>
      <c r="O45" s="881"/>
      <c r="P45" s="881"/>
      <c r="Q45" s="881"/>
      <c r="R45" s="881"/>
      <c r="S45" s="881"/>
      <c r="T45" s="881"/>
      <c r="U45" s="881"/>
      <c r="V45" s="881"/>
      <c r="W45" s="881"/>
      <c r="X45" s="881"/>
      <c r="Y45" s="881"/>
      <c r="Z45" s="881"/>
      <c r="AA45" s="881"/>
      <c r="AB45" s="881"/>
      <c r="AC45" s="881"/>
      <c r="AD45" s="881"/>
      <c r="AE45" s="881"/>
      <c r="AF45" s="881"/>
      <c r="AG45" s="881"/>
      <c r="AH45" s="881"/>
      <c r="AI45" s="881"/>
      <c r="AJ45" s="881"/>
      <c r="AK45" s="881"/>
      <c r="AL45" s="881"/>
      <c r="AM45" s="881"/>
      <c r="AN45" s="881"/>
      <c r="AO45" s="882"/>
      <c r="AP45" s="42"/>
      <c r="CD45" s="2"/>
      <c r="CE45" s="2"/>
      <c r="CF45" s="2"/>
      <c r="CG45" s="2"/>
      <c r="CH45" s="2"/>
    </row>
    <row r="46" spans="2:86" ht="12" customHeight="1" x14ac:dyDescent="0.2">
      <c r="B46" s="6" t="s">
        <v>404</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439</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440</v>
      </c>
      <c r="AP48" s="42"/>
      <c r="CD48" s="2"/>
      <c r="CE48" s="2"/>
      <c r="CF48" s="2"/>
      <c r="CG48" s="2"/>
      <c r="CH48" s="2"/>
    </row>
    <row r="49" spans="2:86" ht="12" customHeight="1" x14ac:dyDescent="0.15">
      <c r="B49" s="2" t="s">
        <v>441</v>
      </c>
      <c r="AP49" s="42"/>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AG11:AJ28">
    <cfRule type="expression" dxfId="71" priority="3">
      <formula>$AQ11=2</formula>
    </cfRule>
  </conditionalFormatting>
  <conditionalFormatting sqref="Y29:AB29">
    <cfRule type="expression" dxfId="70" priority="15">
      <formula>$AQ28=2</formula>
    </cfRule>
  </conditionalFormatting>
  <conditionalFormatting sqref="Y30:AB31">
    <cfRule type="expression" dxfId="69" priority="13">
      <formula>$AQ28=2</formula>
    </cfRule>
  </conditionalFormatting>
  <conditionalFormatting sqref="Y32:AB32">
    <cfRule type="expression" dxfId="68" priority="11">
      <formula>$AQ29=2</formula>
    </cfRule>
  </conditionalFormatting>
  <conditionalFormatting sqref="Y33:AB33">
    <cfRule type="expression" dxfId="67" priority="9">
      <formula>$AQ29=2</formula>
    </cfRule>
  </conditionalFormatting>
  <conditionalFormatting sqref="Y34:AB34">
    <cfRule type="expression" dxfId="66" priority="7">
      <formula>$AQ29=2</formula>
    </cfRule>
  </conditionalFormatting>
  <conditionalFormatting sqref="Y11:AF28">
    <cfRule type="expression" dxfId="65" priority="2">
      <formula>$AQ11=3</formula>
    </cfRule>
  </conditionalFormatting>
  <conditionalFormatting sqref="Y29:AF29">
    <cfRule type="expression" dxfId="64" priority="16">
      <formula>$AQ28=3</formula>
    </cfRule>
  </conditionalFormatting>
  <conditionalFormatting sqref="Y30:AF31">
    <cfRule type="expression" dxfId="63" priority="14">
      <formula>$AQ28=3</formula>
    </cfRule>
  </conditionalFormatting>
  <conditionalFormatting sqref="Y32:AF32">
    <cfRule type="expression" dxfId="62" priority="12">
      <formula>$AQ29=3</formula>
    </cfRule>
  </conditionalFormatting>
  <conditionalFormatting sqref="Y33:AF33">
    <cfRule type="expression" dxfId="61" priority="10">
      <formula>$AQ29=3</formula>
    </cfRule>
  </conditionalFormatting>
  <conditionalFormatting sqref="Y34:AF34">
    <cfRule type="expression" dxfId="60" priority="8">
      <formula>$AQ29=3</formula>
    </cfRule>
  </conditionalFormatting>
  <conditionalFormatting sqref="AC11:AJ28">
    <cfRule type="expression" dxfId="59" priority="1">
      <formula>$AQ11=1</formula>
    </cfRule>
  </conditionalFormatting>
  <conditionalFormatting sqref="AC29:AJ29">
    <cfRule type="expression" dxfId="58" priority="27">
      <formula>$AQ28=1</formula>
    </cfRule>
  </conditionalFormatting>
  <conditionalFormatting sqref="AC30:AJ31">
    <cfRule type="expression" dxfId="57" priority="25">
      <formula>$AQ28=1</formula>
    </cfRule>
  </conditionalFormatting>
  <conditionalFormatting sqref="AC32:AJ32">
    <cfRule type="expression" dxfId="56" priority="23">
      <formula>$AQ29=1</formula>
    </cfRule>
  </conditionalFormatting>
  <conditionalFormatting sqref="AC33:AJ33">
    <cfRule type="expression" dxfId="55" priority="21">
      <formula>$AQ29=1</formula>
    </cfRule>
  </conditionalFormatting>
  <conditionalFormatting sqref="AC34:AJ34">
    <cfRule type="expression" dxfId="54" priority="19">
      <formula>$AQ29=1</formula>
    </cfRule>
  </conditionalFormatting>
  <conditionalFormatting sqref="AG29:AJ29">
    <cfRule type="expression" dxfId="53" priority="26">
      <formula>$AQ28=2</formula>
    </cfRule>
  </conditionalFormatting>
  <conditionalFormatting sqref="AG30:AJ31">
    <cfRule type="expression" dxfId="52" priority="24">
      <formula>$AQ28=2</formula>
    </cfRule>
  </conditionalFormatting>
  <conditionalFormatting sqref="AG32:AJ32">
    <cfRule type="expression" dxfId="51" priority="22">
      <formula>$AQ29=2</formula>
    </cfRule>
  </conditionalFormatting>
  <conditionalFormatting sqref="AG33:AJ33">
    <cfRule type="expression" dxfId="50" priority="20">
      <formula>$AQ29=2</formula>
    </cfRule>
  </conditionalFormatting>
  <conditionalFormatting sqref="AG34:AJ34">
    <cfRule type="expression" dxfId="49" priority="18">
      <formula>$AQ29=2</formula>
    </cfRule>
  </conditionalFormatting>
  <dataValidations count="3">
    <dataValidation type="list" allowBlank="1" showInputMessage="1" showErrorMessage="1" sqref="Y27:AB34" xr:uid="{B0D8FC8E-455D-416F-AD16-F3B451CAA221}">
      <formula1>"〇,"</formula1>
    </dataValidation>
    <dataValidation type="list" allowBlank="1" showInputMessage="1" showErrorMessage="1" sqref="N11:O34" xr:uid="{D37E2AB1-86E6-4103-AF7C-3491C9854DAE}">
      <formula1>INDIRECT(L11)</formula1>
    </dataValidation>
    <dataValidation type="list" allowBlank="1" showInputMessage="1" showErrorMessage="1" sqref="Y11:AB26" xr:uid="{394C80DD-0AE5-46C1-91D7-0E6AED7517F4}">
      <formula1>"　,○"</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C92E1E7-294C-4754-BA3A-EF1F842B6D66}">
          <x14:formula1>
            <xm:f>'(参考)リスト'!$G$16:$G$19</xm:f>
          </x14:formula1>
          <xm:sqref>AM35:AO38</xm:sqref>
        </x14:dataValidation>
        <x14:dataValidation type="list" allowBlank="1" showInputMessage="1" showErrorMessage="1" xr:uid="{A1D39864-4C45-4FCD-865F-672B2E3158AF}">
          <x14:formula1>
            <xm:f>'(参考)リスト'!$B$16:$B$21</xm:f>
          </x14:formula1>
          <xm:sqref>L11:M34</xm:sqref>
        </x14:dataValidation>
        <x14:dataValidation type="list" allowBlank="1" showInputMessage="1" showErrorMessage="1" xr:uid="{BB4BB294-97D4-40A9-A821-4BA73C67DB98}">
          <x14:formula1>
            <xm:f>'(参考)リスト'!$E$16:$E$27</xm:f>
          </x14:formula1>
          <xm:sqref>R11:T34</xm:sqref>
        </x14:dataValidation>
        <x14:dataValidation type="list" allowBlank="1" showInputMessage="1" showErrorMessage="1" xr:uid="{1EC94DFB-6E09-4972-8E01-B8D99D5B64E8}">
          <x14:formula1>
            <xm:f>'(参考)リスト'!$D$16:$D$18</xm:f>
          </x14:formula1>
          <xm:sqref>P11:Q34</xm:sqref>
        </x14:dataValidation>
        <x14:dataValidation type="list" allowBlank="1" showInputMessage="1" showErrorMessage="1" xr:uid="{A5740416-D908-4D22-9FFA-329D541DA20D}">
          <x14:formula1>
            <xm:f>'(参考)リスト'!$F$16:$F$21</xm:f>
          </x14:formula1>
          <xm:sqref>U11:X34</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B3762-516B-41A5-AEB4-A2F53CE5BC14}">
  <sheetPr>
    <pageSetUpPr fitToPage="1"/>
  </sheetPr>
  <dimension ref="B1:CH53"/>
  <sheetViews>
    <sheetView showGridLines="0" view="pageBreakPreview" topLeftCell="A11" zoomScaleNormal="85" zoomScaleSheetLayoutView="100" workbookViewId="0">
      <selection activeCell="AX35" sqref="AX35"/>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3" customWidth="1"/>
    <col min="43" max="86" width="4.109375" style="42" customWidth="1"/>
    <col min="87" max="99" width="8" style="2" customWidth="1"/>
    <col min="100" max="110" width="9" style="2"/>
    <col min="111" max="111" width="14" style="2" bestFit="1" customWidth="1"/>
    <col min="112" max="16384" width="9" style="2"/>
  </cols>
  <sheetData>
    <row r="1" spans="2:86" ht="12" customHeight="1" x14ac:dyDescent="0.15">
      <c r="AU1" s="951" t="s">
        <v>495</v>
      </c>
      <c r="AV1" s="958" t="s">
        <v>402</v>
      </c>
      <c r="AW1" s="958"/>
      <c r="AX1" s="958"/>
      <c r="AY1" s="878" t="s">
        <v>46</v>
      </c>
      <c r="AZ1" s="878"/>
      <c r="BA1" s="878"/>
      <c r="BB1" s="878"/>
      <c r="BC1" s="878"/>
      <c r="BD1" s="878"/>
      <c r="BE1" s="878"/>
      <c r="BF1" s="878"/>
      <c r="BG1" s="878"/>
      <c r="BH1" s="878"/>
      <c r="BI1" s="878"/>
      <c r="BJ1" s="878"/>
      <c r="BK1" s="878" t="s">
        <v>45</v>
      </c>
      <c r="BL1" s="878"/>
      <c r="BM1" s="878"/>
      <c r="BN1" s="878"/>
      <c r="BO1" s="878"/>
      <c r="BP1" s="878"/>
      <c r="BQ1" s="878"/>
      <c r="BR1" s="878"/>
      <c r="BS1" s="878"/>
      <c r="BT1" s="878"/>
      <c r="BU1" s="878"/>
      <c r="BV1" s="878"/>
      <c r="BW1" s="950"/>
      <c r="BX1" s="950"/>
      <c r="BY1" s="950"/>
      <c r="BZ1" s="950"/>
      <c r="CA1" s="950"/>
      <c r="CB1" s="950"/>
      <c r="CC1" s="950"/>
      <c r="CD1" s="950"/>
      <c r="CE1" s="950"/>
      <c r="CF1" s="950"/>
      <c r="CG1" s="950"/>
      <c r="CH1" s="950"/>
    </row>
    <row r="2" spans="2:86" ht="8.25" customHeight="1" x14ac:dyDescent="0.15">
      <c r="AU2" s="951"/>
      <c r="AV2" s="958" t="s">
        <v>401</v>
      </c>
      <c r="AW2" s="944" t="s">
        <v>400</v>
      </c>
      <c r="AX2" s="944" t="s">
        <v>449</v>
      </c>
      <c r="AY2" s="878" t="s">
        <v>496</v>
      </c>
      <c r="AZ2" s="878"/>
      <c r="BA2" s="878"/>
      <c r="BB2" s="878"/>
      <c r="BC2" s="878"/>
      <c r="BD2" s="878"/>
      <c r="BE2" s="878"/>
      <c r="BF2" s="878"/>
      <c r="BG2" s="878"/>
      <c r="BH2" s="878"/>
      <c r="BI2" s="878"/>
      <c r="BJ2" s="878"/>
      <c r="BK2" s="878" t="s">
        <v>44</v>
      </c>
      <c r="BL2" s="878"/>
      <c r="BM2" s="878"/>
      <c r="BN2" s="878"/>
      <c r="BO2" s="878" t="s">
        <v>43</v>
      </c>
      <c r="BP2" s="878"/>
      <c r="BQ2" s="878"/>
      <c r="BR2" s="878"/>
      <c r="BS2" s="878"/>
      <c r="BT2" s="878"/>
      <c r="BU2" s="878"/>
      <c r="BV2" s="878"/>
      <c r="BW2" s="959"/>
      <c r="BX2" s="959"/>
      <c r="BY2" s="959"/>
      <c r="BZ2" s="959"/>
      <c r="CA2" s="950"/>
      <c r="CB2" s="950"/>
      <c r="CC2" s="950"/>
      <c r="CD2" s="950"/>
      <c r="CE2" s="950"/>
      <c r="CF2" s="950"/>
      <c r="CG2" s="950"/>
      <c r="CH2" s="950"/>
    </row>
    <row r="3" spans="2:86" ht="25.2" customHeight="1" x14ac:dyDescent="0.15">
      <c r="B3" s="659" t="s">
        <v>316</v>
      </c>
      <c r="C3" s="945"/>
      <c r="D3" s="945"/>
      <c r="E3" s="946"/>
      <c r="F3" s="946"/>
      <c r="G3" s="946"/>
      <c r="H3" s="946"/>
      <c r="I3" s="946"/>
      <c r="J3" s="946"/>
      <c r="K3" s="945"/>
      <c r="L3" s="945"/>
      <c r="M3" s="945"/>
      <c r="N3" s="945"/>
      <c r="O3" s="945"/>
      <c r="P3" s="945"/>
      <c r="Q3" s="945"/>
      <c r="R3" s="945"/>
      <c r="S3" s="945"/>
      <c r="T3" s="945"/>
      <c r="U3" s="945"/>
      <c r="V3" s="945"/>
      <c r="W3" s="945"/>
      <c r="X3" s="945"/>
      <c r="Y3" s="945"/>
      <c r="Z3" s="945"/>
      <c r="AA3" s="945"/>
      <c r="AB3" s="945"/>
      <c r="AC3" s="945"/>
      <c r="AD3" s="945"/>
      <c r="AE3" s="945"/>
      <c r="AF3" s="945"/>
      <c r="AG3" s="945"/>
      <c r="AH3" s="945"/>
      <c r="AI3" s="945"/>
      <c r="AJ3" s="945"/>
      <c r="AK3" s="945"/>
      <c r="AL3" s="945"/>
      <c r="AM3" s="945"/>
      <c r="AN3" s="945"/>
      <c r="AO3" s="945"/>
      <c r="AU3" s="951"/>
      <c r="AV3" s="958"/>
      <c r="AW3" s="944"/>
      <c r="AX3" s="944"/>
      <c r="AY3" s="878" t="s">
        <v>42</v>
      </c>
      <c r="AZ3" s="878"/>
      <c r="BA3" s="878"/>
      <c r="BB3" s="878"/>
      <c r="BC3" s="878" t="s">
        <v>41</v>
      </c>
      <c r="BD3" s="878"/>
      <c r="BE3" s="878"/>
      <c r="BF3" s="878"/>
      <c r="BG3" s="878" t="s">
        <v>40</v>
      </c>
      <c r="BH3" s="878"/>
      <c r="BI3" s="878"/>
      <c r="BJ3" s="878"/>
      <c r="BK3" s="878" t="s">
        <v>235</v>
      </c>
      <c r="BL3" s="878"/>
      <c r="BM3" s="878"/>
      <c r="BN3" s="878"/>
      <c r="BO3" s="878" t="s">
        <v>41</v>
      </c>
      <c r="BP3" s="878"/>
      <c r="BQ3" s="878"/>
      <c r="BR3" s="878"/>
      <c r="BS3" s="878" t="s">
        <v>40</v>
      </c>
      <c r="BT3" s="878"/>
      <c r="BU3" s="878"/>
      <c r="BV3" s="878"/>
      <c r="BW3" s="950"/>
      <c r="BX3" s="950"/>
      <c r="BY3" s="950"/>
      <c r="BZ3" s="950"/>
      <c r="CA3" s="950"/>
      <c r="CB3" s="950"/>
      <c r="CC3" s="950"/>
      <c r="CD3" s="950"/>
      <c r="CE3" s="950"/>
      <c r="CF3" s="950"/>
      <c r="CG3" s="950"/>
      <c r="CH3" s="950"/>
    </row>
    <row r="4" spans="2:86" ht="18" customHeight="1" x14ac:dyDescent="0.15">
      <c r="B4" s="403" t="s">
        <v>17</v>
      </c>
      <c r="C4" s="403"/>
      <c r="D4" s="403"/>
      <c r="E4" s="921" t="s">
        <v>561</v>
      </c>
      <c r="F4" s="922"/>
      <c r="G4" s="922"/>
      <c r="H4" s="922"/>
      <c r="I4" s="922"/>
      <c r="J4" s="923"/>
      <c r="K4" s="495" t="s">
        <v>18</v>
      </c>
      <c r="L4" s="495"/>
      <c r="M4" s="495"/>
      <c r="N4" s="919" t="s">
        <v>573</v>
      </c>
      <c r="O4" s="919"/>
      <c r="P4" s="919"/>
      <c r="Q4" s="919"/>
      <c r="R4" s="919"/>
      <c r="S4" s="919"/>
      <c r="T4" s="514" t="s">
        <v>445</v>
      </c>
      <c r="U4" s="515"/>
      <c r="V4" s="515"/>
      <c r="W4" s="515"/>
      <c r="X4" s="516"/>
      <c r="Y4" s="924" t="s">
        <v>531</v>
      </c>
      <c r="Z4" s="924"/>
      <c r="AA4" s="924"/>
      <c r="AB4" s="924"/>
      <c r="AC4" s="924"/>
      <c r="AD4" s="924"/>
      <c r="AE4" s="924"/>
      <c r="AF4" s="924"/>
      <c r="AG4" s="514" t="s">
        <v>185</v>
      </c>
      <c r="AH4" s="515"/>
      <c r="AI4" s="515"/>
      <c r="AJ4" s="516"/>
      <c r="AK4" s="952">
        <v>45586</v>
      </c>
      <c r="AL4" s="953"/>
      <c r="AM4" s="953"/>
      <c r="AN4" s="953"/>
      <c r="AO4" s="954"/>
      <c r="AU4" s="951"/>
      <c r="AV4" s="958"/>
      <c r="AW4" s="944"/>
      <c r="AX4" s="944"/>
      <c r="AY4" s="147" t="s">
        <v>37</v>
      </c>
      <c r="AZ4" s="147" t="s">
        <v>36</v>
      </c>
      <c r="BA4" s="147" t="s">
        <v>39</v>
      </c>
      <c r="BB4" s="147" t="s">
        <v>38</v>
      </c>
      <c r="BC4" s="147" t="s">
        <v>37</v>
      </c>
      <c r="BD4" s="147" t="s">
        <v>36</v>
      </c>
      <c r="BE4" s="147" t="s">
        <v>39</v>
      </c>
      <c r="BF4" s="147" t="s">
        <v>38</v>
      </c>
      <c r="BG4" s="147" t="s">
        <v>37</v>
      </c>
      <c r="BH4" s="147" t="s">
        <v>36</v>
      </c>
      <c r="BI4" s="147" t="s">
        <v>39</v>
      </c>
      <c r="BJ4" s="147" t="s">
        <v>38</v>
      </c>
      <c r="BK4" s="147" t="s">
        <v>37</v>
      </c>
      <c r="BL4" s="147" t="s">
        <v>36</v>
      </c>
      <c r="BM4" s="147" t="s">
        <v>39</v>
      </c>
      <c r="BN4" s="147" t="s">
        <v>38</v>
      </c>
      <c r="BO4" s="147" t="s">
        <v>37</v>
      </c>
      <c r="BP4" s="147" t="s">
        <v>36</v>
      </c>
      <c r="BQ4" s="147" t="s">
        <v>39</v>
      </c>
      <c r="BR4" s="147" t="s">
        <v>38</v>
      </c>
      <c r="BS4" s="147" t="s">
        <v>37</v>
      </c>
      <c r="BT4" s="147" t="s">
        <v>36</v>
      </c>
      <c r="BU4" s="147" t="s">
        <v>39</v>
      </c>
      <c r="BV4" s="147" t="s">
        <v>38</v>
      </c>
      <c r="BW4" s="5"/>
      <c r="BX4" s="5"/>
      <c r="BY4" s="5"/>
      <c r="BZ4" s="5"/>
      <c r="CA4" s="5"/>
      <c r="CB4" s="5"/>
      <c r="CC4" s="5"/>
      <c r="CD4" s="5"/>
      <c r="CE4" s="5"/>
      <c r="CF4" s="5"/>
      <c r="CG4" s="5"/>
      <c r="CH4" s="5"/>
    </row>
    <row r="5" spans="2:86" ht="18" customHeight="1" x14ac:dyDescent="0.15">
      <c r="B5" s="411" t="s">
        <v>0</v>
      </c>
      <c r="C5" s="411"/>
      <c r="D5" s="411"/>
      <c r="E5" s="947" t="s">
        <v>562</v>
      </c>
      <c r="F5" s="948"/>
      <c r="G5" s="948"/>
      <c r="H5" s="948"/>
      <c r="I5" s="948"/>
      <c r="J5" s="949"/>
      <c r="K5" s="509" t="s">
        <v>1</v>
      </c>
      <c r="L5" s="509"/>
      <c r="M5" s="509"/>
      <c r="N5" s="919" t="s">
        <v>936</v>
      </c>
      <c r="O5" s="919"/>
      <c r="P5" s="919"/>
      <c r="Q5" s="919"/>
      <c r="R5" s="919"/>
      <c r="S5" s="919"/>
      <c r="T5" s="517"/>
      <c r="U5" s="518"/>
      <c r="V5" s="518"/>
      <c r="W5" s="518"/>
      <c r="X5" s="519"/>
      <c r="Y5" s="920" t="s">
        <v>532</v>
      </c>
      <c r="Z5" s="920"/>
      <c r="AA5" s="920"/>
      <c r="AB5" s="920"/>
      <c r="AC5" s="920"/>
      <c r="AD5" s="920"/>
      <c r="AE5" s="920"/>
      <c r="AF5" s="920"/>
      <c r="AG5" s="657"/>
      <c r="AH5" s="690"/>
      <c r="AI5" s="690"/>
      <c r="AJ5" s="658"/>
      <c r="AK5" s="955"/>
      <c r="AL5" s="956"/>
      <c r="AM5" s="956"/>
      <c r="AN5" s="956"/>
      <c r="AO5" s="957"/>
      <c r="AU5" s="951"/>
      <c r="AV5" s="51">
        <f>N7</f>
        <v>14</v>
      </c>
      <c r="AW5" s="43">
        <f>R7</f>
        <v>3</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0</v>
      </c>
      <c r="BF5" s="56">
        <f t="shared" si="0"/>
        <v>2</v>
      </c>
      <c r="BG5" s="56">
        <f t="shared" si="0"/>
        <v>0</v>
      </c>
      <c r="BH5" s="56">
        <f t="shared" si="0"/>
        <v>0</v>
      </c>
      <c r="BI5" s="56">
        <f>AI37</f>
        <v>0</v>
      </c>
      <c r="BJ5" s="56">
        <f t="shared" si="0"/>
        <v>1</v>
      </c>
      <c r="BK5" s="56">
        <f>IF(Y37&gt;0,R7,"")</f>
        <v>3</v>
      </c>
      <c r="BL5" s="44" t="str">
        <f>IF(Y37&gt;0,"",IF(Z37&gt;0,R7,""))</f>
        <v/>
      </c>
      <c r="BM5" s="44" t="e">
        <f>IF(Y37+Z37&gt;0,"",IF(AA37&gt;0,R7,""))</f>
        <v>#VALUE!</v>
      </c>
      <c r="BN5" s="44" t="e">
        <f>IF(Y37+Z37+AA37&gt;0,"",IF(AB37&gt;0,R7,""))</f>
        <v>#VALUE!</v>
      </c>
      <c r="BO5" s="56">
        <f>AC35</f>
        <v>0</v>
      </c>
      <c r="BP5" s="56">
        <f t="shared" ref="BP5:BQ5" si="1">AD35</f>
        <v>0</v>
      </c>
      <c r="BQ5" s="56">
        <f t="shared" si="1"/>
        <v>0</v>
      </c>
      <c r="BR5" s="56">
        <f>AF35</f>
        <v>0.18240000000000001</v>
      </c>
      <c r="BS5" s="56">
        <f>AG35</f>
        <v>0</v>
      </c>
      <c r="BT5" s="56">
        <f>AH35</f>
        <v>0</v>
      </c>
      <c r="BU5" s="56">
        <f>AI35</f>
        <v>0</v>
      </c>
      <c r="BV5" s="56">
        <f>AJ35</f>
        <v>3.96</v>
      </c>
      <c r="BW5" s="144"/>
      <c r="BX5" s="145"/>
      <c r="BY5" s="145"/>
      <c r="BZ5" s="145"/>
      <c r="CA5" s="146"/>
      <c r="CB5" s="146"/>
      <c r="CC5" s="146"/>
      <c r="CD5" s="146"/>
      <c r="CE5" s="146"/>
      <c r="CF5" s="146"/>
      <c r="CG5" s="146"/>
      <c r="CH5" s="146"/>
    </row>
    <row r="6" spans="2:86" ht="12" customHeight="1" x14ac:dyDescent="0.15">
      <c r="B6" s="925" t="s">
        <v>184</v>
      </c>
      <c r="C6" s="927"/>
      <c r="D6" s="928"/>
      <c r="E6" s="929"/>
      <c r="F6" s="929"/>
      <c r="G6" s="929"/>
      <c r="H6" s="929"/>
      <c r="I6" s="929"/>
      <c r="J6" s="930"/>
      <c r="K6" s="935" t="s">
        <v>317</v>
      </c>
      <c r="L6" s="936"/>
      <c r="M6" s="936"/>
      <c r="N6" s="936"/>
      <c r="O6" s="936"/>
      <c r="P6" s="936"/>
      <c r="Q6" s="936"/>
      <c r="R6" s="936"/>
      <c r="S6" s="936"/>
      <c r="T6" s="936"/>
      <c r="U6" s="936"/>
      <c r="V6" s="936"/>
      <c r="W6" s="936"/>
      <c r="X6" s="936"/>
      <c r="Y6" s="936"/>
      <c r="Z6" s="936"/>
      <c r="AA6" s="936"/>
      <c r="AB6" s="936"/>
      <c r="AC6" s="936"/>
      <c r="AD6" s="936"/>
      <c r="AE6" s="936"/>
      <c r="AF6" s="936"/>
      <c r="AG6" s="936"/>
      <c r="AH6" s="936"/>
      <c r="AI6" s="936"/>
      <c r="AJ6" s="936"/>
      <c r="AK6" s="936"/>
      <c r="AL6" s="936"/>
      <c r="AM6" s="936"/>
      <c r="AN6" s="936"/>
      <c r="AO6" s="937"/>
      <c r="AP6" s="2"/>
    </row>
    <row r="7" spans="2:86" ht="12" customHeight="1" x14ac:dyDescent="0.15">
      <c r="B7" s="926"/>
      <c r="C7" s="931"/>
      <c r="D7" s="929"/>
      <c r="E7" s="929"/>
      <c r="F7" s="929"/>
      <c r="G7" s="929"/>
      <c r="H7" s="929"/>
      <c r="I7" s="929"/>
      <c r="J7" s="930"/>
      <c r="K7" s="884" t="s">
        <v>183</v>
      </c>
      <c r="L7" s="885"/>
      <c r="M7" s="886"/>
      <c r="N7" s="961">
        <v>14</v>
      </c>
      <c r="O7" s="962"/>
      <c r="P7" s="884" t="s">
        <v>318</v>
      </c>
      <c r="Q7" s="886"/>
      <c r="R7" s="938">
        <v>3</v>
      </c>
      <c r="S7" s="939"/>
      <c r="T7" s="940"/>
      <c r="U7" s="907" t="s">
        <v>436</v>
      </c>
      <c r="V7" s="941"/>
      <c r="W7" s="907" t="s">
        <v>319</v>
      </c>
      <c r="X7" s="941"/>
      <c r="Y7" s="886" t="s">
        <v>182</v>
      </c>
      <c r="Z7" s="883"/>
      <c r="AA7" s="883"/>
      <c r="AB7" s="883"/>
      <c r="AC7" s="907" t="s">
        <v>320</v>
      </c>
      <c r="AD7" s="908"/>
      <c r="AE7" s="908"/>
      <c r="AF7" s="908"/>
      <c r="AG7" s="908"/>
      <c r="AH7" s="908"/>
      <c r="AI7" s="908"/>
      <c r="AJ7" s="941"/>
      <c r="AK7" s="907" t="s">
        <v>321</v>
      </c>
      <c r="AL7" s="908"/>
      <c r="AM7" s="908"/>
      <c r="AN7" s="909"/>
      <c r="AO7" s="910"/>
      <c r="AP7" s="2"/>
      <c r="AW7" s="59"/>
    </row>
    <row r="8" spans="2:86" ht="12" customHeight="1" x14ac:dyDescent="0.15">
      <c r="B8" s="926"/>
      <c r="C8" s="931"/>
      <c r="D8" s="929"/>
      <c r="E8" s="929"/>
      <c r="F8" s="929"/>
      <c r="G8" s="929"/>
      <c r="H8" s="929"/>
      <c r="I8" s="929"/>
      <c r="J8" s="930"/>
      <c r="K8" s="883" t="s">
        <v>322</v>
      </c>
      <c r="L8" s="883" t="s">
        <v>167</v>
      </c>
      <c r="M8" s="883"/>
      <c r="N8" s="883" t="s">
        <v>166</v>
      </c>
      <c r="O8" s="883"/>
      <c r="P8" s="883" t="s">
        <v>323</v>
      </c>
      <c r="Q8" s="883"/>
      <c r="R8" s="883" t="s">
        <v>2</v>
      </c>
      <c r="S8" s="883"/>
      <c r="T8" s="883"/>
      <c r="U8" s="911"/>
      <c r="V8" s="942"/>
      <c r="W8" s="911"/>
      <c r="X8" s="942"/>
      <c r="Y8" s="886"/>
      <c r="Z8" s="883"/>
      <c r="AA8" s="883"/>
      <c r="AB8" s="883"/>
      <c r="AC8" s="915"/>
      <c r="AD8" s="916"/>
      <c r="AE8" s="916"/>
      <c r="AF8" s="916"/>
      <c r="AG8" s="916"/>
      <c r="AH8" s="916"/>
      <c r="AI8" s="916"/>
      <c r="AJ8" s="943"/>
      <c r="AK8" s="911"/>
      <c r="AL8" s="912"/>
      <c r="AM8" s="912"/>
      <c r="AN8" s="913"/>
      <c r="AO8" s="914"/>
      <c r="AP8" s="2"/>
    </row>
    <row r="9" spans="2:86" ht="12" customHeight="1" x14ac:dyDescent="0.15">
      <c r="B9" s="926"/>
      <c r="C9" s="931"/>
      <c r="D9" s="929"/>
      <c r="E9" s="929"/>
      <c r="F9" s="929"/>
      <c r="G9" s="929"/>
      <c r="H9" s="929"/>
      <c r="I9" s="929"/>
      <c r="J9" s="930"/>
      <c r="K9" s="883"/>
      <c r="L9" s="883"/>
      <c r="M9" s="883"/>
      <c r="N9" s="883"/>
      <c r="O9" s="883"/>
      <c r="P9" s="883"/>
      <c r="Q9" s="883"/>
      <c r="R9" s="883"/>
      <c r="S9" s="883"/>
      <c r="T9" s="883"/>
      <c r="U9" s="911"/>
      <c r="V9" s="942"/>
      <c r="W9" s="911"/>
      <c r="X9" s="942"/>
      <c r="Y9" s="886" t="s">
        <v>324</v>
      </c>
      <c r="Z9" s="883"/>
      <c r="AA9" s="883"/>
      <c r="AB9" s="883"/>
      <c r="AC9" s="883" t="s">
        <v>325</v>
      </c>
      <c r="AD9" s="883"/>
      <c r="AE9" s="883"/>
      <c r="AF9" s="883"/>
      <c r="AG9" s="883" t="s">
        <v>326</v>
      </c>
      <c r="AH9" s="883"/>
      <c r="AI9" s="883"/>
      <c r="AJ9" s="883"/>
      <c r="AK9" s="911"/>
      <c r="AL9" s="912"/>
      <c r="AM9" s="912"/>
      <c r="AN9" s="913"/>
      <c r="AO9" s="914"/>
      <c r="AP9" s="2"/>
    </row>
    <row r="10" spans="2:86" ht="12" customHeight="1" x14ac:dyDescent="0.15">
      <c r="B10" s="926"/>
      <c r="C10" s="931"/>
      <c r="D10" s="929"/>
      <c r="E10" s="929"/>
      <c r="F10" s="929"/>
      <c r="G10" s="929"/>
      <c r="H10" s="929"/>
      <c r="I10" s="929"/>
      <c r="J10" s="930"/>
      <c r="K10" s="883"/>
      <c r="L10" s="883"/>
      <c r="M10" s="883"/>
      <c r="N10" s="883"/>
      <c r="O10" s="883"/>
      <c r="P10" s="883"/>
      <c r="Q10" s="883"/>
      <c r="R10" s="883"/>
      <c r="S10" s="883"/>
      <c r="T10" s="883"/>
      <c r="U10" s="915"/>
      <c r="V10" s="943"/>
      <c r="W10" s="915"/>
      <c r="X10" s="943"/>
      <c r="Y10" s="54" t="s">
        <v>21</v>
      </c>
      <c r="Z10" s="50" t="s">
        <v>22</v>
      </c>
      <c r="AA10" s="50" t="s">
        <v>327</v>
      </c>
      <c r="AB10" s="50" t="s">
        <v>328</v>
      </c>
      <c r="AC10" s="50" t="s">
        <v>21</v>
      </c>
      <c r="AD10" s="50" t="s">
        <v>22</v>
      </c>
      <c r="AE10" s="50" t="s">
        <v>327</v>
      </c>
      <c r="AF10" s="50" t="s">
        <v>328</v>
      </c>
      <c r="AG10" s="50" t="s">
        <v>21</v>
      </c>
      <c r="AH10" s="50" t="s">
        <v>22</v>
      </c>
      <c r="AI10" s="50" t="s">
        <v>327</v>
      </c>
      <c r="AJ10" s="50" t="s">
        <v>328</v>
      </c>
      <c r="AK10" s="915"/>
      <c r="AL10" s="916"/>
      <c r="AM10" s="916"/>
      <c r="AN10" s="917"/>
      <c r="AO10" s="918"/>
      <c r="AP10" s="2"/>
    </row>
    <row r="11" spans="2:86" ht="12" customHeight="1" x14ac:dyDescent="0.15">
      <c r="B11" s="926"/>
      <c r="C11" s="931"/>
      <c r="D11" s="929"/>
      <c r="E11" s="929"/>
      <c r="F11" s="929"/>
      <c r="G11" s="929"/>
      <c r="H11" s="929"/>
      <c r="I11" s="929"/>
      <c r="J11" s="930"/>
      <c r="K11" s="95">
        <v>1</v>
      </c>
      <c r="L11" s="890" t="s">
        <v>464</v>
      </c>
      <c r="M11" s="891"/>
      <c r="N11" s="890" t="s">
        <v>339</v>
      </c>
      <c r="O11" s="891"/>
      <c r="P11" s="890" t="s">
        <v>251</v>
      </c>
      <c r="Q11" s="891"/>
      <c r="R11" s="312" t="s">
        <v>465</v>
      </c>
      <c r="S11" s="312"/>
      <c r="T11" s="312"/>
      <c r="U11" s="890" t="s">
        <v>534</v>
      </c>
      <c r="V11" s="891"/>
      <c r="W11" s="890" t="s">
        <v>559</v>
      </c>
      <c r="X11" s="891"/>
      <c r="Y11" s="274"/>
      <c r="Z11" s="274"/>
      <c r="AA11" s="274"/>
      <c r="AB11" s="274"/>
      <c r="AC11" s="272"/>
      <c r="AD11" s="272"/>
      <c r="AE11" s="272"/>
      <c r="AF11" s="272">
        <v>2.3999999999999998E-3</v>
      </c>
      <c r="AG11" s="272"/>
      <c r="AH11" s="272"/>
      <c r="AI11" s="272"/>
      <c r="AJ11" s="272"/>
      <c r="AK11" s="887"/>
      <c r="AL11" s="888"/>
      <c r="AM11" s="888"/>
      <c r="AN11" s="888"/>
      <c r="AO11" s="889"/>
      <c r="AP11" s="2"/>
      <c r="AQ11" s="60">
        <f>IF(P11="材質劣化",2,IF(P11="漏水",3,1))</f>
        <v>2</v>
      </c>
      <c r="AS11" s="42" t="str">
        <f>IF(Y11&lt;&gt;"",1,"")</f>
        <v/>
      </c>
    </row>
    <row r="12" spans="2:86" ht="12" customHeight="1" x14ac:dyDescent="0.15">
      <c r="B12" s="926"/>
      <c r="C12" s="931"/>
      <c r="D12" s="929"/>
      <c r="E12" s="929"/>
      <c r="F12" s="929"/>
      <c r="G12" s="929"/>
      <c r="H12" s="929"/>
      <c r="I12" s="929"/>
      <c r="J12" s="930"/>
      <c r="K12" s="95">
        <v>2</v>
      </c>
      <c r="L12" s="890" t="s">
        <v>464</v>
      </c>
      <c r="M12" s="891"/>
      <c r="N12" s="890" t="s">
        <v>336</v>
      </c>
      <c r="O12" s="891"/>
      <c r="P12" s="890" t="s">
        <v>251</v>
      </c>
      <c r="Q12" s="891"/>
      <c r="R12" s="312" t="s">
        <v>466</v>
      </c>
      <c r="S12" s="312"/>
      <c r="T12" s="312"/>
      <c r="U12" s="890" t="s">
        <v>559</v>
      </c>
      <c r="V12" s="891"/>
      <c r="W12" s="890" t="s">
        <v>559</v>
      </c>
      <c r="X12" s="891"/>
      <c r="Y12" s="274"/>
      <c r="Z12" s="274"/>
      <c r="AA12" s="274"/>
      <c r="AB12" s="274"/>
      <c r="AC12" s="272"/>
      <c r="AD12" s="272"/>
      <c r="AE12" s="272"/>
      <c r="AF12" s="272">
        <v>0.18</v>
      </c>
      <c r="AG12" s="272"/>
      <c r="AH12" s="272"/>
      <c r="AI12" s="272"/>
      <c r="AJ12" s="272"/>
      <c r="AK12" s="887"/>
      <c r="AL12" s="888"/>
      <c r="AM12" s="888"/>
      <c r="AN12" s="888"/>
      <c r="AO12" s="889"/>
      <c r="AP12" s="2"/>
      <c r="AQ12" s="60">
        <f>IF(P12="材質劣化",2,IF(P12="漏水",3,1))</f>
        <v>2</v>
      </c>
    </row>
    <row r="13" spans="2:86" ht="12" customHeight="1" x14ac:dyDescent="0.15">
      <c r="B13" s="926"/>
      <c r="C13" s="931"/>
      <c r="D13" s="929"/>
      <c r="E13" s="929"/>
      <c r="F13" s="929"/>
      <c r="G13" s="929"/>
      <c r="H13" s="929"/>
      <c r="I13" s="929"/>
      <c r="J13" s="930"/>
      <c r="K13" s="95">
        <v>3</v>
      </c>
      <c r="L13" s="890" t="s">
        <v>250</v>
      </c>
      <c r="M13" s="891"/>
      <c r="N13" s="890" t="s">
        <v>265</v>
      </c>
      <c r="O13" s="891"/>
      <c r="P13" s="890" t="s">
        <v>252</v>
      </c>
      <c r="Q13" s="891"/>
      <c r="R13" s="328" t="s">
        <v>476</v>
      </c>
      <c r="S13" s="892"/>
      <c r="T13" s="329"/>
      <c r="U13" s="890" t="s">
        <v>533</v>
      </c>
      <c r="V13" s="891"/>
      <c r="W13" s="890" t="s">
        <v>559</v>
      </c>
      <c r="X13" s="891"/>
      <c r="Y13" s="274"/>
      <c r="Z13" s="274"/>
      <c r="AA13" s="274"/>
      <c r="AB13" s="274"/>
      <c r="AC13" s="272"/>
      <c r="AD13" s="272"/>
      <c r="AE13" s="272"/>
      <c r="AF13" s="272"/>
      <c r="AG13" s="272"/>
      <c r="AH13" s="272"/>
      <c r="AI13" s="272"/>
      <c r="AJ13" s="272">
        <v>3.96</v>
      </c>
      <c r="AK13" s="887"/>
      <c r="AL13" s="888"/>
      <c r="AM13" s="888"/>
      <c r="AN13" s="888"/>
      <c r="AO13" s="889"/>
      <c r="AP13" s="2"/>
      <c r="AQ13" s="60">
        <f t="shared" ref="AQ13:AQ27" si="2">IF(P13="材質劣化",2,IF(P13="漏水",3,1))</f>
        <v>3</v>
      </c>
    </row>
    <row r="14" spans="2:86" ht="12" customHeight="1" x14ac:dyDescent="0.15">
      <c r="B14" s="926"/>
      <c r="C14" s="931"/>
      <c r="D14" s="929"/>
      <c r="E14" s="929"/>
      <c r="F14" s="929"/>
      <c r="G14" s="929"/>
      <c r="H14" s="929"/>
      <c r="I14" s="929"/>
      <c r="J14" s="930"/>
      <c r="K14" s="95"/>
      <c r="L14" s="890"/>
      <c r="M14" s="891"/>
      <c r="N14" s="890"/>
      <c r="O14" s="891"/>
      <c r="P14" s="890"/>
      <c r="Q14" s="891"/>
      <c r="R14" s="328"/>
      <c r="S14" s="892"/>
      <c r="T14" s="329"/>
      <c r="U14" s="890"/>
      <c r="V14" s="891"/>
      <c r="W14" s="890"/>
      <c r="X14" s="891"/>
      <c r="Y14" s="55"/>
      <c r="Z14" s="55"/>
      <c r="AA14" s="55"/>
      <c r="AB14" s="55"/>
      <c r="AC14" s="61"/>
      <c r="AD14" s="61"/>
      <c r="AE14" s="61"/>
      <c r="AF14" s="61"/>
      <c r="AG14" s="61"/>
      <c r="AH14" s="61"/>
      <c r="AI14" s="61"/>
      <c r="AJ14" s="61"/>
      <c r="AK14" s="887"/>
      <c r="AL14" s="888"/>
      <c r="AM14" s="888"/>
      <c r="AN14" s="888"/>
      <c r="AO14" s="889"/>
      <c r="AP14" s="2"/>
      <c r="AQ14" s="60">
        <f t="shared" si="2"/>
        <v>1</v>
      </c>
    </row>
    <row r="15" spans="2:86" ht="12" customHeight="1" x14ac:dyDescent="0.15">
      <c r="B15" s="926"/>
      <c r="C15" s="931"/>
      <c r="D15" s="929"/>
      <c r="E15" s="929"/>
      <c r="F15" s="929"/>
      <c r="G15" s="929"/>
      <c r="H15" s="929"/>
      <c r="I15" s="929"/>
      <c r="J15" s="930"/>
      <c r="K15" s="95"/>
      <c r="L15" s="890"/>
      <c r="M15" s="891"/>
      <c r="N15" s="890"/>
      <c r="O15" s="891"/>
      <c r="P15" s="890"/>
      <c r="Q15" s="891"/>
      <c r="R15" s="328"/>
      <c r="S15" s="892"/>
      <c r="T15" s="329"/>
      <c r="U15" s="890"/>
      <c r="V15" s="891"/>
      <c r="W15" s="890"/>
      <c r="X15" s="891"/>
      <c r="Y15" s="55"/>
      <c r="Z15" s="55"/>
      <c r="AA15" s="55"/>
      <c r="AB15" s="55"/>
      <c r="AC15" s="61"/>
      <c r="AD15" s="61"/>
      <c r="AE15" s="61"/>
      <c r="AF15" s="61"/>
      <c r="AG15" s="61"/>
      <c r="AH15" s="61"/>
      <c r="AI15" s="61"/>
      <c r="AJ15" s="61"/>
      <c r="AK15" s="887"/>
      <c r="AL15" s="888"/>
      <c r="AM15" s="888"/>
      <c r="AN15" s="888"/>
      <c r="AO15" s="889"/>
      <c r="AP15" s="2"/>
      <c r="AQ15" s="60">
        <f t="shared" si="2"/>
        <v>1</v>
      </c>
    </row>
    <row r="16" spans="2:86" ht="12" customHeight="1" x14ac:dyDescent="0.15">
      <c r="B16" s="926"/>
      <c r="C16" s="931"/>
      <c r="D16" s="929"/>
      <c r="E16" s="929"/>
      <c r="F16" s="929"/>
      <c r="G16" s="929"/>
      <c r="H16" s="929"/>
      <c r="I16" s="929"/>
      <c r="J16" s="930"/>
      <c r="K16" s="95"/>
      <c r="L16" s="890"/>
      <c r="M16" s="891"/>
      <c r="N16" s="890"/>
      <c r="O16" s="891"/>
      <c r="P16" s="890"/>
      <c r="Q16" s="891"/>
      <c r="R16" s="328"/>
      <c r="S16" s="892"/>
      <c r="T16" s="329"/>
      <c r="U16" s="890"/>
      <c r="V16" s="891"/>
      <c r="W16" s="890"/>
      <c r="X16" s="891"/>
      <c r="Y16" s="55"/>
      <c r="Z16" s="55"/>
      <c r="AA16" s="55"/>
      <c r="AB16" s="55"/>
      <c r="AC16" s="61"/>
      <c r="AD16" s="61"/>
      <c r="AE16" s="61"/>
      <c r="AF16" s="61"/>
      <c r="AG16" s="61"/>
      <c r="AH16" s="61"/>
      <c r="AI16" s="61"/>
      <c r="AJ16" s="61"/>
      <c r="AK16" s="887"/>
      <c r="AL16" s="888"/>
      <c r="AM16" s="888"/>
      <c r="AN16" s="888"/>
      <c r="AO16" s="889"/>
      <c r="AP16" s="2"/>
      <c r="AQ16" s="60">
        <f t="shared" si="2"/>
        <v>1</v>
      </c>
    </row>
    <row r="17" spans="2:46" ht="12" customHeight="1" x14ac:dyDescent="0.15">
      <c r="B17" s="926"/>
      <c r="C17" s="931"/>
      <c r="D17" s="929"/>
      <c r="E17" s="929"/>
      <c r="F17" s="929"/>
      <c r="G17" s="929"/>
      <c r="H17" s="929"/>
      <c r="I17" s="929"/>
      <c r="J17" s="930"/>
      <c r="K17" s="95"/>
      <c r="L17" s="890"/>
      <c r="M17" s="891"/>
      <c r="N17" s="890"/>
      <c r="O17" s="891"/>
      <c r="P17" s="890"/>
      <c r="Q17" s="891"/>
      <c r="R17" s="328"/>
      <c r="S17" s="892"/>
      <c r="T17" s="329"/>
      <c r="U17" s="890"/>
      <c r="V17" s="891"/>
      <c r="W17" s="890"/>
      <c r="X17" s="891"/>
      <c r="Y17" s="55"/>
      <c r="Z17" s="55"/>
      <c r="AA17" s="55"/>
      <c r="AB17" s="55"/>
      <c r="AC17" s="61"/>
      <c r="AD17" s="61"/>
      <c r="AE17" s="61"/>
      <c r="AF17" s="61"/>
      <c r="AG17" s="61"/>
      <c r="AH17" s="61"/>
      <c r="AI17" s="61"/>
      <c r="AJ17" s="61"/>
      <c r="AK17" s="887"/>
      <c r="AL17" s="888"/>
      <c r="AM17" s="888"/>
      <c r="AN17" s="888"/>
      <c r="AO17" s="889"/>
      <c r="AP17" s="2"/>
      <c r="AQ17" s="60">
        <f t="shared" si="2"/>
        <v>1</v>
      </c>
    </row>
    <row r="18" spans="2:46" ht="12" customHeight="1" x14ac:dyDescent="0.15">
      <c r="B18" s="926"/>
      <c r="C18" s="931"/>
      <c r="D18" s="929"/>
      <c r="E18" s="929"/>
      <c r="F18" s="929"/>
      <c r="G18" s="929"/>
      <c r="H18" s="929"/>
      <c r="I18" s="929"/>
      <c r="J18" s="930"/>
      <c r="K18" s="95"/>
      <c r="L18" s="890"/>
      <c r="M18" s="891"/>
      <c r="N18" s="890"/>
      <c r="O18" s="891"/>
      <c r="P18" s="890"/>
      <c r="Q18" s="891"/>
      <c r="R18" s="328"/>
      <c r="S18" s="892"/>
      <c r="T18" s="329"/>
      <c r="U18" s="890"/>
      <c r="V18" s="891"/>
      <c r="W18" s="890"/>
      <c r="X18" s="891"/>
      <c r="Y18" s="55"/>
      <c r="Z18" s="55"/>
      <c r="AA18" s="55"/>
      <c r="AB18" s="55"/>
      <c r="AC18" s="61"/>
      <c r="AD18" s="61"/>
      <c r="AE18" s="61"/>
      <c r="AF18" s="61"/>
      <c r="AG18" s="61"/>
      <c r="AH18" s="61"/>
      <c r="AI18" s="61"/>
      <c r="AJ18" s="61"/>
      <c r="AK18" s="887"/>
      <c r="AL18" s="888"/>
      <c r="AM18" s="888"/>
      <c r="AN18" s="888"/>
      <c r="AO18" s="889"/>
      <c r="AP18" s="2"/>
      <c r="AQ18" s="60">
        <f t="shared" si="2"/>
        <v>1</v>
      </c>
    </row>
    <row r="19" spans="2:46" ht="12" customHeight="1" x14ac:dyDescent="0.15">
      <c r="B19" s="926"/>
      <c r="C19" s="931"/>
      <c r="D19" s="929"/>
      <c r="E19" s="929"/>
      <c r="F19" s="929"/>
      <c r="G19" s="929"/>
      <c r="H19" s="929"/>
      <c r="I19" s="929"/>
      <c r="J19" s="930"/>
      <c r="K19" s="95"/>
      <c r="L19" s="890"/>
      <c r="M19" s="891"/>
      <c r="N19" s="890"/>
      <c r="O19" s="891"/>
      <c r="P19" s="890"/>
      <c r="Q19" s="891"/>
      <c r="R19" s="328"/>
      <c r="S19" s="892"/>
      <c r="T19" s="329"/>
      <c r="U19" s="890"/>
      <c r="V19" s="891"/>
      <c r="W19" s="890"/>
      <c r="X19" s="891"/>
      <c r="Y19" s="55"/>
      <c r="Z19" s="55"/>
      <c r="AA19" s="55"/>
      <c r="AB19" s="55"/>
      <c r="AC19" s="61"/>
      <c r="AD19" s="61"/>
      <c r="AE19" s="61"/>
      <c r="AF19" s="61"/>
      <c r="AG19" s="61"/>
      <c r="AH19" s="61"/>
      <c r="AI19" s="61"/>
      <c r="AJ19" s="61"/>
      <c r="AK19" s="887"/>
      <c r="AL19" s="888"/>
      <c r="AM19" s="888"/>
      <c r="AN19" s="888"/>
      <c r="AO19" s="889"/>
      <c r="AP19" s="2"/>
      <c r="AQ19" s="60">
        <f t="shared" si="2"/>
        <v>1</v>
      </c>
    </row>
    <row r="20" spans="2:46" ht="12" customHeight="1" x14ac:dyDescent="0.15">
      <c r="B20" s="926"/>
      <c r="C20" s="931"/>
      <c r="D20" s="929"/>
      <c r="E20" s="929"/>
      <c r="F20" s="929"/>
      <c r="G20" s="929"/>
      <c r="H20" s="929"/>
      <c r="I20" s="929"/>
      <c r="J20" s="930"/>
      <c r="K20" s="95"/>
      <c r="L20" s="890"/>
      <c r="M20" s="891"/>
      <c r="N20" s="890"/>
      <c r="O20" s="891"/>
      <c r="P20" s="890"/>
      <c r="Q20" s="891"/>
      <c r="R20" s="328"/>
      <c r="S20" s="892"/>
      <c r="T20" s="329"/>
      <c r="U20" s="890"/>
      <c r="V20" s="891"/>
      <c r="W20" s="890"/>
      <c r="X20" s="891"/>
      <c r="Y20" s="55"/>
      <c r="Z20" s="55"/>
      <c r="AA20" s="55"/>
      <c r="AB20" s="55"/>
      <c r="AC20" s="61"/>
      <c r="AD20" s="61"/>
      <c r="AE20" s="61"/>
      <c r="AF20" s="61"/>
      <c r="AG20" s="61"/>
      <c r="AH20" s="61"/>
      <c r="AI20" s="61"/>
      <c r="AJ20" s="61"/>
      <c r="AK20" s="887"/>
      <c r="AL20" s="888"/>
      <c r="AM20" s="888"/>
      <c r="AN20" s="888"/>
      <c r="AO20" s="889"/>
      <c r="AP20" s="2"/>
      <c r="AQ20" s="60">
        <f t="shared" si="2"/>
        <v>1</v>
      </c>
    </row>
    <row r="21" spans="2:46" ht="12" customHeight="1" x14ac:dyDescent="0.15">
      <c r="B21" s="926"/>
      <c r="C21" s="931"/>
      <c r="D21" s="929"/>
      <c r="E21" s="929"/>
      <c r="F21" s="929"/>
      <c r="G21" s="929"/>
      <c r="H21" s="929"/>
      <c r="I21" s="929"/>
      <c r="J21" s="930"/>
      <c r="K21" s="95"/>
      <c r="L21" s="890"/>
      <c r="M21" s="891"/>
      <c r="N21" s="890"/>
      <c r="O21" s="891"/>
      <c r="P21" s="890"/>
      <c r="Q21" s="891"/>
      <c r="R21" s="328"/>
      <c r="S21" s="892"/>
      <c r="T21" s="329"/>
      <c r="U21" s="890"/>
      <c r="V21" s="891"/>
      <c r="W21" s="890"/>
      <c r="X21" s="891"/>
      <c r="Y21" s="55"/>
      <c r="Z21" s="55"/>
      <c r="AA21" s="55"/>
      <c r="AB21" s="55"/>
      <c r="AC21" s="61"/>
      <c r="AD21" s="61"/>
      <c r="AE21" s="61"/>
      <c r="AF21" s="61"/>
      <c r="AG21" s="61"/>
      <c r="AH21" s="61"/>
      <c r="AI21" s="61"/>
      <c r="AJ21" s="61"/>
      <c r="AK21" s="887"/>
      <c r="AL21" s="888"/>
      <c r="AM21" s="888"/>
      <c r="AN21" s="888"/>
      <c r="AO21" s="889"/>
      <c r="AP21" s="2"/>
      <c r="AQ21" s="60">
        <f>IF(P21="材質劣化",2,IF(P21="漏水",3,1))</f>
        <v>1</v>
      </c>
    </row>
    <row r="22" spans="2:46" ht="12" customHeight="1" x14ac:dyDescent="0.15">
      <c r="B22" s="926"/>
      <c r="C22" s="931"/>
      <c r="D22" s="929"/>
      <c r="E22" s="929"/>
      <c r="F22" s="929"/>
      <c r="G22" s="929"/>
      <c r="H22" s="929"/>
      <c r="I22" s="929"/>
      <c r="J22" s="930"/>
      <c r="K22" s="95"/>
      <c r="L22" s="890"/>
      <c r="M22" s="891"/>
      <c r="N22" s="890"/>
      <c r="O22" s="891"/>
      <c r="P22" s="890"/>
      <c r="Q22" s="891"/>
      <c r="R22" s="328"/>
      <c r="S22" s="892"/>
      <c r="T22" s="329"/>
      <c r="U22" s="890"/>
      <c r="V22" s="891"/>
      <c r="W22" s="890"/>
      <c r="X22" s="891"/>
      <c r="Y22" s="55"/>
      <c r="Z22" s="55"/>
      <c r="AA22" s="55"/>
      <c r="AB22" s="55"/>
      <c r="AC22" s="61"/>
      <c r="AD22" s="61"/>
      <c r="AE22" s="61"/>
      <c r="AF22" s="61"/>
      <c r="AG22" s="61"/>
      <c r="AH22" s="61"/>
      <c r="AI22" s="61"/>
      <c r="AJ22" s="61"/>
      <c r="AK22" s="887"/>
      <c r="AL22" s="888"/>
      <c r="AM22" s="888"/>
      <c r="AN22" s="888"/>
      <c r="AO22" s="889"/>
      <c r="AP22" s="2"/>
      <c r="AQ22" s="60">
        <f t="shared" si="2"/>
        <v>1</v>
      </c>
    </row>
    <row r="23" spans="2:46" ht="12" customHeight="1" x14ac:dyDescent="0.15">
      <c r="B23" s="926"/>
      <c r="C23" s="931"/>
      <c r="D23" s="929"/>
      <c r="E23" s="929"/>
      <c r="F23" s="929"/>
      <c r="G23" s="929"/>
      <c r="H23" s="929"/>
      <c r="I23" s="929"/>
      <c r="J23" s="930"/>
      <c r="K23" s="95"/>
      <c r="L23" s="890"/>
      <c r="M23" s="891"/>
      <c r="N23" s="890"/>
      <c r="O23" s="891"/>
      <c r="P23" s="890"/>
      <c r="Q23" s="891"/>
      <c r="R23" s="328"/>
      <c r="S23" s="892"/>
      <c r="T23" s="329"/>
      <c r="U23" s="890"/>
      <c r="V23" s="891"/>
      <c r="W23" s="890"/>
      <c r="X23" s="891"/>
      <c r="Y23" s="55"/>
      <c r="Z23" s="55"/>
      <c r="AA23" s="55"/>
      <c r="AB23" s="55"/>
      <c r="AC23" s="61"/>
      <c r="AD23" s="61"/>
      <c r="AE23" s="61"/>
      <c r="AF23" s="61"/>
      <c r="AG23" s="61"/>
      <c r="AH23" s="61"/>
      <c r="AI23" s="61"/>
      <c r="AJ23" s="61"/>
      <c r="AK23" s="887"/>
      <c r="AL23" s="888"/>
      <c r="AM23" s="888"/>
      <c r="AN23" s="888"/>
      <c r="AO23" s="889"/>
      <c r="AP23" s="2"/>
      <c r="AQ23" s="60">
        <f t="shared" si="2"/>
        <v>1</v>
      </c>
    </row>
    <row r="24" spans="2:46" ht="12" customHeight="1" x14ac:dyDescent="0.15">
      <c r="B24" s="926"/>
      <c r="C24" s="931"/>
      <c r="D24" s="929"/>
      <c r="E24" s="929"/>
      <c r="F24" s="929"/>
      <c r="G24" s="929"/>
      <c r="H24" s="929"/>
      <c r="I24" s="929"/>
      <c r="J24" s="930"/>
      <c r="K24" s="95"/>
      <c r="L24" s="890"/>
      <c r="M24" s="891"/>
      <c r="N24" s="890"/>
      <c r="O24" s="891"/>
      <c r="P24" s="890"/>
      <c r="Q24" s="891"/>
      <c r="R24" s="328"/>
      <c r="S24" s="892"/>
      <c r="T24" s="329"/>
      <c r="U24" s="890"/>
      <c r="V24" s="891"/>
      <c r="W24" s="890"/>
      <c r="X24" s="891"/>
      <c r="Y24" s="55"/>
      <c r="Z24" s="55"/>
      <c r="AA24" s="55"/>
      <c r="AB24" s="55"/>
      <c r="AC24" s="61"/>
      <c r="AD24" s="61"/>
      <c r="AE24" s="61"/>
      <c r="AF24" s="61"/>
      <c r="AG24" s="61"/>
      <c r="AH24" s="61"/>
      <c r="AI24" s="61"/>
      <c r="AJ24" s="61"/>
      <c r="AK24" s="887"/>
      <c r="AL24" s="888"/>
      <c r="AM24" s="888"/>
      <c r="AN24" s="888"/>
      <c r="AO24" s="889"/>
      <c r="AP24" s="2"/>
      <c r="AQ24" s="60">
        <f t="shared" si="2"/>
        <v>1</v>
      </c>
    </row>
    <row r="25" spans="2:46" ht="12" customHeight="1" x14ac:dyDescent="0.15">
      <c r="B25" s="926"/>
      <c r="C25" s="931"/>
      <c r="D25" s="929"/>
      <c r="E25" s="929"/>
      <c r="F25" s="929"/>
      <c r="G25" s="929"/>
      <c r="H25" s="929"/>
      <c r="I25" s="929"/>
      <c r="J25" s="930"/>
      <c r="K25" s="95"/>
      <c r="L25" s="890"/>
      <c r="M25" s="891"/>
      <c r="N25" s="890"/>
      <c r="O25" s="891"/>
      <c r="P25" s="890"/>
      <c r="Q25" s="891"/>
      <c r="R25" s="328"/>
      <c r="S25" s="892"/>
      <c r="T25" s="329"/>
      <c r="U25" s="890"/>
      <c r="V25" s="891"/>
      <c r="W25" s="890"/>
      <c r="X25" s="891"/>
      <c r="Y25" s="55"/>
      <c r="Z25" s="55"/>
      <c r="AA25" s="55"/>
      <c r="AB25" s="55"/>
      <c r="AC25" s="61"/>
      <c r="AD25" s="61"/>
      <c r="AE25" s="61"/>
      <c r="AF25" s="61"/>
      <c r="AG25" s="61"/>
      <c r="AH25" s="61"/>
      <c r="AI25" s="61"/>
      <c r="AJ25" s="61"/>
      <c r="AK25" s="887"/>
      <c r="AL25" s="888"/>
      <c r="AM25" s="888"/>
      <c r="AN25" s="888"/>
      <c r="AO25" s="889"/>
      <c r="AP25" s="2"/>
      <c r="AQ25" s="60">
        <f t="shared" si="2"/>
        <v>1</v>
      </c>
    </row>
    <row r="26" spans="2:46" ht="12" customHeight="1" x14ac:dyDescent="0.15">
      <c r="B26" s="926"/>
      <c r="C26" s="931"/>
      <c r="D26" s="929"/>
      <c r="E26" s="929"/>
      <c r="F26" s="929"/>
      <c r="G26" s="929"/>
      <c r="H26" s="929"/>
      <c r="I26" s="929"/>
      <c r="J26" s="930"/>
      <c r="K26" s="95"/>
      <c r="L26" s="890"/>
      <c r="M26" s="891"/>
      <c r="N26" s="890"/>
      <c r="O26" s="891"/>
      <c r="P26" s="890"/>
      <c r="Q26" s="891"/>
      <c r="R26" s="328"/>
      <c r="S26" s="892"/>
      <c r="T26" s="329"/>
      <c r="U26" s="890"/>
      <c r="V26" s="891"/>
      <c r="W26" s="890"/>
      <c r="X26" s="891"/>
      <c r="Y26" s="55"/>
      <c r="Z26" s="55"/>
      <c r="AA26" s="55"/>
      <c r="AB26" s="55"/>
      <c r="AC26" s="61"/>
      <c r="AD26" s="61"/>
      <c r="AE26" s="61"/>
      <c r="AF26" s="61"/>
      <c r="AG26" s="61"/>
      <c r="AH26" s="61"/>
      <c r="AI26" s="61"/>
      <c r="AJ26" s="61"/>
      <c r="AK26" s="887"/>
      <c r="AL26" s="888"/>
      <c r="AM26" s="888"/>
      <c r="AN26" s="888"/>
      <c r="AO26" s="889"/>
      <c r="AP26" s="2"/>
      <c r="AQ26" s="60">
        <f>IF(P26="材質劣化",2,IF(P26="漏水",3,1))</f>
        <v>1</v>
      </c>
    </row>
    <row r="27" spans="2:46" ht="12" customHeight="1" x14ac:dyDescent="0.15">
      <c r="B27" s="926"/>
      <c r="C27" s="931"/>
      <c r="D27" s="929"/>
      <c r="E27" s="929"/>
      <c r="F27" s="929"/>
      <c r="G27" s="929"/>
      <c r="H27" s="929"/>
      <c r="I27" s="929"/>
      <c r="J27" s="930"/>
      <c r="K27" s="95"/>
      <c r="L27" s="890"/>
      <c r="M27" s="891"/>
      <c r="N27" s="890"/>
      <c r="O27" s="891"/>
      <c r="P27" s="890"/>
      <c r="Q27" s="891"/>
      <c r="R27" s="328"/>
      <c r="S27" s="892"/>
      <c r="T27" s="329"/>
      <c r="U27" s="890"/>
      <c r="V27" s="891"/>
      <c r="W27" s="890"/>
      <c r="X27" s="891"/>
      <c r="Y27" s="55"/>
      <c r="Z27" s="55"/>
      <c r="AA27" s="55"/>
      <c r="AB27" s="55"/>
      <c r="AC27" s="61"/>
      <c r="AD27" s="61"/>
      <c r="AE27" s="61"/>
      <c r="AF27" s="61"/>
      <c r="AG27" s="61"/>
      <c r="AH27" s="61"/>
      <c r="AI27" s="61"/>
      <c r="AJ27" s="61"/>
      <c r="AK27" s="887"/>
      <c r="AL27" s="888"/>
      <c r="AM27" s="888"/>
      <c r="AN27" s="888"/>
      <c r="AO27" s="889"/>
      <c r="AP27" s="2"/>
      <c r="AQ27" s="60">
        <f t="shared" si="2"/>
        <v>1</v>
      </c>
    </row>
    <row r="28" spans="2:46" ht="12" customHeight="1" x14ac:dyDescent="0.15">
      <c r="B28" s="926"/>
      <c r="C28" s="931"/>
      <c r="D28" s="929"/>
      <c r="E28" s="929"/>
      <c r="F28" s="929"/>
      <c r="G28" s="929"/>
      <c r="H28" s="929"/>
      <c r="I28" s="929"/>
      <c r="J28" s="930"/>
      <c r="K28" s="95"/>
      <c r="L28" s="890"/>
      <c r="M28" s="891"/>
      <c r="N28" s="890"/>
      <c r="O28" s="891"/>
      <c r="P28" s="890"/>
      <c r="Q28" s="891"/>
      <c r="R28" s="328"/>
      <c r="S28" s="892"/>
      <c r="T28" s="329"/>
      <c r="U28" s="890"/>
      <c r="V28" s="891"/>
      <c r="W28" s="890"/>
      <c r="X28" s="891"/>
      <c r="Y28" s="55"/>
      <c r="Z28" s="55"/>
      <c r="AA28" s="55"/>
      <c r="AB28" s="55"/>
      <c r="AC28" s="61"/>
      <c r="AD28" s="61"/>
      <c r="AE28" s="61"/>
      <c r="AF28" s="61"/>
      <c r="AG28" s="61"/>
      <c r="AH28" s="61"/>
      <c r="AI28" s="61"/>
      <c r="AJ28" s="61"/>
      <c r="AK28" s="887"/>
      <c r="AL28" s="888"/>
      <c r="AM28" s="888"/>
      <c r="AN28" s="888"/>
      <c r="AO28" s="889"/>
      <c r="AP28" s="2"/>
      <c r="AQ28" s="60">
        <f>IF(P30="材質劣化",2,IF(P30="漏水",3,1))</f>
        <v>1</v>
      </c>
    </row>
    <row r="29" spans="2:46" ht="12" customHeight="1" x14ac:dyDescent="0.15">
      <c r="B29" s="926"/>
      <c r="C29" s="931"/>
      <c r="D29" s="929"/>
      <c r="E29" s="929"/>
      <c r="F29" s="929"/>
      <c r="G29" s="929"/>
      <c r="H29" s="929"/>
      <c r="I29" s="929"/>
      <c r="J29" s="930"/>
      <c r="K29" s="95"/>
      <c r="L29" s="890"/>
      <c r="M29" s="891"/>
      <c r="N29" s="890"/>
      <c r="O29" s="891"/>
      <c r="P29" s="890"/>
      <c r="Q29" s="891"/>
      <c r="R29" s="328"/>
      <c r="S29" s="892"/>
      <c r="T29" s="329"/>
      <c r="U29" s="890"/>
      <c r="V29" s="891"/>
      <c r="W29" s="890"/>
      <c r="X29" s="891"/>
      <c r="Y29" s="55"/>
      <c r="Z29" s="55"/>
      <c r="AA29" s="55"/>
      <c r="AB29" s="55"/>
      <c r="AC29" s="61"/>
      <c r="AD29" s="61"/>
      <c r="AE29" s="61"/>
      <c r="AF29" s="61"/>
      <c r="AG29" s="61"/>
      <c r="AH29" s="61"/>
      <c r="AI29" s="61"/>
      <c r="AJ29" s="61"/>
      <c r="AK29" s="887"/>
      <c r="AL29" s="888"/>
      <c r="AM29" s="888"/>
      <c r="AN29" s="888"/>
      <c r="AO29" s="889"/>
      <c r="AP29" s="2"/>
      <c r="AQ29" s="60">
        <f>IF(P34="材質劣化",2,IF(P34="漏水",3,1))</f>
        <v>1</v>
      </c>
    </row>
    <row r="30" spans="2:46" ht="12" customHeight="1" x14ac:dyDescent="0.15">
      <c r="B30" s="926"/>
      <c r="C30" s="931"/>
      <c r="D30" s="929"/>
      <c r="E30" s="929"/>
      <c r="F30" s="929"/>
      <c r="G30" s="929"/>
      <c r="H30" s="929"/>
      <c r="I30" s="929"/>
      <c r="J30" s="930"/>
      <c r="K30" s="95"/>
      <c r="L30" s="890"/>
      <c r="M30" s="891"/>
      <c r="N30" s="890"/>
      <c r="O30" s="891"/>
      <c r="P30" s="890"/>
      <c r="Q30" s="891"/>
      <c r="R30" s="328"/>
      <c r="S30" s="892"/>
      <c r="T30" s="329"/>
      <c r="U30" s="890"/>
      <c r="V30" s="891"/>
      <c r="W30" s="890"/>
      <c r="X30" s="891"/>
      <c r="Y30" s="55"/>
      <c r="Z30" s="55"/>
      <c r="AA30" s="55"/>
      <c r="AB30" s="55"/>
      <c r="AC30" s="61"/>
      <c r="AD30" s="61"/>
      <c r="AE30" s="61"/>
      <c r="AF30" s="61"/>
      <c r="AG30" s="61"/>
      <c r="AH30" s="61"/>
      <c r="AI30" s="61"/>
      <c r="AJ30" s="61"/>
      <c r="AK30" s="887"/>
      <c r="AL30" s="888"/>
      <c r="AM30" s="888"/>
      <c r="AN30" s="888"/>
      <c r="AO30" s="889"/>
      <c r="AP30" s="2"/>
      <c r="AQ30" s="60">
        <f t="shared" ref="AQ30:AQ33" si="3">IF(P30="材質劣化",2,IF(P30="漏水",3,1))</f>
        <v>1</v>
      </c>
    </row>
    <row r="31" spans="2:46" ht="12" customHeight="1" x14ac:dyDescent="0.15">
      <c r="B31" s="926"/>
      <c r="C31" s="931"/>
      <c r="D31" s="929"/>
      <c r="E31" s="929"/>
      <c r="F31" s="929"/>
      <c r="G31" s="929"/>
      <c r="H31" s="929"/>
      <c r="I31" s="929"/>
      <c r="J31" s="930"/>
      <c r="K31" s="95"/>
      <c r="L31" s="890"/>
      <c r="M31" s="891"/>
      <c r="N31" s="890"/>
      <c r="O31" s="891"/>
      <c r="P31" s="890"/>
      <c r="Q31" s="891"/>
      <c r="R31" s="328"/>
      <c r="S31" s="892"/>
      <c r="T31" s="329"/>
      <c r="U31" s="890"/>
      <c r="V31" s="891"/>
      <c r="W31" s="890"/>
      <c r="X31" s="891"/>
      <c r="Y31" s="55"/>
      <c r="Z31" s="55"/>
      <c r="AA31" s="55"/>
      <c r="AB31" s="55"/>
      <c r="AC31" s="61"/>
      <c r="AD31" s="61"/>
      <c r="AE31" s="61"/>
      <c r="AF31" s="61"/>
      <c r="AG31" s="61"/>
      <c r="AH31" s="61"/>
      <c r="AI31" s="61"/>
      <c r="AJ31" s="61"/>
      <c r="AK31" s="887"/>
      <c r="AL31" s="888"/>
      <c r="AM31" s="888"/>
      <c r="AN31" s="888"/>
      <c r="AO31" s="889"/>
      <c r="AP31" s="2"/>
      <c r="AQ31" s="60">
        <f t="shared" ref="AQ31" si="4">IF(P33="材質劣化",2,IF(P33="漏水",3,1))</f>
        <v>1</v>
      </c>
    </row>
    <row r="32" spans="2:46" ht="12" customHeight="1" x14ac:dyDescent="0.15">
      <c r="B32" s="926"/>
      <c r="C32" s="931"/>
      <c r="D32" s="929"/>
      <c r="E32" s="929"/>
      <c r="F32" s="929"/>
      <c r="G32" s="929"/>
      <c r="H32" s="929"/>
      <c r="I32" s="929"/>
      <c r="J32" s="930"/>
      <c r="K32" s="95"/>
      <c r="L32" s="890"/>
      <c r="M32" s="891"/>
      <c r="N32" s="890"/>
      <c r="O32" s="891"/>
      <c r="P32" s="890"/>
      <c r="Q32" s="891"/>
      <c r="R32" s="328"/>
      <c r="S32" s="892"/>
      <c r="T32" s="329"/>
      <c r="U32" s="890"/>
      <c r="V32" s="891"/>
      <c r="W32" s="890"/>
      <c r="X32" s="891"/>
      <c r="Y32" s="55"/>
      <c r="Z32" s="55"/>
      <c r="AA32" s="55"/>
      <c r="AB32" s="55"/>
      <c r="AC32" s="61"/>
      <c r="AD32" s="61"/>
      <c r="AE32" s="61"/>
      <c r="AF32" s="61"/>
      <c r="AG32" s="61"/>
      <c r="AH32" s="61"/>
      <c r="AI32" s="61"/>
      <c r="AJ32" s="61"/>
      <c r="AK32" s="887"/>
      <c r="AL32" s="888"/>
      <c r="AM32" s="888"/>
      <c r="AN32" s="888"/>
      <c r="AO32" s="889"/>
      <c r="AP32" s="2"/>
      <c r="AQ32" s="60">
        <f t="shared" ref="AQ32" si="5">IF(P37="材質劣化",2,IF(P37="漏水",3,1))</f>
        <v>1</v>
      </c>
      <c r="AS32" s="3"/>
      <c r="AT32" s="3"/>
    </row>
    <row r="33" spans="2:86" ht="12" customHeight="1" x14ac:dyDescent="0.15">
      <c r="B33" s="926"/>
      <c r="C33" s="931"/>
      <c r="D33" s="929"/>
      <c r="E33" s="929"/>
      <c r="F33" s="929"/>
      <c r="G33" s="929"/>
      <c r="H33" s="929"/>
      <c r="I33" s="929"/>
      <c r="J33" s="930"/>
      <c r="K33" s="95"/>
      <c r="L33" s="890"/>
      <c r="M33" s="891"/>
      <c r="N33" s="890"/>
      <c r="O33" s="891"/>
      <c r="P33" s="890"/>
      <c r="Q33" s="891"/>
      <c r="R33" s="328"/>
      <c r="S33" s="892"/>
      <c r="T33" s="329"/>
      <c r="U33" s="890"/>
      <c r="V33" s="891"/>
      <c r="W33" s="890"/>
      <c r="X33" s="891"/>
      <c r="Y33" s="55"/>
      <c r="Z33" s="55"/>
      <c r="AA33" s="55"/>
      <c r="AB33" s="55"/>
      <c r="AC33" s="61"/>
      <c r="AD33" s="61"/>
      <c r="AE33" s="61"/>
      <c r="AF33" s="61"/>
      <c r="AG33" s="61"/>
      <c r="AH33" s="61"/>
      <c r="AI33" s="61"/>
      <c r="AJ33" s="61"/>
      <c r="AK33" s="887"/>
      <c r="AL33" s="888"/>
      <c r="AM33" s="888"/>
      <c r="AN33" s="888"/>
      <c r="AO33" s="889"/>
      <c r="AP33" s="2"/>
      <c r="AQ33" s="60">
        <f t="shared" si="3"/>
        <v>1</v>
      </c>
      <c r="AS33" s="162"/>
      <c r="AT33" s="162"/>
    </row>
    <row r="34" spans="2:86" ht="12" customHeight="1" x14ac:dyDescent="0.15">
      <c r="B34" s="926"/>
      <c r="C34" s="931"/>
      <c r="D34" s="929"/>
      <c r="E34" s="929"/>
      <c r="F34" s="929"/>
      <c r="G34" s="929"/>
      <c r="H34" s="929"/>
      <c r="I34" s="929"/>
      <c r="J34" s="930"/>
      <c r="K34" s="95"/>
      <c r="L34" s="890"/>
      <c r="M34" s="891"/>
      <c r="N34" s="890"/>
      <c r="O34" s="891"/>
      <c r="P34" s="890"/>
      <c r="Q34" s="891"/>
      <c r="R34" s="328"/>
      <c r="S34" s="892"/>
      <c r="T34" s="329"/>
      <c r="U34" s="890"/>
      <c r="V34" s="891"/>
      <c r="W34" s="890"/>
      <c r="X34" s="891"/>
      <c r="Y34" s="55"/>
      <c r="Z34" s="55"/>
      <c r="AA34" s="55"/>
      <c r="AB34" s="55"/>
      <c r="AC34" s="61"/>
      <c r="AD34" s="61"/>
      <c r="AE34" s="61"/>
      <c r="AF34" s="61"/>
      <c r="AG34" s="61"/>
      <c r="AH34" s="61"/>
      <c r="AI34" s="61"/>
      <c r="AJ34" s="61"/>
      <c r="AK34" s="887"/>
      <c r="AL34" s="888"/>
      <c r="AM34" s="888"/>
      <c r="AN34" s="888"/>
      <c r="AO34" s="889"/>
      <c r="AP34" s="2"/>
      <c r="AQ34" s="60">
        <f t="shared" ref="AQ34" si="6">IF(P36="材質劣化",2,IF(P36="漏水",3,1))</f>
        <v>1</v>
      </c>
      <c r="AS34" s="163"/>
      <c r="AT34" s="163"/>
    </row>
    <row r="35" spans="2:86" ht="12" customHeight="1" x14ac:dyDescent="0.15">
      <c r="B35" s="926"/>
      <c r="C35" s="931"/>
      <c r="D35" s="929"/>
      <c r="E35" s="929"/>
      <c r="F35" s="929"/>
      <c r="G35" s="929"/>
      <c r="H35" s="929"/>
      <c r="I35" s="929"/>
      <c r="J35" s="930"/>
      <c r="K35" s="898" t="s">
        <v>376</v>
      </c>
      <c r="L35" s="883" t="s">
        <v>181</v>
      </c>
      <c r="M35" s="883"/>
      <c r="N35" s="883"/>
      <c r="O35" s="883"/>
      <c r="P35" s="883"/>
      <c r="Q35" s="883"/>
      <c r="R35" s="883"/>
      <c r="S35" s="883"/>
      <c r="T35" s="883"/>
      <c r="U35" s="883"/>
      <c r="V35" s="883"/>
      <c r="W35" s="883"/>
      <c r="X35" s="883"/>
      <c r="Y35" s="884" t="s">
        <v>329</v>
      </c>
      <c r="Z35" s="885"/>
      <c r="AA35" s="885"/>
      <c r="AB35" s="886"/>
      <c r="AC35" s="252">
        <f t="shared" ref="AC35:AJ35" si="7">SUM(AC11:AC34)</f>
        <v>0</v>
      </c>
      <c r="AD35" s="252">
        <f t="shared" si="7"/>
        <v>0</v>
      </c>
      <c r="AE35" s="252">
        <f>SUM(AE11:AE34)</f>
        <v>0</v>
      </c>
      <c r="AF35" s="252">
        <f t="shared" si="7"/>
        <v>0.18240000000000001</v>
      </c>
      <c r="AG35" s="252">
        <f t="shared" si="7"/>
        <v>0</v>
      </c>
      <c r="AH35" s="252">
        <f t="shared" si="7"/>
        <v>0</v>
      </c>
      <c r="AI35" s="252">
        <f t="shared" si="7"/>
        <v>0</v>
      </c>
      <c r="AJ35" s="253">
        <f t="shared" si="7"/>
        <v>3.96</v>
      </c>
      <c r="AK35" s="883" t="s">
        <v>501</v>
      </c>
      <c r="AL35" s="883"/>
      <c r="AM35" s="906" t="s">
        <v>545</v>
      </c>
      <c r="AN35" s="906"/>
      <c r="AO35" s="906"/>
      <c r="AP35" s="2"/>
    </row>
    <row r="36" spans="2:86" ht="12" customHeight="1" x14ac:dyDescent="0.15">
      <c r="B36" s="926"/>
      <c r="C36" s="931"/>
      <c r="D36" s="929"/>
      <c r="E36" s="929"/>
      <c r="F36" s="929"/>
      <c r="G36" s="929"/>
      <c r="H36" s="929"/>
      <c r="I36" s="929"/>
      <c r="J36" s="930"/>
      <c r="K36" s="899"/>
      <c r="L36" s="907" t="s">
        <v>330</v>
      </c>
      <c r="M36" s="908"/>
      <c r="N36" s="941"/>
      <c r="O36" s="907" t="s">
        <v>502</v>
      </c>
      <c r="P36" s="908"/>
      <c r="Q36" s="908"/>
      <c r="R36" s="908"/>
      <c r="S36" s="908"/>
      <c r="T36" s="908"/>
      <c r="U36" s="908"/>
      <c r="V36" s="908"/>
      <c r="W36" s="908"/>
      <c r="X36" s="941"/>
      <c r="Y36" s="54" t="s">
        <v>21</v>
      </c>
      <c r="Z36" s="50" t="s">
        <v>22</v>
      </c>
      <c r="AA36" s="50" t="s">
        <v>327</v>
      </c>
      <c r="AB36" s="50" t="s">
        <v>328</v>
      </c>
      <c r="AC36" s="50" t="s">
        <v>21</v>
      </c>
      <c r="AD36" s="50" t="s">
        <v>22</v>
      </c>
      <c r="AE36" s="50" t="s">
        <v>327</v>
      </c>
      <c r="AF36" s="50" t="s">
        <v>328</v>
      </c>
      <c r="AG36" s="50" t="s">
        <v>21</v>
      </c>
      <c r="AH36" s="50" t="s">
        <v>22</v>
      </c>
      <c r="AI36" s="50" t="s">
        <v>327</v>
      </c>
      <c r="AJ36" s="80" t="s">
        <v>328</v>
      </c>
      <c r="AK36" s="883"/>
      <c r="AL36" s="883"/>
      <c r="AM36" s="906"/>
      <c r="AN36" s="906"/>
      <c r="AO36" s="906"/>
      <c r="AP36" s="2"/>
    </row>
    <row r="37" spans="2:86" ht="14.25" customHeight="1" x14ac:dyDescent="0.15">
      <c r="B37" s="926"/>
      <c r="C37" s="931"/>
      <c r="D37" s="929"/>
      <c r="E37" s="929"/>
      <c r="F37" s="929"/>
      <c r="G37" s="929"/>
      <c r="H37" s="929"/>
      <c r="I37" s="929"/>
      <c r="J37" s="930"/>
      <c r="K37" s="899"/>
      <c r="L37" s="911"/>
      <c r="M37" s="912"/>
      <c r="N37" s="942"/>
      <c r="O37" s="911"/>
      <c r="P37" s="912"/>
      <c r="Q37" s="912"/>
      <c r="R37" s="912"/>
      <c r="S37" s="912"/>
      <c r="T37" s="912"/>
      <c r="U37" s="912"/>
      <c r="V37" s="912"/>
      <c r="W37" s="912"/>
      <c r="X37" s="942"/>
      <c r="Y37" s="905" t="str">
        <f>IF(COUNTIF(Y11:Y34,"〇")&gt;0,"1","  ")</f>
        <v xml:space="preserve">  </v>
      </c>
      <c r="Z37" s="905" t="str">
        <f>IF(COUNTIF(Z11:Z34,"〇")&gt;0,"1","  ")</f>
        <v xml:space="preserve">  </v>
      </c>
      <c r="AA37" s="905" t="str">
        <f>IF(COUNTIF(AA11:AA34,"〇")&gt;0,"1","  ")</f>
        <v xml:space="preserve">  </v>
      </c>
      <c r="AB37" s="905" t="str">
        <f>IF(COUNTIF(AB11:AB34,"〇")&gt;0,"1","  ")</f>
        <v xml:space="preserve">  </v>
      </c>
      <c r="AC37" s="905">
        <f>COUNTA(AC11:AC34)</f>
        <v>0</v>
      </c>
      <c r="AD37" s="905">
        <f t="shared" ref="AD37:AI37" si="8">COUNTA(AD11:AD34)</f>
        <v>0</v>
      </c>
      <c r="AE37" s="905">
        <f t="shared" si="8"/>
        <v>0</v>
      </c>
      <c r="AF37" s="905">
        <f t="shared" si="8"/>
        <v>2</v>
      </c>
      <c r="AG37" s="905">
        <f t="shared" si="8"/>
        <v>0</v>
      </c>
      <c r="AH37" s="905">
        <f t="shared" si="8"/>
        <v>0</v>
      </c>
      <c r="AI37" s="905">
        <f t="shared" si="8"/>
        <v>0</v>
      </c>
      <c r="AJ37" s="905">
        <f>COUNTA(AJ11:AJ34)</f>
        <v>1</v>
      </c>
      <c r="AK37" s="883"/>
      <c r="AL37" s="883"/>
      <c r="AM37" s="906"/>
      <c r="AN37" s="906"/>
      <c r="AO37" s="906"/>
      <c r="AP37" s="2"/>
    </row>
    <row r="38" spans="2:86" ht="14.25" customHeight="1" x14ac:dyDescent="0.15">
      <c r="B38" s="926"/>
      <c r="C38" s="931"/>
      <c r="D38" s="929"/>
      <c r="E38" s="929"/>
      <c r="F38" s="929"/>
      <c r="G38" s="929"/>
      <c r="H38" s="929"/>
      <c r="I38" s="929"/>
      <c r="J38" s="930"/>
      <c r="K38" s="899"/>
      <c r="L38" s="915"/>
      <c r="M38" s="916"/>
      <c r="N38" s="943"/>
      <c r="O38" s="915"/>
      <c r="P38" s="916"/>
      <c r="Q38" s="916"/>
      <c r="R38" s="916"/>
      <c r="S38" s="916"/>
      <c r="T38" s="916"/>
      <c r="U38" s="916"/>
      <c r="V38" s="916"/>
      <c r="W38" s="916"/>
      <c r="X38" s="943"/>
      <c r="Y38" s="905"/>
      <c r="Z38" s="905"/>
      <c r="AA38" s="905"/>
      <c r="AB38" s="905"/>
      <c r="AC38" s="905"/>
      <c r="AD38" s="905"/>
      <c r="AE38" s="905"/>
      <c r="AF38" s="905"/>
      <c r="AG38" s="905"/>
      <c r="AH38" s="905"/>
      <c r="AI38" s="905"/>
      <c r="AJ38" s="905"/>
      <c r="AK38" s="883"/>
      <c r="AL38" s="883"/>
      <c r="AM38" s="906"/>
      <c r="AN38" s="906"/>
      <c r="AO38" s="906"/>
      <c r="AP38" s="2"/>
    </row>
    <row r="39" spans="2:86" ht="12" customHeight="1" x14ac:dyDescent="0.15">
      <c r="B39" s="926"/>
      <c r="C39" s="931"/>
      <c r="D39" s="929"/>
      <c r="E39" s="929"/>
      <c r="F39" s="929"/>
      <c r="G39" s="929"/>
      <c r="H39" s="929"/>
      <c r="I39" s="929"/>
      <c r="J39" s="930"/>
      <c r="K39" s="893" t="s">
        <v>503</v>
      </c>
      <c r="L39" s="900"/>
      <c r="M39" s="900"/>
      <c r="N39" s="900"/>
      <c r="O39" s="900"/>
      <c r="P39" s="900"/>
      <c r="Q39" s="900"/>
      <c r="R39" s="900"/>
      <c r="S39" s="900"/>
      <c r="T39" s="900"/>
      <c r="U39" s="900"/>
      <c r="V39" s="900"/>
      <c r="W39" s="900"/>
      <c r="X39" s="900"/>
      <c r="Y39" s="900"/>
      <c r="Z39" s="900"/>
      <c r="AA39" s="900"/>
      <c r="AB39" s="900"/>
      <c r="AC39" s="900"/>
      <c r="AD39" s="900"/>
      <c r="AE39" s="900"/>
      <c r="AF39" s="900"/>
      <c r="AG39" s="900"/>
      <c r="AH39" s="900"/>
      <c r="AI39" s="900"/>
      <c r="AJ39" s="900"/>
      <c r="AK39" s="901"/>
      <c r="AL39" s="901"/>
      <c r="AM39" s="901"/>
      <c r="AN39" s="901"/>
      <c r="AO39" s="902"/>
      <c r="AP39" s="2"/>
    </row>
    <row r="40" spans="2:86" ht="12" customHeight="1" x14ac:dyDescent="0.15">
      <c r="B40" s="926"/>
      <c r="C40" s="931"/>
      <c r="D40" s="929"/>
      <c r="E40" s="929"/>
      <c r="F40" s="929"/>
      <c r="G40" s="929"/>
      <c r="H40" s="929"/>
      <c r="I40" s="929"/>
      <c r="J40" s="930"/>
      <c r="K40" s="894"/>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row>
    <row r="41" spans="2:86" ht="12" customHeight="1" x14ac:dyDescent="0.15">
      <c r="B41" s="926"/>
      <c r="C41" s="931"/>
      <c r="D41" s="929"/>
      <c r="E41" s="929"/>
      <c r="F41" s="929"/>
      <c r="G41" s="929"/>
      <c r="H41" s="929"/>
      <c r="I41" s="929"/>
      <c r="J41" s="930"/>
      <c r="K41" s="894"/>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row>
    <row r="42" spans="2:86" ht="12" customHeight="1" x14ac:dyDescent="0.15">
      <c r="B42" s="926"/>
      <c r="C42" s="931"/>
      <c r="D42" s="929"/>
      <c r="E42" s="929"/>
      <c r="F42" s="929"/>
      <c r="G42" s="929"/>
      <c r="H42" s="929"/>
      <c r="I42" s="929"/>
      <c r="J42" s="930"/>
      <c r="K42" s="894"/>
      <c r="L42" s="903"/>
      <c r="M42" s="903"/>
      <c r="N42" s="903"/>
      <c r="O42" s="903"/>
      <c r="P42" s="903"/>
      <c r="Q42" s="903"/>
      <c r="R42" s="903"/>
      <c r="S42" s="903"/>
      <c r="T42" s="903"/>
      <c r="U42" s="903"/>
      <c r="V42" s="903"/>
      <c r="W42" s="903"/>
      <c r="X42" s="903"/>
      <c r="Y42" s="903"/>
      <c r="Z42" s="903"/>
      <c r="AA42" s="903"/>
      <c r="AB42" s="903"/>
      <c r="AC42" s="903"/>
      <c r="AD42" s="903"/>
      <c r="AE42" s="903"/>
      <c r="AF42" s="903"/>
      <c r="AG42" s="903"/>
      <c r="AH42" s="903"/>
      <c r="AI42" s="903"/>
      <c r="AJ42" s="903"/>
      <c r="AK42" s="903"/>
      <c r="AL42" s="903"/>
      <c r="AM42" s="903"/>
      <c r="AN42" s="903"/>
      <c r="AO42" s="904"/>
      <c r="AP42" s="42"/>
      <c r="CD42" s="2"/>
      <c r="CE42" s="2"/>
      <c r="CF42" s="2"/>
      <c r="CG42" s="2"/>
      <c r="CH42" s="2"/>
    </row>
    <row r="43" spans="2:86" ht="12" customHeight="1" x14ac:dyDescent="0.15">
      <c r="B43" s="926"/>
      <c r="C43" s="931"/>
      <c r="D43" s="929"/>
      <c r="E43" s="929"/>
      <c r="F43" s="929"/>
      <c r="G43" s="929"/>
      <c r="H43" s="929"/>
      <c r="I43" s="929"/>
      <c r="J43" s="930"/>
      <c r="K43" s="879" t="s">
        <v>331</v>
      </c>
      <c r="L43" s="879"/>
      <c r="M43" s="879"/>
      <c r="N43" s="879"/>
      <c r="O43" s="879"/>
      <c r="P43" s="879"/>
      <c r="Q43" s="879"/>
      <c r="R43" s="879"/>
      <c r="S43" s="879"/>
      <c r="T43" s="879"/>
      <c r="U43" s="879"/>
      <c r="V43" s="879"/>
      <c r="W43" s="879"/>
      <c r="X43" s="879"/>
      <c r="Y43" s="879"/>
      <c r="Z43" s="879"/>
      <c r="AA43" s="879"/>
      <c r="AB43" s="879"/>
      <c r="AC43" s="879"/>
      <c r="AD43" s="879"/>
      <c r="AE43" s="879"/>
      <c r="AF43" s="879"/>
      <c r="AG43" s="879"/>
      <c r="AH43" s="879"/>
      <c r="AI43" s="879"/>
      <c r="AJ43" s="879"/>
      <c r="AK43" s="879"/>
      <c r="AL43" s="879"/>
      <c r="AM43" s="879"/>
      <c r="AN43" s="879"/>
      <c r="AO43" s="879"/>
      <c r="AP43" s="42"/>
      <c r="CD43" s="2"/>
      <c r="CE43" s="2"/>
      <c r="CF43" s="2"/>
      <c r="CG43" s="2"/>
      <c r="CH43" s="2"/>
    </row>
    <row r="44" spans="2:86" ht="12" customHeight="1" x14ac:dyDescent="0.15">
      <c r="B44" s="926"/>
      <c r="C44" s="931"/>
      <c r="D44" s="929"/>
      <c r="E44" s="929"/>
      <c r="F44" s="929"/>
      <c r="G44" s="929"/>
      <c r="H44" s="929"/>
      <c r="I44" s="929"/>
      <c r="J44" s="930"/>
      <c r="K44" s="895" t="s">
        <v>497</v>
      </c>
      <c r="L44" s="896"/>
      <c r="M44" s="896"/>
      <c r="N44" s="896"/>
      <c r="O44" s="896"/>
      <c r="P44" s="896"/>
      <c r="Q44" s="896"/>
      <c r="R44" s="896"/>
      <c r="S44" s="896"/>
      <c r="T44" s="896"/>
      <c r="U44" s="896"/>
      <c r="V44" s="896"/>
      <c r="W44" s="896"/>
      <c r="X44" s="896"/>
      <c r="Y44" s="896"/>
      <c r="Z44" s="896"/>
      <c r="AA44" s="896"/>
      <c r="AB44" s="896"/>
      <c r="AC44" s="896"/>
      <c r="AD44" s="896"/>
      <c r="AE44" s="896"/>
      <c r="AF44" s="896"/>
      <c r="AG44" s="896"/>
      <c r="AH44" s="896"/>
      <c r="AI44" s="896"/>
      <c r="AJ44" s="896"/>
      <c r="AK44" s="896"/>
      <c r="AL44" s="896"/>
      <c r="AM44" s="896"/>
      <c r="AN44" s="896"/>
      <c r="AO44" s="897"/>
      <c r="AP44" s="42"/>
      <c r="CD44" s="2"/>
      <c r="CE44" s="2"/>
      <c r="CF44" s="2"/>
      <c r="CG44" s="2"/>
      <c r="CH44" s="2"/>
    </row>
    <row r="45" spans="2:86" ht="12" customHeight="1" x14ac:dyDescent="0.15">
      <c r="B45" s="510"/>
      <c r="C45" s="932"/>
      <c r="D45" s="933"/>
      <c r="E45" s="933"/>
      <c r="F45" s="933"/>
      <c r="G45" s="933"/>
      <c r="H45" s="933"/>
      <c r="I45" s="933"/>
      <c r="J45" s="934"/>
      <c r="K45" s="880" t="s">
        <v>498</v>
      </c>
      <c r="L45" s="881"/>
      <c r="M45" s="881"/>
      <c r="N45" s="881"/>
      <c r="O45" s="881"/>
      <c r="P45" s="881"/>
      <c r="Q45" s="881"/>
      <c r="R45" s="881"/>
      <c r="S45" s="881"/>
      <c r="T45" s="881"/>
      <c r="U45" s="881"/>
      <c r="V45" s="881"/>
      <c r="W45" s="881"/>
      <c r="X45" s="881"/>
      <c r="Y45" s="881"/>
      <c r="Z45" s="881"/>
      <c r="AA45" s="881"/>
      <c r="AB45" s="881"/>
      <c r="AC45" s="881"/>
      <c r="AD45" s="881"/>
      <c r="AE45" s="881"/>
      <c r="AF45" s="881"/>
      <c r="AG45" s="881"/>
      <c r="AH45" s="881"/>
      <c r="AI45" s="881"/>
      <c r="AJ45" s="881"/>
      <c r="AK45" s="881"/>
      <c r="AL45" s="881"/>
      <c r="AM45" s="881"/>
      <c r="AN45" s="881"/>
      <c r="AO45" s="882"/>
      <c r="AP45" s="42"/>
      <c r="CD45" s="2"/>
      <c r="CE45" s="2"/>
      <c r="CF45" s="2"/>
      <c r="CG45" s="2"/>
      <c r="CH45" s="2"/>
    </row>
    <row r="46" spans="2:86" ht="12" customHeight="1" x14ac:dyDescent="0.2">
      <c r="B46" s="6" t="s">
        <v>404</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439</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440</v>
      </c>
      <c r="AP48" s="42"/>
      <c r="CD48" s="2"/>
      <c r="CE48" s="2"/>
      <c r="CF48" s="2"/>
      <c r="CG48" s="2"/>
      <c r="CH48" s="2"/>
    </row>
    <row r="49" spans="2:86" ht="12" customHeight="1" x14ac:dyDescent="0.15">
      <c r="B49" s="2" t="s">
        <v>441</v>
      </c>
      <c r="AP49" s="42"/>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AG11:AJ28">
    <cfRule type="expression" dxfId="48" priority="3">
      <formula>$AQ11=2</formula>
    </cfRule>
  </conditionalFormatting>
  <conditionalFormatting sqref="Y29:AB29">
    <cfRule type="expression" dxfId="47" priority="15">
      <formula>$AQ28=2</formula>
    </cfRule>
  </conditionalFormatting>
  <conditionalFormatting sqref="Y30:AB31">
    <cfRule type="expression" dxfId="46" priority="13">
      <formula>$AQ28=2</formula>
    </cfRule>
  </conditionalFormatting>
  <conditionalFormatting sqref="Y32:AB32">
    <cfRule type="expression" dxfId="45" priority="11">
      <formula>$AQ29=2</formula>
    </cfRule>
  </conditionalFormatting>
  <conditionalFormatting sqref="Y33:AB33">
    <cfRule type="expression" dxfId="44" priority="9">
      <formula>$AQ29=2</formula>
    </cfRule>
  </conditionalFormatting>
  <conditionalFormatting sqref="Y34:AB34">
    <cfRule type="expression" dxfId="43" priority="7">
      <formula>$AQ29=2</formula>
    </cfRule>
  </conditionalFormatting>
  <conditionalFormatting sqref="Y11:AF28">
    <cfRule type="expression" dxfId="42" priority="2">
      <formula>$AQ11=3</formula>
    </cfRule>
  </conditionalFormatting>
  <conditionalFormatting sqref="Y29:AF29">
    <cfRule type="expression" dxfId="41" priority="16">
      <formula>$AQ28=3</formula>
    </cfRule>
  </conditionalFormatting>
  <conditionalFormatting sqref="Y30:AF31">
    <cfRule type="expression" dxfId="40" priority="14">
      <formula>$AQ28=3</formula>
    </cfRule>
  </conditionalFormatting>
  <conditionalFormatting sqref="Y32:AF32">
    <cfRule type="expression" dxfId="39" priority="12">
      <formula>$AQ29=3</formula>
    </cfRule>
  </conditionalFormatting>
  <conditionalFormatting sqref="Y33:AF33">
    <cfRule type="expression" dxfId="38" priority="10">
      <formula>$AQ29=3</formula>
    </cfRule>
  </conditionalFormatting>
  <conditionalFormatting sqref="Y34:AF34">
    <cfRule type="expression" dxfId="37" priority="8">
      <formula>$AQ29=3</formula>
    </cfRule>
  </conditionalFormatting>
  <conditionalFormatting sqref="AC11:AJ28">
    <cfRule type="expression" dxfId="36" priority="1">
      <formula>$AQ11=1</formula>
    </cfRule>
  </conditionalFormatting>
  <conditionalFormatting sqref="AC29:AJ29">
    <cfRule type="expression" dxfId="35" priority="27">
      <formula>$AQ28=1</formula>
    </cfRule>
  </conditionalFormatting>
  <conditionalFormatting sqref="AC30:AJ31">
    <cfRule type="expression" dxfId="34" priority="25">
      <formula>$AQ28=1</formula>
    </cfRule>
  </conditionalFormatting>
  <conditionalFormatting sqref="AC32:AJ32">
    <cfRule type="expression" dxfId="33" priority="23">
      <formula>$AQ29=1</formula>
    </cfRule>
  </conditionalFormatting>
  <conditionalFormatting sqref="AC33:AJ33">
    <cfRule type="expression" dxfId="32" priority="21">
      <formula>$AQ29=1</formula>
    </cfRule>
  </conditionalFormatting>
  <conditionalFormatting sqref="AC34:AJ34">
    <cfRule type="expression" dxfId="31" priority="19">
      <formula>$AQ29=1</formula>
    </cfRule>
  </conditionalFormatting>
  <conditionalFormatting sqref="AG29:AJ29">
    <cfRule type="expression" dxfId="30" priority="26">
      <formula>$AQ28=2</formula>
    </cfRule>
  </conditionalFormatting>
  <conditionalFormatting sqref="AG30:AJ31">
    <cfRule type="expression" dxfId="29" priority="24">
      <formula>$AQ28=2</formula>
    </cfRule>
  </conditionalFormatting>
  <conditionalFormatting sqref="AG32:AJ32">
    <cfRule type="expression" dxfId="28" priority="22">
      <formula>$AQ29=2</formula>
    </cfRule>
  </conditionalFormatting>
  <conditionalFormatting sqref="AG33:AJ33">
    <cfRule type="expression" dxfId="27" priority="20">
      <formula>$AQ29=2</formula>
    </cfRule>
  </conditionalFormatting>
  <conditionalFormatting sqref="AG34:AJ34">
    <cfRule type="expression" dxfId="26" priority="18">
      <formula>$AQ29=2</formula>
    </cfRule>
  </conditionalFormatting>
  <dataValidations count="3">
    <dataValidation type="list" allowBlank="1" showInputMessage="1" showErrorMessage="1" sqref="N11:O34" xr:uid="{0CC4A604-30D2-4EE6-B78C-C61C022526B1}">
      <formula1>INDIRECT(L11)</formula1>
    </dataValidation>
    <dataValidation type="list" allowBlank="1" showInputMessage="1" showErrorMessage="1" sqref="Y14:AB34" xr:uid="{FEA95272-A7B2-4FDD-9417-CDC3CA6760A8}">
      <formula1>"〇,"</formula1>
    </dataValidation>
    <dataValidation type="list" allowBlank="1" showInputMessage="1" showErrorMessage="1" sqref="Y11:AB13" xr:uid="{D6354807-F422-4A3B-BF8B-CCE0BB7C0A07}">
      <formula1>"　,○"</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19F764F-C422-4910-9DB1-33F0D3827AAC}">
          <x14:formula1>
            <xm:f>'(参考)リスト'!$F$16:$F$21</xm:f>
          </x14:formula1>
          <xm:sqref>U11:X34</xm:sqref>
        </x14:dataValidation>
        <x14:dataValidation type="list" allowBlank="1" showInputMessage="1" showErrorMessage="1" xr:uid="{BF15E440-4042-4850-987A-ABCDBAE9D6E7}">
          <x14:formula1>
            <xm:f>'(参考)リスト'!$D$16:$D$18</xm:f>
          </x14:formula1>
          <xm:sqref>P11:Q34</xm:sqref>
        </x14:dataValidation>
        <x14:dataValidation type="list" allowBlank="1" showInputMessage="1" showErrorMessage="1" xr:uid="{959128FB-3D8F-4D10-AB11-EE8233CE5BDA}">
          <x14:formula1>
            <xm:f>'(参考)リスト'!$E$16:$E$27</xm:f>
          </x14:formula1>
          <xm:sqref>R11:T34</xm:sqref>
        </x14:dataValidation>
        <x14:dataValidation type="list" allowBlank="1" showInputMessage="1" showErrorMessage="1" xr:uid="{A221939F-5625-4328-BAF6-FAAAD5BD2E0D}">
          <x14:formula1>
            <xm:f>'(参考)リスト'!$B$16:$B$21</xm:f>
          </x14:formula1>
          <xm:sqref>L11:M34</xm:sqref>
        </x14:dataValidation>
        <x14:dataValidation type="list" allowBlank="1" showInputMessage="1" showErrorMessage="1" xr:uid="{62E3D39D-06D6-4AAE-804B-B1C4357DE4B9}">
          <x14:formula1>
            <xm:f>'(参考)リスト'!$G$16:$G$19</xm:f>
          </x14:formula1>
          <xm:sqref>AM35:AO38</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2E53C-4846-48C6-A89F-754B6725E29A}">
  <sheetPr>
    <pageSetUpPr fitToPage="1"/>
  </sheetPr>
  <dimension ref="B1:CH53"/>
  <sheetViews>
    <sheetView showGridLines="0" view="pageBreakPreview" zoomScale="145" zoomScaleNormal="85" zoomScaleSheetLayoutView="145" workbookViewId="0">
      <selection activeCell="Z20" sqref="Z20"/>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3" customWidth="1"/>
    <col min="43" max="86" width="4.109375" style="42" customWidth="1"/>
    <col min="87" max="99" width="8" style="2" customWidth="1"/>
    <col min="100" max="110" width="9" style="2"/>
    <col min="111" max="111" width="14" style="2" bestFit="1" customWidth="1"/>
    <col min="112" max="16384" width="9" style="2"/>
  </cols>
  <sheetData>
    <row r="1" spans="2:86" ht="12" customHeight="1" x14ac:dyDescent="0.15">
      <c r="AU1" s="951" t="s">
        <v>495</v>
      </c>
      <c r="AV1" s="958" t="s">
        <v>402</v>
      </c>
      <c r="AW1" s="958"/>
      <c r="AX1" s="958"/>
      <c r="AY1" s="878" t="s">
        <v>46</v>
      </c>
      <c r="AZ1" s="878"/>
      <c r="BA1" s="878"/>
      <c r="BB1" s="878"/>
      <c r="BC1" s="878"/>
      <c r="BD1" s="878"/>
      <c r="BE1" s="878"/>
      <c r="BF1" s="878"/>
      <c r="BG1" s="878"/>
      <c r="BH1" s="878"/>
      <c r="BI1" s="878"/>
      <c r="BJ1" s="878"/>
      <c r="BK1" s="878" t="s">
        <v>45</v>
      </c>
      <c r="BL1" s="878"/>
      <c r="BM1" s="878"/>
      <c r="BN1" s="878"/>
      <c r="BO1" s="878"/>
      <c r="BP1" s="878"/>
      <c r="BQ1" s="878"/>
      <c r="BR1" s="878"/>
      <c r="BS1" s="878"/>
      <c r="BT1" s="878"/>
      <c r="BU1" s="878"/>
      <c r="BV1" s="878"/>
      <c r="BW1" s="950"/>
      <c r="BX1" s="950"/>
      <c r="BY1" s="950"/>
      <c r="BZ1" s="950"/>
      <c r="CA1" s="950"/>
      <c r="CB1" s="950"/>
      <c r="CC1" s="950"/>
      <c r="CD1" s="950"/>
      <c r="CE1" s="950"/>
      <c r="CF1" s="950"/>
      <c r="CG1" s="950"/>
      <c r="CH1" s="950"/>
    </row>
    <row r="2" spans="2:86" ht="8.25" customHeight="1" x14ac:dyDescent="0.15">
      <c r="AU2" s="951"/>
      <c r="AV2" s="958" t="s">
        <v>401</v>
      </c>
      <c r="AW2" s="944" t="s">
        <v>400</v>
      </c>
      <c r="AX2" s="944" t="s">
        <v>449</v>
      </c>
      <c r="AY2" s="878" t="s">
        <v>496</v>
      </c>
      <c r="AZ2" s="878"/>
      <c r="BA2" s="878"/>
      <c r="BB2" s="878"/>
      <c r="BC2" s="878"/>
      <c r="BD2" s="878"/>
      <c r="BE2" s="878"/>
      <c r="BF2" s="878"/>
      <c r="BG2" s="878"/>
      <c r="BH2" s="878"/>
      <c r="BI2" s="878"/>
      <c r="BJ2" s="878"/>
      <c r="BK2" s="878" t="s">
        <v>44</v>
      </c>
      <c r="BL2" s="878"/>
      <c r="BM2" s="878"/>
      <c r="BN2" s="878"/>
      <c r="BO2" s="878" t="s">
        <v>43</v>
      </c>
      <c r="BP2" s="878"/>
      <c r="BQ2" s="878"/>
      <c r="BR2" s="878"/>
      <c r="BS2" s="878"/>
      <c r="BT2" s="878"/>
      <c r="BU2" s="878"/>
      <c r="BV2" s="878"/>
      <c r="BW2" s="959"/>
      <c r="BX2" s="959"/>
      <c r="BY2" s="959"/>
      <c r="BZ2" s="959"/>
      <c r="CA2" s="950"/>
      <c r="CB2" s="950"/>
      <c r="CC2" s="950"/>
      <c r="CD2" s="950"/>
      <c r="CE2" s="950"/>
      <c r="CF2" s="950"/>
      <c r="CG2" s="950"/>
      <c r="CH2" s="950"/>
    </row>
    <row r="3" spans="2:86" ht="25.2" customHeight="1" x14ac:dyDescent="0.15">
      <c r="B3" s="659" t="s">
        <v>316</v>
      </c>
      <c r="C3" s="945"/>
      <c r="D3" s="945"/>
      <c r="E3" s="946"/>
      <c r="F3" s="946"/>
      <c r="G3" s="946"/>
      <c r="H3" s="946"/>
      <c r="I3" s="946"/>
      <c r="J3" s="946"/>
      <c r="K3" s="945"/>
      <c r="L3" s="945"/>
      <c r="M3" s="945"/>
      <c r="N3" s="945"/>
      <c r="O3" s="945"/>
      <c r="P3" s="945"/>
      <c r="Q3" s="945"/>
      <c r="R3" s="945"/>
      <c r="S3" s="945"/>
      <c r="T3" s="945"/>
      <c r="U3" s="945"/>
      <c r="V3" s="945"/>
      <c r="W3" s="945"/>
      <c r="X3" s="945"/>
      <c r="Y3" s="945"/>
      <c r="Z3" s="945"/>
      <c r="AA3" s="945"/>
      <c r="AB3" s="945"/>
      <c r="AC3" s="945"/>
      <c r="AD3" s="945"/>
      <c r="AE3" s="945"/>
      <c r="AF3" s="945"/>
      <c r="AG3" s="945"/>
      <c r="AH3" s="945"/>
      <c r="AI3" s="945"/>
      <c r="AJ3" s="945"/>
      <c r="AK3" s="945"/>
      <c r="AL3" s="945"/>
      <c r="AM3" s="945"/>
      <c r="AN3" s="945"/>
      <c r="AO3" s="945"/>
      <c r="AU3" s="951"/>
      <c r="AV3" s="958"/>
      <c r="AW3" s="944"/>
      <c r="AX3" s="944"/>
      <c r="AY3" s="878" t="s">
        <v>42</v>
      </c>
      <c r="AZ3" s="878"/>
      <c r="BA3" s="878"/>
      <c r="BB3" s="878"/>
      <c r="BC3" s="878" t="s">
        <v>41</v>
      </c>
      <c r="BD3" s="878"/>
      <c r="BE3" s="878"/>
      <c r="BF3" s="878"/>
      <c r="BG3" s="878" t="s">
        <v>40</v>
      </c>
      <c r="BH3" s="878"/>
      <c r="BI3" s="878"/>
      <c r="BJ3" s="878"/>
      <c r="BK3" s="878" t="s">
        <v>235</v>
      </c>
      <c r="BL3" s="878"/>
      <c r="BM3" s="878"/>
      <c r="BN3" s="878"/>
      <c r="BO3" s="878" t="s">
        <v>41</v>
      </c>
      <c r="BP3" s="878"/>
      <c r="BQ3" s="878"/>
      <c r="BR3" s="878"/>
      <c r="BS3" s="878" t="s">
        <v>40</v>
      </c>
      <c r="BT3" s="878"/>
      <c r="BU3" s="878"/>
      <c r="BV3" s="878"/>
      <c r="BW3" s="950"/>
      <c r="BX3" s="950"/>
      <c r="BY3" s="950"/>
      <c r="BZ3" s="950"/>
      <c r="CA3" s="950"/>
      <c r="CB3" s="950"/>
      <c r="CC3" s="950"/>
      <c r="CD3" s="950"/>
      <c r="CE3" s="950"/>
      <c r="CF3" s="950"/>
      <c r="CG3" s="950"/>
      <c r="CH3" s="950"/>
    </row>
    <row r="4" spans="2:86" ht="18" customHeight="1" x14ac:dyDescent="0.15">
      <c r="B4" s="403" t="s">
        <v>17</v>
      </c>
      <c r="C4" s="403"/>
      <c r="D4" s="403"/>
      <c r="E4" s="921" t="s">
        <v>561</v>
      </c>
      <c r="F4" s="922"/>
      <c r="G4" s="922"/>
      <c r="H4" s="922"/>
      <c r="I4" s="922"/>
      <c r="J4" s="923"/>
      <c r="K4" s="495" t="s">
        <v>18</v>
      </c>
      <c r="L4" s="495"/>
      <c r="M4" s="495"/>
      <c r="N4" s="919" t="s">
        <v>573</v>
      </c>
      <c r="O4" s="919"/>
      <c r="P4" s="919"/>
      <c r="Q4" s="919"/>
      <c r="R4" s="919"/>
      <c r="S4" s="919"/>
      <c r="T4" s="514" t="s">
        <v>445</v>
      </c>
      <c r="U4" s="515"/>
      <c r="V4" s="515"/>
      <c r="W4" s="515"/>
      <c r="X4" s="516"/>
      <c r="Y4" s="924" t="s">
        <v>531</v>
      </c>
      <c r="Z4" s="924"/>
      <c r="AA4" s="924"/>
      <c r="AB4" s="924"/>
      <c r="AC4" s="924"/>
      <c r="AD4" s="924"/>
      <c r="AE4" s="924"/>
      <c r="AF4" s="924"/>
      <c r="AG4" s="514" t="s">
        <v>185</v>
      </c>
      <c r="AH4" s="515"/>
      <c r="AI4" s="515"/>
      <c r="AJ4" s="516"/>
      <c r="AK4" s="952">
        <v>45586</v>
      </c>
      <c r="AL4" s="953"/>
      <c r="AM4" s="953"/>
      <c r="AN4" s="953"/>
      <c r="AO4" s="954"/>
      <c r="AU4" s="951"/>
      <c r="AV4" s="958"/>
      <c r="AW4" s="944"/>
      <c r="AX4" s="944"/>
      <c r="AY4" s="147" t="s">
        <v>37</v>
      </c>
      <c r="AZ4" s="147" t="s">
        <v>36</v>
      </c>
      <c r="BA4" s="147" t="s">
        <v>39</v>
      </c>
      <c r="BB4" s="147" t="s">
        <v>38</v>
      </c>
      <c r="BC4" s="147" t="s">
        <v>37</v>
      </c>
      <c r="BD4" s="147" t="s">
        <v>36</v>
      </c>
      <c r="BE4" s="147" t="s">
        <v>39</v>
      </c>
      <c r="BF4" s="147" t="s">
        <v>38</v>
      </c>
      <c r="BG4" s="147" t="s">
        <v>37</v>
      </c>
      <c r="BH4" s="147" t="s">
        <v>36</v>
      </c>
      <c r="BI4" s="147" t="s">
        <v>39</v>
      </c>
      <c r="BJ4" s="147" t="s">
        <v>38</v>
      </c>
      <c r="BK4" s="147" t="s">
        <v>37</v>
      </c>
      <c r="BL4" s="147" t="s">
        <v>36</v>
      </c>
      <c r="BM4" s="147" t="s">
        <v>39</v>
      </c>
      <c r="BN4" s="147" t="s">
        <v>38</v>
      </c>
      <c r="BO4" s="147" t="s">
        <v>37</v>
      </c>
      <c r="BP4" s="147" t="s">
        <v>36</v>
      </c>
      <c r="BQ4" s="147" t="s">
        <v>39</v>
      </c>
      <c r="BR4" s="147" t="s">
        <v>38</v>
      </c>
      <c r="BS4" s="147" t="s">
        <v>37</v>
      </c>
      <c r="BT4" s="147" t="s">
        <v>36</v>
      </c>
      <c r="BU4" s="147" t="s">
        <v>39</v>
      </c>
      <c r="BV4" s="147" t="s">
        <v>38</v>
      </c>
      <c r="BW4" s="5"/>
      <c r="BX4" s="5"/>
      <c r="BY4" s="5"/>
      <c r="BZ4" s="5"/>
      <c r="CA4" s="5"/>
      <c r="CB4" s="5"/>
      <c r="CC4" s="5"/>
      <c r="CD4" s="5"/>
      <c r="CE4" s="5"/>
      <c r="CF4" s="5"/>
      <c r="CG4" s="5"/>
      <c r="CH4" s="5"/>
    </row>
    <row r="5" spans="2:86" ht="18" customHeight="1" x14ac:dyDescent="0.15">
      <c r="B5" s="411" t="s">
        <v>0</v>
      </c>
      <c r="C5" s="411"/>
      <c r="D5" s="411"/>
      <c r="E5" s="947" t="s">
        <v>562</v>
      </c>
      <c r="F5" s="948"/>
      <c r="G5" s="948"/>
      <c r="H5" s="948"/>
      <c r="I5" s="948"/>
      <c r="J5" s="949"/>
      <c r="K5" s="509" t="s">
        <v>1</v>
      </c>
      <c r="L5" s="509"/>
      <c r="M5" s="509"/>
      <c r="N5" s="919" t="s">
        <v>936</v>
      </c>
      <c r="O5" s="919"/>
      <c r="P5" s="919"/>
      <c r="Q5" s="919"/>
      <c r="R5" s="919"/>
      <c r="S5" s="919"/>
      <c r="T5" s="517"/>
      <c r="U5" s="518"/>
      <c r="V5" s="518"/>
      <c r="W5" s="518"/>
      <c r="X5" s="519"/>
      <c r="Y5" s="920" t="s">
        <v>532</v>
      </c>
      <c r="Z5" s="920"/>
      <c r="AA5" s="920"/>
      <c r="AB5" s="920"/>
      <c r="AC5" s="920"/>
      <c r="AD5" s="920"/>
      <c r="AE5" s="920"/>
      <c r="AF5" s="920"/>
      <c r="AG5" s="657"/>
      <c r="AH5" s="690"/>
      <c r="AI5" s="690"/>
      <c r="AJ5" s="658"/>
      <c r="AK5" s="955"/>
      <c r="AL5" s="956"/>
      <c r="AM5" s="956"/>
      <c r="AN5" s="956"/>
      <c r="AO5" s="957"/>
      <c r="AU5" s="951"/>
      <c r="AV5" s="51" t="str">
        <f>N7</f>
        <v>PE</v>
      </c>
      <c r="AW5" s="43">
        <f>R7</f>
        <v>1.4</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0</v>
      </c>
      <c r="BF5" s="56">
        <f t="shared" si="0"/>
        <v>4</v>
      </c>
      <c r="BG5" s="56">
        <f t="shared" si="0"/>
        <v>0</v>
      </c>
      <c r="BH5" s="56">
        <f t="shared" si="0"/>
        <v>0</v>
      </c>
      <c r="BI5" s="56">
        <f>AI37</f>
        <v>0</v>
      </c>
      <c r="BJ5" s="56">
        <f t="shared" si="0"/>
        <v>1</v>
      </c>
      <c r="BK5" s="56">
        <f>IF(Y37&gt;0,R7,"")</f>
        <v>1.4</v>
      </c>
      <c r="BL5" s="44" t="str">
        <f>IF(Y37&gt;0,"",IF(Z37&gt;0,R7,""))</f>
        <v/>
      </c>
      <c r="BM5" s="44" t="e">
        <f>IF(Y37+Z37&gt;0,"",IF(AA37&gt;0,R7,""))</f>
        <v>#VALUE!</v>
      </c>
      <c r="BN5" s="44" t="e">
        <f>IF(Y37+Z37+AA37&gt;0,"",IF(AB37&gt;0,R7,""))</f>
        <v>#VALUE!</v>
      </c>
      <c r="BO5" s="56">
        <f>AC35</f>
        <v>0</v>
      </c>
      <c r="BP5" s="56">
        <f t="shared" ref="BP5:BQ5" si="1">AD35</f>
        <v>0</v>
      </c>
      <c r="BQ5" s="56">
        <f t="shared" si="1"/>
        <v>0</v>
      </c>
      <c r="BR5" s="56">
        <f>AF35</f>
        <v>7.8279999999999988E-2</v>
      </c>
      <c r="BS5" s="56">
        <f>AG35</f>
        <v>0</v>
      </c>
      <c r="BT5" s="56">
        <f>AH35</f>
        <v>0</v>
      </c>
      <c r="BU5" s="56">
        <f>AI35</f>
        <v>0</v>
      </c>
      <c r="BV5" s="56">
        <f>AJ35</f>
        <v>1.26</v>
      </c>
      <c r="BW5" s="144"/>
      <c r="BX5" s="145"/>
      <c r="BY5" s="145"/>
      <c r="BZ5" s="145"/>
      <c r="CA5" s="146"/>
      <c r="CB5" s="146"/>
      <c r="CC5" s="146"/>
      <c r="CD5" s="146"/>
      <c r="CE5" s="146"/>
      <c r="CF5" s="146"/>
      <c r="CG5" s="146"/>
      <c r="CH5" s="146"/>
    </row>
    <row r="6" spans="2:86" ht="12" customHeight="1" x14ac:dyDescent="0.15">
      <c r="B6" s="925" t="s">
        <v>184</v>
      </c>
      <c r="C6" s="927"/>
      <c r="D6" s="928"/>
      <c r="E6" s="929"/>
      <c r="F6" s="929"/>
      <c r="G6" s="929"/>
      <c r="H6" s="929"/>
      <c r="I6" s="929"/>
      <c r="J6" s="930"/>
      <c r="K6" s="935" t="s">
        <v>317</v>
      </c>
      <c r="L6" s="936"/>
      <c r="M6" s="936"/>
      <c r="N6" s="936"/>
      <c r="O6" s="936"/>
      <c r="P6" s="936"/>
      <c r="Q6" s="936"/>
      <c r="R6" s="936"/>
      <c r="S6" s="936"/>
      <c r="T6" s="936"/>
      <c r="U6" s="936"/>
      <c r="V6" s="936"/>
      <c r="W6" s="936"/>
      <c r="X6" s="936"/>
      <c r="Y6" s="936"/>
      <c r="Z6" s="936"/>
      <c r="AA6" s="936"/>
      <c r="AB6" s="936"/>
      <c r="AC6" s="936"/>
      <c r="AD6" s="936"/>
      <c r="AE6" s="936"/>
      <c r="AF6" s="936"/>
      <c r="AG6" s="936"/>
      <c r="AH6" s="936"/>
      <c r="AI6" s="936"/>
      <c r="AJ6" s="936"/>
      <c r="AK6" s="936"/>
      <c r="AL6" s="936"/>
      <c r="AM6" s="936"/>
      <c r="AN6" s="936"/>
      <c r="AO6" s="937"/>
      <c r="AP6" s="2"/>
    </row>
    <row r="7" spans="2:86" ht="12" customHeight="1" x14ac:dyDescent="0.15">
      <c r="B7" s="926"/>
      <c r="C7" s="931"/>
      <c r="D7" s="929"/>
      <c r="E7" s="929"/>
      <c r="F7" s="929"/>
      <c r="G7" s="929"/>
      <c r="H7" s="929"/>
      <c r="I7" s="929"/>
      <c r="J7" s="930"/>
      <c r="K7" s="884" t="s">
        <v>183</v>
      </c>
      <c r="L7" s="885"/>
      <c r="M7" s="886"/>
      <c r="N7" s="961" t="s">
        <v>544</v>
      </c>
      <c r="O7" s="962"/>
      <c r="P7" s="884" t="s">
        <v>318</v>
      </c>
      <c r="Q7" s="886"/>
      <c r="R7" s="938">
        <v>1.4</v>
      </c>
      <c r="S7" s="939"/>
      <c r="T7" s="940"/>
      <c r="U7" s="907" t="s">
        <v>436</v>
      </c>
      <c r="V7" s="941"/>
      <c r="W7" s="907" t="s">
        <v>319</v>
      </c>
      <c r="X7" s="941"/>
      <c r="Y7" s="886" t="s">
        <v>182</v>
      </c>
      <c r="Z7" s="883"/>
      <c r="AA7" s="883"/>
      <c r="AB7" s="883"/>
      <c r="AC7" s="907" t="s">
        <v>320</v>
      </c>
      <c r="AD7" s="908"/>
      <c r="AE7" s="908"/>
      <c r="AF7" s="908"/>
      <c r="AG7" s="908"/>
      <c r="AH7" s="908"/>
      <c r="AI7" s="908"/>
      <c r="AJ7" s="941"/>
      <c r="AK7" s="907" t="s">
        <v>321</v>
      </c>
      <c r="AL7" s="908"/>
      <c r="AM7" s="908"/>
      <c r="AN7" s="909"/>
      <c r="AO7" s="910"/>
      <c r="AP7" s="2"/>
      <c r="AW7" s="59"/>
    </row>
    <row r="8" spans="2:86" ht="12" customHeight="1" x14ac:dyDescent="0.15">
      <c r="B8" s="926"/>
      <c r="C8" s="931"/>
      <c r="D8" s="929"/>
      <c r="E8" s="929"/>
      <c r="F8" s="929"/>
      <c r="G8" s="929"/>
      <c r="H8" s="929"/>
      <c r="I8" s="929"/>
      <c r="J8" s="930"/>
      <c r="K8" s="883" t="s">
        <v>322</v>
      </c>
      <c r="L8" s="883" t="s">
        <v>167</v>
      </c>
      <c r="M8" s="883"/>
      <c r="N8" s="883" t="s">
        <v>166</v>
      </c>
      <c r="O8" s="883"/>
      <c r="P8" s="883" t="s">
        <v>323</v>
      </c>
      <c r="Q8" s="883"/>
      <c r="R8" s="883" t="s">
        <v>2</v>
      </c>
      <c r="S8" s="883"/>
      <c r="T8" s="883"/>
      <c r="U8" s="911"/>
      <c r="V8" s="942"/>
      <c r="W8" s="911"/>
      <c r="X8" s="942"/>
      <c r="Y8" s="886"/>
      <c r="Z8" s="883"/>
      <c r="AA8" s="883"/>
      <c r="AB8" s="883"/>
      <c r="AC8" s="915"/>
      <c r="AD8" s="916"/>
      <c r="AE8" s="916"/>
      <c r="AF8" s="916"/>
      <c r="AG8" s="916"/>
      <c r="AH8" s="916"/>
      <c r="AI8" s="916"/>
      <c r="AJ8" s="943"/>
      <c r="AK8" s="911"/>
      <c r="AL8" s="912"/>
      <c r="AM8" s="912"/>
      <c r="AN8" s="913"/>
      <c r="AO8" s="914"/>
      <c r="AP8" s="2"/>
    </row>
    <row r="9" spans="2:86" ht="12" customHeight="1" x14ac:dyDescent="0.15">
      <c r="B9" s="926"/>
      <c r="C9" s="931"/>
      <c r="D9" s="929"/>
      <c r="E9" s="929"/>
      <c r="F9" s="929"/>
      <c r="G9" s="929"/>
      <c r="H9" s="929"/>
      <c r="I9" s="929"/>
      <c r="J9" s="930"/>
      <c r="K9" s="883"/>
      <c r="L9" s="883"/>
      <c r="M9" s="883"/>
      <c r="N9" s="883"/>
      <c r="O9" s="883"/>
      <c r="P9" s="883"/>
      <c r="Q9" s="883"/>
      <c r="R9" s="883"/>
      <c r="S9" s="883"/>
      <c r="T9" s="883"/>
      <c r="U9" s="911"/>
      <c r="V9" s="942"/>
      <c r="W9" s="911"/>
      <c r="X9" s="942"/>
      <c r="Y9" s="886" t="s">
        <v>324</v>
      </c>
      <c r="Z9" s="883"/>
      <c r="AA9" s="883"/>
      <c r="AB9" s="883"/>
      <c r="AC9" s="883" t="s">
        <v>325</v>
      </c>
      <c r="AD9" s="883"/>
      <c r="AE9" s="883"/>
      <c r="AF9" s="883"/>
      <c r="AG9" s="883" t="s">
        <v>326</v>
      </c>
      <c r="AH9" s="883"/>
      <c r="AI9" s="883"/>
      <c r="AJ9" s="883"/>
      <c r="AK9" s="911"/>
      <c r="AL9" s="912"/>
      <c r="AM9" s="912"/>
      <c r="AN9" s="913"/>
      <c r="AO9" s="914"/>
      <c r="AP9" s="2"/>
    </row>
    <row r="10" spans="2:86" ht="12" customHeight="1" x14ac:dyDescent="0.15">
      <c r="B10" s="926"/>
      <c r="C10" s="931"/>
      <c r="D10" s="929"/>
      <c r="E10" s="929"/>
      <c r="F10" s="929"/>
      <c r="G10" s="929"/>
      <c r="H10" s="929"/>
      <c r="I10" s="929"/>
      <c r="J10" s="930"/>
      <c r="K10" s="883"/>
      <c r="L10" s="883"/>
      <c r="M10" s="883"/>
      <c r="N10" s="883"/>
      <c r="O10" s="883"/>
      <c r="P10" s="883"/>
      <c r="Q10" s="883"/>
      <c r="R10" s="883"/>
      <c r="S10" s="883"/>
      <c r="T10" s="883"/>
      <c r="U10" s="915"/>
      <c r="V10" s="943"/>
      <c r="W10" s="915"/>
      <c r="X10" s="943"/>
      <c r="Y10" s="54" t="s">
        <v>21</v>
      </c>
      <c r="Z10" s="50" t="s">
        <v>22</v>
      </c>
      <c r="AA10" s="50" t="s">
        <v>327</v>
      </c>
      <c r="AB10" s="50" t="s">
        <v>328</v>
      </c>
      <c r="AC10" s="50" t="s">
        <v>21</v>
      </c>
      <c r="AD10" s="50" t="s">
        <v>22</v>
      </c>
      <c r="AE10" s="50" t="s">
        <v>327</v>
      </c>
      <c r="AF10" s="50" t="s">
        <v>328</v>
      </c>
      <c r="AG10" s="50" t="s">
        <v>21</v>
      </c>
      <c r="AH10" s="50" t="s">
        <v>22</v>
      </c>
      <c r="AI10" s="50" t="s">
        <v>327</v>
      </c>
      <c r="AJ10" s="50" t="s">
        <v>328</v>
      </c>
      <c r="AK10" s="915"/>
      <c r="AL10" s="916"/>
      <c r="AM10" s="916"/>
      <c r="AN10" s="917"/>
      <c r="AO10" s="918"/>
      <c r="AP10" s="2"/>
    </row>
    <row r="11" spans="2:86" ht="12" customHeight="1" x14ac:dyDescent="0.15">
      <c r="B11" s="926"/>
      <c r="C11" s="931"/>
      <c r="D11" s="929"/>
      <c r="E11" s="929"/>
      <c r="F11" s="929"/>
      <c r="G11" s="929"/>
      <c r="H11" s="929"/>
      <c r="I11" s="929"/>
      <c r="J11" s="930"/>
      <c r="K11" s="95">
        <v>1</v>
      </c>
      <c r="L11" s="890" t="s">
        <v>464</v>
      </c>
      <c r="M11" s="891"/>
      <c r="N11" s="890" t="s">
        <v>339</v>
      </c>
      <c r="O11" s="891"/>
      <c r="P11" s="890" t="s">
        <v>251</v>
      </c>
      <c r="Q11" s="891"/>
      <c r="R11" s="312" t="s">
        <v>465</v>
      </c>
      <c r="S11" s="312"/>
      <c r="T11" s="312"/>
      <c r="U11" s="890" t="s">
        <v>534</v>
      </c>
      <c r="V11" s="891"/>
      <c r="W11" s="890" t="s">
        <v>559</v>
      </c>
      <c r="X11" s="891"/>
      <c r="Y11" s="274"/>
      <c r="Z11" s="274"/>
      <c r="AA11" s="274"/>
      <c r="AB11" s="274"/>
      <c r="AC11" s="272"/>
      <c r="AD11" s="272"/>
      <c r="AE11" s="272"/>
      <c r="AF11" s="272">
        <v>4.0000000000000002E-4</v>
      </c>
      <c r="AG11" s="272"/>
      <c r="AH11" s="272"/>
      <c r="AI11" s="272"/>
      <c r="AJ11" s="272"/>
      <c r="AK11" s="887"/>
      <c r="AL11" s="888"/>
      <c r="AM11" s="888"/>
      <c r="AN11" s="888"/>
      <c r="AO11" s="889"/>
      <c r="AP11" s="2"/>
      <c r="AQ11" s="60">
        <f>IF(P11="材質劣化",2,IF(P11="漏水",3,1))</f>
        <v>2</v>
      </c>
      <c r="AS11" s="42" t="str">
        <f>IF(Y11&lt;&gt;"",1,"")</f>
        <v/>
      </c>
    </row>
    <row r="12" spans="2:86" ht="12" customHeight="1" x14ac:dyDescent="0.15">
      <c r="B12" s="926"/>
      <c r="C12" s="931"/>
      <c r="D12" s="929"/>
      <c r="E12" s="929"/>
      <c r="F12" s="929"/>
      <c r="G12" s="929"/>
      <c r="H12" s="929"/>
      <c r="I12" s="929"/>
      <c r="J12" s="930"/>
      <c r="K12" s="95">
        <v>2</v>
      </c>
      <c r="L12" s="890" t="s">
        <v>464</v>
      </c>
      <c r="M12" s="891"/>
      <c r="N12" s="890" t="s">
        <v>339</v>
      </c>
      <c r="O12" s="891"/>
      <c r="P12" s="890" t="s">
        <v>251</v>
      </c>
      <c r="Q12" s="891"/>
      <c r="R12" s="312" t="s">
        <v>466</v>
      </c>
      <c r="S12" s="312"/>
      <c r="T12" s="312"/>
      <c r="U12" s="890" t="s">
        <v>559</v>
      </c>
      <c r="V12" s="891"/>
      <c r="W12" s="890" t="s">
        <v>559</v>
      </c>
      <c r="X12" s="891"/>
      <c r="Y12" s="274"/>
      <c r="Z12" s="274"/>
      <c r="AA12" s="274"/>
      <c r="AB12" s="274"/>
      <c r="AC12" s="272"/>
      <c r="AD12" s="272"/>
      <c r="AE12" s="272"/>
      <c r="AF12" s="272">
        <v>7.4999999999999997E-2</v>
      </c>
      <c r="AG12" s="272"/>
      <c r="AH12" s="272"/>
      <c r="AI12" s="272"/>
      <c r="AJ12" s="272"/>
      <c r="AK12" s="887"/>
      <c r="AL12" s="888"/>
      <c r="AM12" s="888"/>
      <c r="AN12" s="888"/>
      <c r="AO12" s="889"/>
      <c r="AP12" s="2"/>
      <c r="AQ12" s="60">
        <f>IF(P12="材質劣化",2,IF(P12="漏水",3,1))</f>
        <v>2</v>
      </c>
    </row>
    <row r="13" spans="2:86" ht="12" customHeight="1" x14ac:dyDescent="0.15">
      <c r="B13" s="926"/>
      <c r="C13" s="931"/>
      <c r="D13" s="929"/>
      <c r="E13" s="929"/>
      <c r="F13" s="929"/>
      <c r="G13" s="929"/>
      <c r="H13" s="929"/>
      <c r="I13" s="929"/>
      <c r="J13" s="930"/>
      <c r="K13" s="95">
        <v>3</v>
      </c>
      <c r="L13" s="890" t="s">
        <v>250</v>
      </c>
      <c r="M13" s="891"/>
      <c r="N13" s="890" t="s">
        <v>265</v>
      </c>
      <c r="O13" s="891"/>
      <c r="P13" s="890" t="s">
        <v>252</v>
      </c>
      <c r="Q13" s="891"/>
      <c r="R13" s="328" t="s">
        <v>476</v>
      </c>
      <c r="S13" s="892"/>
      <c r="T13" s="329"/>
      <c r="U13" s="890" t="s">
        <v>533</v>
      </c>
      <c r="V13" s="891"/>
      <c r="W13" s="890" t="s">
        <v>559</v>
      </c>
      <c r="X13" s="891"/>
      <c r="Y13" s="274"/>
      <c r="Z13" s="274"/>
      <c r="AA13" s="274"/>
      <c r="AB13" s="274"/>
      <c r="AC13" s="272"/>
      <c r="AD13" s="272"/>
      <c r="AE13" s="272"/>
      <c r="AF13" s="272"/>
      <c r="AG13" s="272"/>
      <c r="AH13" s="272"/>
      <c r="AI13" s="272"/>
      <c r="AJ13" s="272">
        <v>1.26</v>
      </c>
      <c r="AK13" s="887"/>
      <c r="AL13" s="888"/>
      <c r="AM13" s="888"/>
      <c r="AN13" s="888"/>
      <c r="AO13" s="889"/>
      <c r="AP13" s="2"/>
      <c r="AQ13" s="60">
        <f t="shared" ref="AQ13:AQ27" si="2">IF(P13="材質劣化",2,IF(P13="漏水",3,1))</f>
        <v>3</v>
      </c>
    </row>
    <row r="14" spans="2:86" ht="12" customHeight="1" x14ac:dyDescent="0.15">
      <c r="B14" s="926"/>
      <c r="C14" s="931"/>
      <c r="D14" s="929"/>
      <c r="E14" s="929"/>
      <c r="F14" s="929"/>
      <c r="G14" s="929"/>
      <c r="H14" s="929"/>
      <c r="I14" s="929"/>
      <c r="J14" s="930"/>
      <c r="K14" s="95">
        <v>4</v>
      </c>
      <c r="L14" s="890" t="s">
        <v>250</v>
      </c>
      <c r="M14" s="891"/>
      <c r="N14" s="890" t="s">
        <v>265</v>
      </c>
      <c r="O14" s="891"/>
      <c r="P14" s="890" t="s">
        <v>251</v>
      </c>
      <c r="Q14" s="891"/>
      <c r="R14" s="312" t="s">
        <v>466</v>
      </c>
      <c r="S14" s="312"/>
      <c r="T14" s="312"/>
      <c r="U14" s="890" t="s">
        <v>534</v>
      </c>
      <c r="V14" s="891"/>
      <c r="W14" s="890" t="s">
        <v>559</v>
      </c>
      <c r="X14" s="891"/>
      <c r="Y14" s="274"/>
      <c r="Z14" s="274"/>
      <c r="AA14" s="274"/>
      <c r="AB14" s="274"/>
      <c r="AC14" s="272"/>
      <c r="AD14" s="272"/>
      <c r="AE14" s="272"/>
      <c r="AF14" s="272"/>
      <c r="AG14" s="272"/>
      <c r="AH14" s="272"/>
      <c r="AI14" s="272"/>
      <c r="AJ14" s="272"/>
      <c r="AK14" s="887"/>
      <c r="AL14" s="888"/>
      <c r="AM14" s="888"/>
      <c r="AN14" s="888"/>
      <c r="AO14" s="889"/>
      <c r="AP14" s="2"/>
      <c r="AQ14" s="60">
        <f t="shared" si="2"/>
        <v>2</v>
      </c>
    </row>
    <row r="15" spans="2:86" ht="12" customHeight="1" x14ac:dyDescent="0.15">
      <c r="B15" s="926"/>
      <c r="C15" s="931"/>
      <c r="D15" s="929"/>
      <c r="E15" s="929"/>
      <c r="F15" s="929"/>
      <c r="G15" s="929"/>
      <c r="H15" s="929"/>
      <c r="I15" s="929"/>
      <c r="J15" s="930"/>
      <c r="K15" s="95">
        <v>5</v>
      </c>
      <c r="L15" s="890" t="s">
        <v>463</v>
      </c>
      <c r="M15" s="891"/>
      <c r="N15" s="890" t="s">
        <v>348</v>
      </c>
      <c r="O15" s="891"/>
      <c r="P15" s="890" t="s">
        <v>251</v>
      </c>
      <c r="Q15" s="891"/>
      <c r="R15" s="312" t="s">
        <v>465</v>
      </c>
      <c r="S15" s="312"/>
      <c r="T15" s="312"/>
      <c r="U15" s="890" t="s">
        <v>534</v>
      </c>
      <c r="V15" s="891"/>
      <c r="W15" s="890" t="s">
        <v>559</v>
      </c>
      <c r="X15" s="891"/>
      <c r="Y15" s="274"/>
      <c r="Z15" s="274"/>
      <c r="AA15" s="274"/>
      <c r="AB15" s="274"/>
      <c r="AC15" s="272"/>
      <c r="AD15" s="272"/>
      <c r="AE15" s="272"/>
      <c r="AF15" s="272">
        <v>2.8E-3</v>
      </c>
      <c r="AG15" s="272"/>
      <c r="AH15" s="272"/>
      <c r="AI15" s="272"/>
      <c r="AJ15" s="272"/>
      <c r="AK15" s="887"/>
      <c r="AL15" s="888"/>
      <c r="AM15" s="888"/>
      <c r="AN15" s="888"/>
      <c r="AO15" s="889"/>
      <c r="AP15" s="2"/>
      <c r="AQ15" s="60">
        <f t="shared" si="2"/>
        <v>2</v>
      </c>
    </row>
    <row r="16" spans="2:86" ht="12" customHeight="1" x14ac:dyDescent="0.15">
      <c r="B16" s="926"/>
      <c r="C16" s="931"/>
      <c r="D16" s="929"/>
      <c r="E16" s="929"/>
      <c r="F16" s="929"/>
      <c r="G16" s="929"/>
      <c r="H16" s="929"/>
      <c r="I16" s="929"/>
      <c r="J16" s="930"/>
      <c r="K16" s="95">
        <v>6</v>
      </c>
      <c r="L16" s="890" t="s">
        <v>463</v>
      </c>
      <c r="M16" s="891"/>
      <c r="N16" s="890" t="s">
        <v>348</v>
      </c>
      <c r="O16" s="891"/>
      <c r="P16" s="890" t="s">
        <v>251</v>
      </c>
      <c r="Q16" s="891"/>
      <c r="R16" s="312" t="s">
        <v>465</v>
      </c>
      <c r="S16" s="312"/>
      <c r="T16" s="312"/>
      <c r="U16" s="890" t="s">
        <v>534</v>
      </c>
      <c r="V16" s="891"/>
      <c r="W16" s="890" t="s">
        <v>559</v>
      </c>
      <c r="X16" s="891"/>
      <c r="Y16" s="274"/>
      <c r="Z16" s="274"/>
      <c r="AA16" s="274"/>
      <c r="AB16" s="274"/>
      <c r="AC16" s="272"/>
      <c r="AD16" s="272"/>
      <c r="AE16" s="272"/>
      <c r="AF16" s="272">
        <v>8.0000000000000007E-5</v>
      </c>
      <c r="AG16" s="272"/>
      <c r="AH16" s="272"/>
      <c r="AI16" s="272"/>
      <c r="AJ16" s="272"/>
      <c r="AK16" s="887"/>
      <c r="AL16" s="888"/>
      <c r="AM16" s="888"/>
      <c r="AN16" s="888"/>
      <c r="AO16" s="889"/>
      <c r="AP16" s="2"/>
      <c r="AQ16" s="60">
        <f t="shared" si="2"/>
        <v>2</v>
      </c>
    </row>
    <row r="17" spans="2:46" ht="12" customHeight="1" x14ac:dyDescent="0.15">
      <c r="B17" s="926"/>
      <c r="C17" s="931"/>
      <c r="D17" s="929"/>
      <c r="E17" s="929"/>
      <c r="F17" s="929"/>
      <c r="G17" s="929"/>
      <c r="H17" s="929"/>
      <c r="I17" s="929"/>
      <c r="J17" s="930"/>
      <c r="K17" s="95">
        <v>7</v>
      </c>
      <c r="L17" s="890" t="s">
        <v>463</v>
      </c>
      <c r="M17" s="891"/>
      <c r="N17" s="890" t="s">
        <v>348</v>
      </c>
      <c r="O17" s="891"/>
      <c r="P17" s="890" t="s">
        <v>251</v>
      </c>
      <c r="Q17" s="891"/>
      <c r="R17" s="312" t="s">
        <v>466</v>
      </c>
      <c r="S17" s="312"/>
      <c r="T17" s="312"/>
      <c r="U17" s="890" t="s">
        <v>534</v>
      </c>
      <c r="V17" s="891"/>
      <c r="W17" s="890" t="s">
        <v>559</v>
      </c>
      <c r="X17" s="891"/>
      <c r="Y17" s="274"/>
      <c r="Z17" s="274"/>
      <c r="AA17" s="274"/>
      <c r="AB17" s="274"/>
      <c r="AC17" s="272"/>
      <c r="AD17" s="272"/>
      <c r="AE17" s="272"/>
      <c r="AF17" s="272"/>
      <c r="AG17" s="272"/>
      <c r="AH17" s="272"/>
      <c r="AI17" s="272"/>
      <c r="AJ17" s="272"/>
      <c r="AK17" s="887"/>
      <c r="AL17" s="888"/>
      <c r="AM17" s="888"/>
      <c r="AN17" s="888"/>
      <c r="AO17" s="889"/>
      <c r="AP17" s="2"/>
      <c r="AQ17" s="60">
        <f t="shared" si="2"/>
        <v>2</v>
      </c>
    </row>
    <row r="18" spans="2:46" ht="12" customHeight="1" x14ac:dyDescent="0.15">
      <c r="B18" s="926"/>
      <c r="C18" s="931"/>
      <c r="D18" s="929"/>
      <c r="E18" s="929"/>
      <c r="F18" s="929"/>
      <c r="G18" s="929"/>
      <c r="H18" s="929"/>
      <c r="I18" s="929"/>
      <c r="J18" s="930"/>
      <c r="K18" s="95"/>
      <c r="L18" s="890"/>
      <c r="M18" s="891"/>
      <c r="N18" s="890"/>
      <c r="O18" s="891"/>
      <c r="P18" s="890"/>
      <c r="Q18" s="891"/>
      <c r="R18" s="328"/>
      <c r="S18" s="892"/>
      <c r="T18" s="329"/>
      <c r="U18" s="890"/>
      <c r="V18" s="891"/>
      <c r="W18" s="890"/>
      <c r="X18" s="891"/>
      <c r="Y18" s="55"/>
      <c r="Z18" s="55"/>
      <c r="AA18" s="55"/>
      <c r="AB18" s="55"/>
      <c r="AC18" s="61"/>
      <c r="AD18" s="61"/>
      <c r="AE18" s="61"/>
      <c r="AF18" s="61"/>
      <c r="AG18" s="61"/>
      <c r="AH18" s="61"/>
      <c r="AI18" s="61"/>
      <c r="AJ18" s="61"/>
      <c r="AK18" s="887"/>
      <c r="AL18" s="888"/>
      <c r="AM18" s="888"/>
      <c r="AN18" s="888"/>
      <c r="AO18" s="889"/>
      <c r="AP18" s="2"/>
      <c r="AQ18" s="60">
        <f t="shared" si="2"/>
        <v>1</v>
      </c>
    </row>
    <row r="19" spans="2:46" ht="12" customHeight="1" x14ac:dyDescent="0.15">
      <c r="B19" s="926"/>
      <c r="C19" s="931"/>
      <c r="D19" s="929"/>
      <c r="E19" s="929"/>
      <c r="F19" s="929"/>
      <c r="G19" s="929"/>
      <c r="H19" s="929"/>
      <c r="I19" s="929"/>
      <c r="J19" s="930"/>
      <c r="K19" s="95"/>
      <c r="L19" s="890"/>
      <c r="M19" s="891"/>
      <c r="N19" s="890"/>
      <c r="O19" s="891"/>
      <c r="P19" s="890"/>
      <c r="Q19" s="891"/>
      <c r="R19" s="328"/>
      <c r="S19" s="892"/>
      <c r="T19" s="329"/>
      <c r="U19" s="890"/>
      <c r="V19" s="891"/>
      <c r="W19" s="890"/>
      <c r="X19" s="891"/>
      <c r="Y19" s="55"/>
      <c r="Z19" s="55"/>
      <c r="AA19" s="55"/>
      <c r="AB19" s="55"/>
      <c r="AC19" s="61"/>
      <c r="AD19" s="61"/>
      <c r="AE19" s="61"/>
      <c r="AF19" s="61"/>
      <c r="AG19" s="61"/>
      <c r="AH19" s="61"/>
      <c r="AI19" s="61"/>
      <c r="AJ19" s="61"/>
      <c r="AK19" s="887"/>
      <c r="AL19" s="888"/>
      <c r="AM19" s="888"/>
      <c r="AN19" s="888"/>
      <c r="AO19" s="889"/>
      <c r="AP19" s="2"/>
      <c r="AQ19" s="60">
        <f t="shared" si="2"/>
        <v>1</v>
      </c>
    </row>
    <row r="20" spans="2:46" ht="12" customHeight="1" x14ac:dyDescent="0.15">
      <c r="B20" s="926"/>
      <c r="C20" s="931"/>
      <c r="D20" s="929"/>
      <c r="E20" s="929"/>
      <c r="F20" s="929"/>
      <c r="G20" s="929"/>
      <c r="H20" s="929"/>
      <c r="I20" s="929"/>
      <c r="J20" s="930"/>
      <c r="K20" s="95"/>
      <c r="L20" s="890"/>
      <c r="M20" s="891"/>
      <c r="N20" s="890"/>
      <c r="O20" s="891"/>
      <c r="P20" s="890"/>
      <c r="Q20" s="891"/>
      <c r="R20" s="328"/>
      <c r="S20" s="892"/>
      <c r="T20" s="329"/>
      <c r="U20" s="890"/>
      <c r="V20" s="891"/>
      <c r="W20" s="890"/>
      <c r="X20" s="891"/>
      <c r="Y20" s="55"/>
      <c r="Z20" s="55"/>
      <c r="AA20" s="55"/>
      <c r="AB20" s="55"/>
      <c r="AC20" s="61"/>
      <c r="AD20" s="61"/>
      <c r="AE20" s="61"/>
      <c r="AF20" s="61"/>
      <c r="AG20" s="61"/>
      <c r="AH20" s="61"/>
      <c r="AI20" s="61"/>
      <c r="AJ20" s="61"/>
      <c r="AK20" s="887"/>
      <c r="AL20" s="888"/>
      <c r="AM20" s="888"/>
      <c r="AN20" s="888"/>
      <c r="AO20" s="889"/>
      <c r="AP20" s="2"/>
      <c r="AQ20" s="60">
        <f t="shared" si="2"/>
        <v>1</v>
      </c>
    </row>
    <row r="21" spans="2:46" ht="12" customHeight="1" x14ac:dyDescent="0.15">
      <c r="B21" s="926"/>
      <c r="C21" s="931"/>
      <c r="D21" s="929"/>
      <c r="E21" s="929"/>
      <c r="F21" s="929"/>
      <c r="G21" s="929"/>
      <c r="H21" s="929"/>
      <c r="I21" s="929"/>
      <c r="J21" s="930"/>
      <c r="K21" s="95"/>
      <c r="L21" s="890"/>
      <c r="M21" s="891"/>
      <c r="N21" s="890"/>
      <c r="O21" s="891"/>
      <c r="P21" s="890"/>
      <c r="Q21" s="891"/>
      <c r="R21" s="328"/>
      <c r="S21" s="892"/>
      <c r="T21" s="329"/>
      <c r="U21" s="890"/>
      <c r="V21" s="891"/>
      <c r="W21" s="890"/>
      <c r="X21" s="891"/>
      <c r="Y21" s="55"/>
      <c r="Z21" s="55"/>
      <c r="AA21" s="55"/>
      <c r="AB21" s="55"/>
      <c r="AC21" s="61"/>
      <c r="AD21" s="61"/>
      <c r="AE21" s="61"/>
      <c r="AF21" s="61"/>
      <c r="AG21" s="61"/>
      <c r="AH21" s="61"/>
      <c r="AI21" s="61"/>
      <c r="AJ21" s="61"/>
      <c r="AK21" s="887"/>
      <c r="AL21" s="888"/>
      <c r="AM21" s="888"/>
      <c r="AN21" s="888"/>
      <c r="AO21" s="889"/>
      <c r="AP21" s="2"/>
      <c r="AQ21" s="60">
        <f>IF(P21="材質劣化",2,IF(P21="漏水",3,1))</f>
        <v>1</v>
      </c>
    </row>
    <row r="22" spans="2:46" ht="12" customHeight="1" x14ac:dyDescent="0.15">
      <c r="B22" s="926"/>
      <c r="C22" s="931"/>
      <c r="D22" s="929"/>
      <c r="E22" s="929"/>
      <c r="F22" s="929"/>
      <c r="G22" s="929"/>
      <c r="H22" s="929"/>
      <c r="I22" s="929"/>
      <c r="J22" s="930"/>
      <c r="K22" s="95"/>
      <c r="L22" s="890"/>
      <c r="M22" s="891"/>
      <c r="N22" s="890"/>
      <c r="O22" s="891"/>
      <c r="P22" s="890"/>
      <c r="Q22" s="891"/>
      <c r="R22" s="328"/>
      <c r="S22" s="892"/>
      <c r="T22" s="329"/>
      <c r="U22" s="890"/>
      <c r="V22" s="891"/>
      <c r="W22" s="890"/>
      <c r="X22" s="891"/>
      <c r="Y22" s="55"/>
      <c r="Z22" s="55"/>
      <c r="AA22" s="55"/>
      <c r="AB22" s="55"/>
      <c r="AC22" s="61"/>
      <c r="AD22" s="61"/>
      <c r="AE22" s="61"/>
      <c r="AF22" s="61"/>
      <c r="AG22" s="61"/>
      <c r="AH22" s="61"/>
      <c r="AI22" s="61"/>
      <c r="AJ22" s="61"/>
      <c r="AK22" s="887"/>
      <c r="AL22" s="888"/>
      <c r="AM22" s="888"/>
      <c r="AN22" s="888"/>
      <c r="AO22" s="889"/>
      <c r="AP22" s="2"/>
      <c r="AQ22" s="60">
        <f t="shared" si="2"/>
        <v>1</v>
      </c>
    </row>
    <row r="23" spans="2:46" ht="12" customHeight="1" x14ac:dyDescent="0.15">
      <c r="B23" s="926"/>
      <c r="C23" s="931"/>
      <c r="D23" s="929"/>
      <c r="E23" s="929"/>
      <c r="F23" s="929"/>
      <c r="G23" s="929"/>
      <c r="H23" s="929"/>
      <c r="I23" s="929"/>
      <c r="J23" s="930"/>
      <c r="K23" s="95"/>
      <c r="L23" s="890"/>
      <c r="M23" s="891"/>
      <c r="N23" s="890"/>
      <c r="O23" s="891"/>
      <c r="P23" s="890"/>
      <c r="Q23" s="891"/>
      <c r="R23" s="328"/>
      <c r="S23" s="892"/>
      <c r="T23" s="329"/>
      <c r="U23" s="890"/>
      <c r="V23" s="891"/>
      <c r="W23" s="890"/>
      <c r="X23" s="891"/>
      <c r="Y23" s="55"/>
      <c r="Z23" s="55"/>
      <c r="AA23" s="55"/>
      <c r="AB23" s="55"/>
      <c r="AC23" s="61"/>
      <c r="AD23" s="61"/>
      <c r="AE23" s="61"/>
      <c r="AF23" s="61"/>
      <c r="AG23" s="61"/>
      <c r="AH23" s="61"/>
      <c r="AI23" s="61"/>
      <c r="AJ23" s="61"/>
      <c r="AK23" s="887"/>
      <c r="AL23" s="888"/>
      <c r="AM23" s="888"/>
      <c r="AN23" s="888"/>
      <c r="AO23" s="889"/>
      <c r="AP23" s="2"/>
      <c r="AQ23" s="60">
        <f t="shared" si="2"/>
        <v>1</v>
      </c>
    </row>
    <row r="24" spans="2:46" ht="12" customHeight="1" x14ac:dyDescent="0.15">
      <c r="B24" s="926"/>
      <c r="C24" s="931"/>
      <c r="D24" s="929"/>
      <c r="E24" s="929"/>
      <c r="F24" s="929"/>
      <c r="G24" s="929"/>
      <c r="H24" s="929"/>
      <c r="I24" s="929"/>
      <c r="J24" s="930"/>
      <c r="K24" s="95"/>
      <c r="L24" s="890"/>
      <c r="M24" s="891"/>
      <c r="N24" s="890"/>
      <c r="O24" s="891"/>
      <c r="P24" s="890"/>
      <c r="Q24" s="891"/>
      <c r="R24" s="328"/>
      <c r="S24" s="892"/>
      <c r="T24" s="329"/>
      <c r="U24" s="890"/>
      <c r="V24" s="891"/>
      <c r="W24" s="890"/>
      <c r="X24" s="891"/>
      <c r="Y24" s="55"/>
      <c r="Z24" s="55"/>
      <c r="AA24" s="55"/>
      <c r="AB24" s="55"/>
      <c r="AC24" s="61"/>
      <c r="AD24" s="61"/>
      <c r="AE24" s="61"/>
      <c r="AF24" s="61"/>
      <c r="AG24" s="61"/>
      <c r="AH24" s="61"/>
      <c r="AI24" s="61"/>
      <c r="AJ24" s="61"/>
      <c r="AK24" s="887"/>
      <c r="AL24" s="888"/>
      <c r="AM24" s="888"/>
      <c r="AN24" s="888"/>
      <c r="AO24" s="889"/>
      <c r="AP24" s="2"/>
      <c r="AQ24" s="60">
        <f t="shared" si="2"/>
        <v>1</v>
      </c>
    </row>
    <row r="25" spans="2:46" ht="12" customHeight="1" x14ac:dyDescent="0.15">
      <c r="B25" s="926"/>
      <c r="C25" s="931"/>
      <c r="D25" s="929"/>
      <c r="E25" s="929"/>
      <c r="F25" s="929"/>
      <c r="G25" s="929"/>
      <c r="H25" s="929"/>
      <c r="I25" s="929"/>
      <c r="J25" s="930"/>
      <c r="K25" s="95"/>
      <c r="L25" s="890"/>
      <c r="M25" s="891"/>
      <c r="N25" s="890"/>
      <c r="O25" s="891"/>
      <c r="P25" s="890"/>
      <c r="Q25" s="891"/>
      <c r="R25" s="328"/>
      <c r="S25" s="892"/>
      <c r="T25" s="329"/>
      <c r="U25" s="890"/>
      <c r="V25" s="891"/>
      <c r="W25" s="890"/>
      <c r="X25" s="891"/>
      <c r="Y25" s="55"/>
      <c r="Z25" s="55"/>
      <c r="AA25" s="55"/>
      <c r="AB25" s="55"/>
      <c r="AC25" s="61"/>
      <c r="AD25" s="61"/>
      <c r="AE25" s="61"/>
      <c r="AF25" s="61"/>
      <c r="AG25" s="61"/>
      <c r="AH25" s="61"/>
      <c r="AI25" s="61"/>
      <c r="AJ25" s="61"/>
      <c r="AK25" s="887"/>
      <c r="AL25" s="888"/>
      <c r="AM25" s="888"/>
      <c r="AN25" s="888"/>
      <c r="AO25" s="889"/>
      <c r="AP25" s="2"/>
      <c r="AQ25" s="60">
        <f t="shared" si="2"/>
        <v>1</v>
      </c>
    </row>
    <row r="26" spans="2:46" ht="12" customHeight="1" x14ac:dyDescent="0.15">
      <c r="B26" s="926"/>
      <c r="C26" s="931"/>
      <c r="D26" s="929"/>
      <c r="E26" s="929"/>
      <c r="F26" s="929"/>
      <c r="G26" s="929"/>
      <c r="H26" s="929"/>
      <c r="I26" s="929"/>
      <c r="J26" s="930"/>
      <c r="K26" s="95"/>
      <c r="L26" s="890"/>
      <c r="M26" s="891"/>
      <c r="N26" s="890"/>
      <c r="O26" s="891"/>
      <c r="P26" s="890"/>
      <c r="Q26" s="891"/>
      <c r="R26" s="328"/>
      <c r="S26" s="892"/>
      <c r="T26" s="329"/>
      <c r="U26" s="890"/>
      <c r="V26" s="891"/>
      <c r="W26" s="890"/>
      <c r="X26" s="891"/>
      <c r="Y26" s="55"/>
      <c r="Z26" s="55"/>
      <c r="AA26" s="55"/>
      <c r="AB26" s="55"/>
      <c r="AC26" s="61"/>
      <c r="AD26" s="61"/>
      <c r="AE26" s="61"/>
      <c r="AF26" s="61"/>
      <c r="AG26" s="61"/>
      <c r="AH26" s="61"/>
      <c r="AI26" s="61"/>
      <c r="AJ26" s="61"/>
      <c r="AK26" s="887"/>
      <c r="AL26" s="888"/>
      <c r="AM26" s="888"/>
      <c r="AN26" s="888"/>
      <c r="AO26" s="889"/>
      <c r="AP26" s="2"/>
      <c r="AQ26" s="60">
        <f>IF(P26="材質劣化",2,IF(P26="漏水",3,1))</f>
        <v>1</v>
      </c>
    </row>
    <row r="27" spans="2:46" ht="12" customHeight="1" x14ac:dyDescent="0.15">
      <c r="B27" s="926"/>
      <c r="C27" s="931"/>
      <c r="D27" s="929"/>
      <c r="E27" s="929"/>
      <c r="F27" s="929"/>
      <c r="G27" s="929"/>
      <c r="H27" s="929"/>
      <c r="I27" s="929"/>
      <c r="J27" s="930"/>
      <c r="K27" s="95"/>
      <c r="L27" s="890"/>
      <c r="M27" s="891"/>
      <c r="N27" s="890"/>
      <c r="O27" s="891"/>
      <c r="P27" s="890"/>
      <c r="Q27" s="891"/>
      <c r="R27" s="328"/>
      <c r="S27" s="892"/>
      <c r="T27" s="329"/>
      <c r="U27" s="890"/>
      <c r="V27" s="891"/>
      <c r="W27" s="890"/>
      <c r="X27" s="891"/>
      <c r="Y27" s="55"/>
      <c r="Z27" s="55"/>
      <c r="AA27" s="55"/>
      <c r="AB27" s="55"/>
      <c r="AC27" s="61"/>
      <c r="AD27" s="61"/>
      <c r="AE27" s="61"/>
      <c r="AF27" s="61"/>
      <c r="AG27" s="61"/>
      <c r="AH27" s="61"/>
      <c r="AI27" s="61"/>
      <c r="AJ27" s="61"/>
      <c r="AK27" s="887"/>
      <c r="AL27" s="888"/>
      <c r="AM27" s="888"/>
      <c r="AN27" s="888"/>
      <c r="AO27" s="889"/>
      <c r="AP27" s="2"/>
      <c r="AQ27" s="60">
        <f t="shared" si="2"/>
        <v>1</v>
      </c>
    </row>
    <row r="28" spans="2:46" ht="12" customHeight="1" x14ac:dyDescent="0.15">
      <c r="B28" s="926"/>
      <c r="C28" s="931"/>
      <c r="D28" s="929"/>
      <c r="E28" s="929"/>
      <c r="F28" s="929"/>
      <c r="G28" s="929"/>
      <c r="H28" s="929"/>
      <c r="I28" s="929"/>
      <c r="J28" s="930"/>
      <c r="K28" s="95"/>
      <c r="L28" s="890"/>
      <c r="M28" s="891"/>
      <c r="N28" s="890"/>
      <c r="O28" s="891"/>
      <c r="P28" s="890"/>
      <c r="Q28" s="891"/>
      <c r="R28" s="328"/>
      <c r="S28" s="892"/>
      <c r="T28" s="329"/>
      <c r="U28" s="890"/>
      <c r="V28" s="891"/>
      <c r="W28" s="890"/>
      <c r="X28" s="891"/>
      <c r="Y28" s="55"/>
      <c r="Z28" s="55"/>
      <c r="AA28" s="55"/>
      <c r="AB28" s="55"/>
      <c r="AC28" s="61"/>
      <c r="AD28" s="61"/>
      <c r="AE28" s="61"/>
      <c r="AF28" s="61"/>
      <c r="AG28" s="61"/>
      <c r="AH28" s="61"/>
      <c r="AI28" s="61"/>
      <c r="AJ28" s="61"/>
      <c r="AK28" s="887"/>
      <c r="AL28" s="888"/>
      <c r="AM28" s="888"/>
      <c r="AN28" s="888"/>
      <c r="AO28" s="889"/>
      <c r="AP28" s="2"/>
      <c r="AQ28" s="60">
        <f>IF(P30="材質劣化",2,IF(P30="漏水",3,1))</f>
        <v>1</v>
      </c>
    </row>
    <row r="29" spans="2:46" ht="12" customHeight="1" x14ac:dyDescent="0.15">
      <c r="B29" s="926"/>
      <c r="C29" s="931"/>
      <c r="D29" s="929"/>
      <c r="E29" s="929"/>
      <c r="F29" s="929"/>
      <c r="G29" s="929"/>
      <c r="H29" s="929"/>
      <c r="I29" s="929"/>
      <c r="J29" s="930"/>
      <c r="K29" s="95"/>
      <c r="L29" s="890"/>
      <c r="M29" s="891"/>
      <c r="N29" s="890"/>
      <c r="O29" s="891"/>
      <c r="P29" s="890"/>
      <c r="Q29" s="891"/>
      <c r="R29" s="328"/>
      <c r="S29" s="892"/>
      <c r="T29" s="329"/>
      <c r="U29" s="890"/>
      <c r="V29" s="891"/>
      <c r="W29" s="890"/>
      <c r="X29" s="891"/>
      <c r="Y29" s="55"/>
      <c r="Z29" s="55"/>
      <c r="AA29" s="55"/>
      <c r="AB29" s="55"/>
      <c r="AC29" s="61"/>
      <c r="AD29" s="61"/>
      <c r="AE29" s="61"/>
      <c r="AF29" s="61"/>
      <c r="AG29" s="61"/>
      <c r="AH29" s="61"/>
      <c r="AI29" s="61"/>
      <c r="AJ29" s="61"/>
      <c r="AK29" s="887"/>
      <c r="AL29" s="888"/>
      <c r="AM29" s="888"/>
      <c r="AN29" s="888"/>
      <c r="AO29" s="889"/>
      <c r="AP29" s="2"/>
      <c r="AQ29" s="60">
        <f>IF(P34="材質劣化",2,IF(P34="漏水",3,1))</f>
        <v>1</v>
      </c>
    </row>
    <row r="30" spans="2:46" ht="12" customHeight="1" x14ac:dyDescent="0.15">
      <c r="B30" s="926"/>
      <c r="C30" s="931"/>
      <c r="D30" s="929"/>
      <c r="E30" s="929"/>
      <c r="F30" s="929"/>
      <c r="G30" s="929"/>
      <c r="H30" s="929"/>
      <c r="I30" s="929"/>
      <c r="J30" s="930"/>
      <c r="K30" s="95"/>
      <c r="L30" s="890"/>
      <c r="M30" s="891"/>
      <c r="N30" s="890"/>
      <c r="O30" s="891"/>
      <c r="P30" s="890"/>
      <c r="Q30" s="891"/>
      <c r="R30" s="328"/>
      <c r="S30" s="892"/>
      <c r="T30" s="329"/>
      <c r="U30" s="890"/>
      <c r="V30" s="891"/>
      <c r="W30" s="890"/>
      <c r="X30" s="891"/>
      <c r="Y30" s="55"/>
      <c r="Z30" s="55"/>
      <c r="AA30" s="55"/>
      <c r="AB30" s="55"/>
      <c r="AC30" s="61"/>
      <c r="AD30" s="61"/>
      <c r="AE30" s="61"/>
      <c r="AF30" s="61"/>
      <c r="AG30" s="61"/>
      <c r="AH30" s="61"/>
      <c r="AI30" s="61"/>
      <c r="AJ30" s="61"/>
      <c r="AK30" s="887"/>
      <c r="AL30" s="888"/>
      <c r="AM30" s="888"/>
      <c r="AN30" s="888"/>
      <c r="AO30" s="889"/>
      <c r="AP30" s="2"/>
      <c r="AQ30" s="60">
        <f t="shared" ref="AQ30:AQ33" si="3">IF(P30="材質劣化",2,IF(P30="漏水",3,1))</f>
        <v>1</v>
      </c>
    </row>
    <row r="31" spans="2:46" ht="12" customHeight="1" x14ac:dyDescent="0.15">
      <c r="B31" s="926"/>
      <c r="C31" s="931"/>
      <c r="D31" s="929"/>
      <c r="E31" s="929"/>
      <c r="F31" s="929"/>
      <c r="G31" s="929"/>
      <c r="H31" s="929"/>
      <c r="I31" s="929"/>
      <c r="J31" s="930"/>
      <c r="K31" s="95"/>
      <c r="L31" s="890"/>
      <c r="M31" s="891"/>
      <c r="N31" s="890"/>
      <c r="O31" s="891"/>
      <c r="P31" s="890"/>
      <c r="Q31" s="891"/>
      <c r="R31" s="328"/>
      <c r="S31" s="892"/>
      <c r="T31" s="329"/>
      <c r="U31" s="890"/>
      <c r="V31" s="891"/>
      <c r="W31" s="890"/>
      <c r="X31" s="891"/>
      <c r="Y31" s="55"/>
      <c r="Z31" s="55"/>
      <c r="AA31" s="55"/>
      <c r="AB31" s="55"/>
      <c r="AC31" s="61"/>
      <c r="AD31" s="61"/>
      <c r="AE31" s="61"/>
      <c r="AF31" s="61"/>
      <c r="AG31" s="61"/>
      <c r="AH31" s="61"/>
      <c r="AI31" s="61"/>
      <c r="AJ31" s="61"/>
      <c r="AK31" s="887"/>
      <c r="AL31" s="888"/>
      <c r="AM31" s="888"/>
      <c r="AN31" s="888"/>
      <c r="AO31" s="889"/>
      <c r="AP31" s="2"/>
      <c r="AQ31" s="60">
        <f t="shared" ref="AQ31" si="4">IF(P33="材質劣化",2,IF(P33="漏水",3,1))</f>
        <v>1</v>
      </c>
    </row>
    <row r="32" spans="2:46" ht="12" customHeight="1" x14ac:dyDescent="0.15">
      <c r="B32" s="926"/>
      <c r="C32" s="931"/>
      <c r="D32" s="929"/>
      <c r="E32" s="929"/>
      <c r="F32" s="929"/>
      <c r="G32" s="929"/>
      <c r="H32" s="929"/>
      <c r="I32" s="929"/>
      <c r="J32" s="930"/>
      <c r="K32" s="95"/>
      <c r="L32" s="890"/>
      <c r="M32" s="891"/>
      <c r="N32" s="890"/>
      <c r="O32" s="891"/>
      <c r="P32" s="890"/>
      <c r="Q32" s="891"/>
      <c r="R32" s="328"/>
      <c r="S32" s="892"/>
      <c r="T32" s="329"/>
      <c r="U32" s="890"/>
      <c r="V32" s="891"/>
      <c r="W32" s="890"/>
      <c r="X32" s="891"/>
      <c r="Y32" s="55"/>
      <c r="Z32" s="55"/>
      <c r="AA32" s="55"/>
      <c r="AB32" s="55"/>
      <c r="AC32" s="61"/>
      <c r="AD32" s="61"/>
      <c r="AE32" s="61"/>
      <c r="AF32" s="61"/>
      <c r="AG32" s="61"/>
      <c r="AH32" s="61"/>
      <c r="AI32" s="61"/>
      <c r="AJ32" s="61"/>
      <c r="AK32" s="887"/>
      <c r="AL32" s="888"/>
      <c r="AM32" s="888"/>
      <c r="AN32" s="888"/>
      <c r="AO32" s="889"/>
      <c r="AP32" s="2"/>
      <c r="AQ32" s="60">
        <f t="shared" ref="AQ32" si="5">IF(P37="材質劣化",2,IF(P37="漏水",3,1))</f>
        <v>1</v>
      </c>
      <c r="AS32" s="3"/>
      <c r="AT32" s="3"/>
    </row>
    <row r="33" spans="2:86" ht="12" customHeight="1" x14ac:dyDescent="0.15">
      <c r="B33" s="926"/>
      <c r="C33" s="931"/>
      <c r="D33" s="929"/>
      <c r="E33" s="929"/>
      <c r="F33" s="929"/>
      <c r="G33" s="929"/>
      <c r="H33" s="929"/>
      <c r="I33" s="929"/>
      <c r="J33" s="930"/>
      <c r="K33" s="95"/>
      <c r="L33" s="890"/>
      <c r="M33" s="891"/>
      <c r="N33" s="890"/>
      <c r="O33" s="891"/>
      <c r="P33" s="890"/>
      <c r="Q33" s="891"/>
      <c r="R33" s="328"/>
      <c r="S33" s="892"/>
      <c r="T33" s="329"/>
      <c r="U33" s="890"/>
      <c r="V33" s="891"/>
      <c r="W33" s="890"/>
      <c r="X33" s="891"/>
      <c r="Y33" s="55"/>
      <c r="Z33" s="55"/>
      <c r="AA33" s="55"/>
      <c r="AB33" s="55"/>
      <c r="AC33" s="61"/>
      <c r="AD33" s="61"/>
      <c r="AE33" s="61"/>
      <c r="AF33" s="61"/>
      <c r="AG33" s="61"/>
      <c r="AH33" s="61"/>
      <c r="AI33" s="61"/>
      <c r="AJ33" s="61"/>
      <c r="AK33" s="887"/>
      <c r="AL33" s="888"/>
      <c r="AM33" s="888"/>
      <c r="AN33" s="888"/>
      <c r="AO33" s="889"/>
      <c r="AP33" s="2"/>
      <c r="AQ33" s="60">
        <f t="shared" si="3"/>
        <v>1</v>
      </c>
      <c r="AS33" s="162"/>
      <c r="AT33" s="162"/>
    </row>
    <row r="34" spans="2:86" ht="12" customHeight="1" x14ac:dyDescent="0.15">
      <c r="B34" s="926"/>
      <c r="C34" s="931"/>
      <c r="D34" s="929"/>
      <c r="E34" s="929"/>
      <c r="F34" s="929"/>
      <c r="G34" s="929"/>
      <c r="H34" s="929"/>
      <c r="I34" s="929"/>
      <c r="J34" s="930"/>
      <c r="K34" s="95"/>
      <c r="L34" s="890"/>
      <c r="M34" s="891"/>
      <c r="N34" s="890"/>
      <c r="O34" s="891"/>
      <c r="P34" s="890"/>
      <c r="Q34" s="891"/>
      <c r="R34" s="328"/>
      <c r="S34" s="892"/>
      <c r="T34" s="329"/>
      <c r="U34" s="890"/>
      <c r="V34" s="891"/>
      <c r="W34" s="890"/>
      <c r="X34" s="891"/>
      <c r="Y34" s="55"/>
      <c r="Z34" s="55"/>
      <c r="AA34" s="55"/>
      <c r="AB34" s="55"/>
      <c r="AC34" s="61"/>
      <c r="AD34" s="61"/>
      <c r="AE34" s="61"/>
      <c r="AF34" s="61"/>
      <c r="AG34" s="61"/>
      <c r="AH34" s="61"/>
      <c r="AI34" s="61"/>
      <c r="AJ34" s="61"/>
      <c r="AK34" s="887"/>
      <c r="AL34" s="888"/>
      <c r="AM34" s="888"/>
      <c r="AN34" s="888"/>
      <c r="AO34" s="889"/>
      <c r="AP34" s="2"/>
      <c r="AQ34" s="60">
        <f t="shared" ref="AQ34" si="6">IF(P36="材質劣化",2,IF(P36="漏水",3,1))</f>
        <v>1</v>
      </c>
      <c r="AS34" s="163"/>
      <c r="AT34" s="163"/>
    </row>
    <row r="35" spans="2:86" ht="12" customHeight="1" x14ac:dyDescent="0.15">
      <c r="B35" s="926"/>
      <c r="C35" s="931"/>
      <c r="D35" s="929"/>
      <c r="E35" s="929"/>
      <c r="F35" s="929"/>
      <c r="G35" s="929"/>
      <c r="H35" s="929"/>
      <c r="I35" s="929"/>
      <c r="J35" s="930"/>
      <c r="K35" s="898" t="s">
        <v>376</v>
      </c>
      <c r="L35" s="883" t="s">
        <v>181</v>
      </c>
      <c r="M35" s="883"/>
      <c r="N35" s="883"/>
      <c r="O35" s="883"/>
      <c r="P35" s="883"/>
      <c r="Q35" s="883"/>
      <c r="R35" s="883"/>
      <c r="S35" s="883"/>
      <c r="T35" s="883"/>
      <c r="U35" s="883"/>
      <c r="V35" s="883"/>
      <c r="W35" s="883"/>
      <c r="X35" s="883"/>
      <c r="Y35" s="884" t="s">
        <v>329</v>
      </c>
      <c r="Z35" s="885"/>
      <c r="AA35" s="885"/>
      <c r="AB35" s="886"/>
      <c r="AC35" s="252">
        <f t="shared" ref="AC35:AJ35" si="7">SUM(AC11:AC34)</f>
        <v>0</v>
      </c>
      <c r="AD35" s="252">
        <f t="shared" si="7"/>
        <v>0</v>
      </c>
      <c r="AE35" s="252">
        <f>SUM(AE11:AE34)</f>
        <v>0</v>
      </c>
      <c r="AF35" s="252">
        <f t="shared" si="7"/>
        <v>7.8279999999999988E-2</v>
      </c>
      <c r="AG35" s="252">
        <f t="shared" si="7"/>
        <v>0</v>
      </c>
      <c r="AH35" s="252">
        <f t="shared" si="7"/>
        <v>0</v>
      </c>
      <c r="AI35" s="252">
        <f t="shared" si="7"/>
        <v>0</v>
      </c>
      <c r="AJ35" s="253">
        <f t="shared" si="7"/>
        <v>1.26</v>
      </c>
      <c r="AK35" s="883" t="s">
        <v>501</v>
      </c>
      <c r="AL35" s="883"/>
      <c r="AM35" s="906" t="s">
        <v>545</v>
      </c>
      <c r="AN35" s="906"/>
      <c r="AO35" s="906"/>
      <c r="AP35" s="2"/>
    </row>
    <row r="36" spans="2:86" ht="12" customHeight="1" x14ac:dyDescent="0.15">
      <c r="B36" s="926"/>
      <c r="C36" s="931"/>
      <c r="D36" s="929"/>
      <c r="E36" s="929"/>
      <c r="F36" s="929"/>
      <c r="G36" s="929"/>
      <c r="H36" s="929"/>
      <c r="I36" s="929"/>
      <c r="J36" s="930"/>
      <c r="K36" s="899"/>
      <c r="L36" s="907" t="s">
        <v>330</v>
      </c>
      <c r="M36" s="908"/>
      <c r="N36" s="941"/>
      <c r="O36" s="907" t="s">
        <v>502</v>
      </c>
      <c r="P36" s="908"/>
      <c r="Q36" s="908"/>
      <c r="R36" s="908"/>
      <c r="S36" s="908"/>
      <c r="T36" s="908"/>
      <c r="U36" s="908"/>
      <c r="V36" s="908"/>
      <c r="W36" s="908"/>
      <c r="X36" s="941"/>
      <c r="Y36" s="54" t="s">
        <v>21</v>
      </c>
      <c r="Z36" s="50" t="s">
        <v>22</v>
      </c>
      <c r="AA36" s="50" t="s">
        <v>327</v>
      </c>
      <c r="AB36" s="50" t="s">
        <v>328</v>
      </c>
      <c r="AC36" s="50" t="s">
        <v>21</v>
      </c>
      <c r="AD36" s="50" t="s">
        <v>22</v>
      </c>
      <c r="AE36" s="50" t="s">
        <v>327</v>
      </c>
      <c r="AF36" s="50" t="s">
        <v>328</v>
      </c>
      <c r="AG36" s="50" t="s">
        <v>21</v>
      </c>
      <c r="AH36" s="50" t="s">
        <v>22</v>
      </c>
      <c r="AI36" s="50" t="s">
        <v>327</v>
      </c>
      <c r="AJ36" s="80" t="s">
        <v>328</v>
      </c>
      <c r="AK36" s="883"/>
      <c r="AL36" s="883"/>
      <c r="AM36" s="906"/>
      <c r="AN36" s="906"/>
      <c r="AO36" s="906"/>
      <c r="AP36" s="2"/>
    </row>
    <row r="37" spans="2:86" ht="14.25" customHeight="1" x14ac:dyDescent="0.15">
      <c r="B37" s="926"/>
      <c r="C37" s="931"/>
      <c r="D37" s="929"/>
      <c r="E37" s="929"/>
      <c r="F37" s="929"/>
      <c r="G37" s="929"/>
      <c r="H37" s="929"/>
      <c r="I37" s="929"/>
      <c r="J37" s="930"/>
      <c r="K37" s="899"/>
      <c r="L37" s="911"/>
      <c r="M37" s="912"/>
      <c r="N37" s="942"/>
      <c r="O37" s="911"/>
      <c r="P37" s="912"/>
      <c r="Q37" s="912"/>
      <c r="R37" s="912"/>
      <c r="S37" s="912"/>
      <c r="T37" s="912"/>
      <c r="U37" s="912"/>
      <c r="V37" s="912"/>
      <c r="W37" s="912"/>
      <c r="X37" s="942"/>
      <c r="Y37" s="905" t="str">
        <f>IF(COUNTIF(Y11:Y34,"〇")&gt;0,"1","  ")</f>
        <v xml:space="preserve">  </v>
      </c>
      <c r="Z37" s="905" t="str">
        <f>IF(COUNTIF(Z11:Z34,"〇")&gt;0,"1","  ")</f>
        <v xml:space="preserve">  </v>
      </c>
      <c r="AA37" s="905" t="str">
        <f>IF(COUNTIF(AA11:AA34,"〇")&gt;0,"1","  ")</f>
        <v xml:space="preserve">  </v>
      </c>
      <c r="AB37" s="905" t="str">
        <f>IF(COUNTIF(AB11:AB34,"〇")&gt;0,"1","  ")</f>
        <v xml:space="preserve">  </v>
      </c>
      <c r="AC37" s="905">
        <f>COUNTA(AC11:AC34)</f>
        <v>0</v>
      </c>
      <c r="AD37" s="905">
        <f t="shared" ref="AD37:AI37" si="8">COUNTA(AD11:AD34)</f>
        <v>0</v>
      </c>
      <c r="AE37" s="905">
        <f t="shared" si="8"/>
        <v>0</v>
      </c>
      <c r="AF37" s="905">
        <f t="shared" si="8"/>
        <v>4</v>
      </c>
      <c r="AG37" s="905">
        <f t="shared" si="8"/>
        <v>0</v>
      </c>
      <c r="AH37" s="905">
        <f t="shared" si="8"/>
        <v>0</v>
      </c>
      <c r="AI37" s="905">
        <f t="shared" si="8"/>
        <v>0</v>
      </c>
      <c r="AJ37" s="905">
        <f>COUNTA(AJ11:AJ34)</f>
        <v>1</v>
      </c>
      <c r="AK37" s="883"/>
      <c r="AL37" s="883"/>
      <c r="AM37" s="906"/>
      <c r="AN37" s="906"/>
      <c r="AO37" s="906"/>
      <c r="AP37" s="2"/>
    </row>
    <row r="38" spans="2:86" ht="14.25" customHeight="1" x14ac:dyDescent="0.15">
      <c r="B38" s="926"/>
      <c r="C38" s="931"/>
      <c r="D38" s="929"/>
      <c r="E38" s="929"/>
      <c r="F38" s="929"/>
      <c r="G38" s="929"/>
      <c r="H38" s="929"/>
      <c r="I38" s="929"/>
      <c r="J38" s="930"/>
      <c r="K38" s="899"/>
      <c r="L38" s="915"/>
      <c r="M38" s="916"/>
      <c r="N38" s="943"/>
      <c r="O38" s="915"/>
      <c r="P38" s="916"/>
      <c r="Q38" s="916"/>
      <c r="R38" s="916"/>
      <c r="S38" s="916"/>
      <c r="T38" s="916"/>
      <c r="U38" s="916"/>
      <c r="V38" s="916"/>
      <c r="W38" s="916"/>
      <c r="X38" s="943"/>
      <c r="Y38" s="905"/>
      <c r="Z38" s="905"/>
      <c r="AA38" s="905"/>
      <c r="AB38" s="905"/>
      <c r="AC38" s="905"/>
      <c r="AD38" s="905"/>
      <c r="AE38" s="905"/>
      <c r="AF38" s="905"/>
      <c r="AG38" s="905"/>
      <c r="AH38" s="905"/>
      <c r="AI38" s="905"/>
      <c r="AJ38" s="905"/>
      <c r="AK38" s="883"/>
      <c r="AL38" s="883"/>
      <c r="AM38" s="906"/>
      <c r="AN38" s="906"/>
      <c r="AO38" s="906"/>
      <c r="AP38" s="2"/>
    </row>
    <row r="39" spans="2:86" ht="12" customHeight="1" x14ac:dyDescent="0.15">
      <c r="B39" s="926"/>
      <c r="C39" s="931"/>
      <c r="D39" s="929"/>
      <c r="E39" s="929"/>
      <c r="F39" s="929"/>
      <c r="G39" s="929"/>
      <c r="H39" s="929"/>
      <c r="I39" s="929"/>
      <c r="J39" s="930"/>
      <c r="K39" s="893" t="s">
        <v>503</v>
      </c>
      <c r="L39" s="900"/>
      <c r="M39" s="900"/>
      <c r="N39" s="900"/>
      <c r="O39" s="900"/>
      <c r="P39" s="900"/>
      <c r="Q39" s="900"/>
      <c r="R39" s="900"/>
      <c r="S39" s="900"/>
      <c r="T39" s="900"/>
      <c r="U39" s="900"/>
      <c r="V39" s="900"/>
      <c r="W39" s="900"/>
      <c r="X39" s="900"/>
      <c r="Y39" s="900"/>
      <c r="Z39" s="900"/>
      <c r="AA39" s="900"/>
      <c r="AB39" s="900"/>
      <c r="AC39" s="900"/>
      <c r="AD39" s="900"/>
      <c r="AE39" s="900"/>
      <c r="AF39" s="900"/>
      <c r="AG39" s="900"/>
      <c r="AH39" s="900"/>
      <c r="AI39" s="900"/>
      <c r="AJ39" s="900"/>
      <c r="AK39" s="901"/>
      <c r="AL39" s="901"/>
      <c r="AM39" s="901"/>
      <c r="AN39" s="901"/>
      <c r="AO39" s="902"/>
      <c r="AP39" s="2"/>
    </row>
    <row r="40" spans="2:86" ht="12" customHeight="1" x14ac:dyDescent="0.15">
      <c r="B40" s="926"/>
      <c r="C40" s="931"/>
      <c r="D40" s="929"/>
      <c r="E40" s="929"/>
      <c r="F40" s="929"/>
      <c r="G40" s="929"/>
      <c r="H40" s="929"/>
      <c r="I40" s="929"/>
      <c r="J40" s="930"/>
      <c r="K40" s="894"/>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row>
    <row r="41" spans="2:86" ht="12" customHeight="1" x14ac:dyDescent="0.15">
      <c r="B41" s="926"/>
      <c r="C41" s="931"/>
      <c r="D41" s="929"/>
      <c r="E41" s="929"/>
      <c r="F41" s="929"/>
      <c r="G41" s="929"/>
      <c r="H41" s="929"/>
      <c r="I41" s="929"/>
      <c r="J41" s="930"/>
      <c r="K41" s="894"/>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row>
    <row r="42" spans="2:86" ht="12" customHeight="1" x14ac:dyDescent="0.15">
      <c r="B42" s="926"/>
      <c r="C42" s="931"/>
      <c r="D42" s="929"/>
      <c r="E42" s="929"/>
      <c r="F42" s="929"/>
      <c r="G42" s="929"/>
      <c r="H42" s="929"/>
      <c r="I42" s="929"/>
      <c r="J42" s="930"/>
      <c r="K42" s="894"/>
      <c r="L42" s="903"/>
      <c r="M42" s="903"/>
      <c r="N42" s="903"/>
      <c r="O42" s="903"/>
      <c r="P42" s="903"/>
      <c r="Q42" s="903"/>
      <c r="R42" s="903"/>
      <c r="S42" s="903"/>
      <c r="T42" s="903"/>
      <c r="U42" s="903"/>
      <c r="V42" s="903"/>
      <c r="W42" s="903"/>
      <c r="X42" s="903"/>
      <c r="Y42" s="903"/>
      <c r="Z42" s="903"/>
      <c r="AA42" s="903"/>
      <c r="AB42" s="903"/>
      <c r="AC42" s="903"/>
      <c r="AD42" s="903"/>
      <c r="AE42" s="903"/>
      <c r="AF42" s="903"/>
      <c r="AG42" s="903"/>
      <c r="AH42" s="903"/>
      <c r="AI42" s="903"/>
      <c r="AJ42" s="903"/>
      <c r="AK42" s="903"/>
      <c r="AL42" s="903"/>
      <c r="AM42" s="903"/>
      <c r="AN42" s="903"/>
      <c r="AO42" s="904"/>
      <c r="AP42" s="42"/>
      <c r="CD42" s="2"/>
      <c r="CE42" s="2"/>
      <c r="CF42" s="2"/>
      <c r="CG42" s="2"/>
      <c r="CH42" s="2"/>
    </row>
    <row r="43" spans="2:86" ht="12" customHeight="1" x14ac:dyDescent="0.15">
      <c r="B43" s="926"/>
      <c r="C43" s="931"/>
      <c r="D43" s="929"/>
      <c r="E43" s="929"/>
      <c r="F43" s="929"/>
      <c r="G43" s="929"/>
      <c r="H43" s="929"/>
      <c r="I43" s="929"/>
      <c r="J43" s="930"/>
      <c r="K43" s="879" t="s">
        <v>331</v>
      </c>
      <c r="L43" s="879"/>
      <c r="M43" s="879"/>
      <c r="N43" s="879"/>
      <c r="O43" s="879"/>
      <c r="P43" s="879"/>
      <c r="Q43" s="879"/>
      <c r="R43" s="879"/>
      <c r="S43" s="879"/>
      <c r="T43" s="879"/>
      <c r="U43" s="879"/>
      <c r="V43" s="879"/>
      <c r="W43" s="879"/>
      <c r="X43" s="879"/>
      <c r="Y43" s="879"/>
      <c r="Z43" s="879"/>
      <c r="AA43" s="879"/>
      <c r="AB43" s="879"/>
      <c r="AC43" s="879"/>
      <c r="AD43" s="879"/>
      <c r="AE43" s="879"/>
      <c r="AF43" s="879"/>
      <c r="AG43" s="879"/>
      <c r="AH43" s="879"/>
      <c r="AI43" s="879"/>
      <c r="AJ43" s="879"/>
      <c r="AK43" s="879"/>
      <c r="AL43" s="879"/>
      <c r="AM43" s="879"/>
      <c r="AN43" s="879"/>
      <c r="AO43" s="879"/>
      <c r="AP43" s="42"/>
      <c r="CD43" s="2"/>
      <c r="CE43" s="2"/>
      <c r="CF43" s="2"/>
      <c r="CG43" s="2"/>
      <c r="CH43" s="2"/>
    </row>
    <row r="44" spans="2:86" ht="12" customHeight="1" x14ac:dyDescent="0.15">
      <c r="B44" s="926"/>
      <c r="C44" s="931"/>
      <c r="D44" s="929"/>
      <c r="E44" s="929"/>
      <c r="F44" s="929"/>
      <c r="G44" s="929"/>
      <c r="H44" s="929"/>
      <c r="I44" s="929"/>
      <c r="J44" s="930"/>
      <c r="K44" s="895" t="s">
        <v>497</v>
      </c>
      <c r="L44" s="896"/>
      <c r="M44" s="896"/>
      <c r="N44" s="896"/>
      <c r="O44" s="896"/>
      <c r="P44" s="896"/>
      <c r="Q44" s="896"/>
      <c r="R44" s="896"/>
      <c r="S44" s="896"/>
      <c r="T44" s="896"/>
      <c r="U44" s="896"/>
      <c r="V44" s="896"/>
      <c r="W44" s="896"/>
      <c r="X44" s="896"/>
      <c r="Y44" s="896"/>
      <c r="Z44" s="896"/>
      <c r="AA44" s="896"/>
      <c r="AB44" s="896"/>
      <c r="AC44" s="896"/>
      <c r="AD44" s="896"/>
      <c r="AE44" s="896"/>
      <c r="AF44" s="896"/>
      <c r="AG44" s="896"/>
      <c r="AH44" s="896"/>
      <c r="AI44" s="896"/>
      <c r="AJ44" s="896"/>
      <c r="AK44" s="896"/>
      <c r="AL44" s="896"/>
      <c r="AM44" s="896"/>
      <c r="AN44" s="896"/>
      <c r="AO44" s="897"/>
      <c r="AP44" s="42"/>
      <c r="CD44" s="2"/>
      <c r="CE44" s="2"/>
      <c r="CF44" s="2"/>
      <c r="CG44" s="2"/>
      <c r="CH44" s="2"/>
    </row>
    <row r="45" spans="2:86" ht="12" customHeight="1" x14ac:dyDescent="0.15">
      <c r="B45" s="510"/>
      <c r="C45" s="932"/>
      <c r="D45" s="933"/>
      <c r="E45" s="933"/>
      <c r="F45" s="933"/>
      <c r="G45" s="933"/>
      <c r="H45" s="933"/>
      <c r="I45" s="933"/>
      <c r="J45" s="934"/>
      <c r="K45" s="880" t="s">
        <v>498</v>
      </c>
      <c r="L45" s="881"/>
      <c r="M45" s="881"/>
      <c r="N45" s="881"/>
      <c r="O45" s="881"/>
      <c r="P45" s="881"/>
      <c r="Q45" s="881"/>
      <c r="R45" s="881"/>
      <c r="S45" s="881"/>
      <c r="T45" s="881"/>
      <c r="U45" s="881"/>
      <c r="V45" s="881"/>
      <c r="W45" s="881"/>
      <c r="X45" s="881"/>
      <c r="Y45" s="881"/>
      <c r="Z45" s="881"/>
      <c r="AA45" s="881"/>
      <c r="AB45" s="881"/>
      <c r="AC45" s="881"/>
      <c r="AD45" s="881"/>
      <c r="AE45" s="881"/>
      <c r="AF45" s="881"/>
      <c r="AG45" s="881"/>
      <c r="AH45" s="881"/>
      <c r="AI45" s="881"/>
      <c r="AJ45" s="881"/>
      <c r="AK45" s="881"/>
      <c r="AL45" s="881"/>
      <c r="AM45" s="881"/>
      <c r="AN45" s="881"/>
      <c r="AO45" s="882"/>
      <c r="AP45" s="42"/>
      <c r="CD45" s="2"/>
      <c r="CE45" s="2"/>
      <c r="CF45" s="2"/>
      <c r="CG45" s="2"/>
      <c r="CH45" s="2"/>
    </row>
    <row r="46" spans="2:86" ht="12" customHeight="1" x14ac:dyDescent="0.2">
      <c r="B46" s="6" t="s">
        <v>404</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439</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440</v>
      </c>
      <c r="AP48" s="42"/>
      <c r="CD48" s="2"/>
      <c r="CE48" s="2"/>
      <c r="CF48" s="2"/>
      <c r="CG48" s="2"/>
      <c r="CH48" s="2"/>
    </row>
    <row r="49" spans="2:86" ht="12" customHeight="1" x14ac:dyDescent="0.15">
      <c r="B49" s="2" t="s">
        <v>441</v>
      </c>
      <c r="AP49" s="42"/>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28 AG11:AJ28">
    <cfRule type="expression" dxfId="25" priority="3">
      <formula>$AQ11=2</formula>
    </cfRule>
  </conditionalFormatting>
  <conditionalFormatting sqref="Y29:AB29">
    <cfRule type="expression" dxfId="24" priority="15">
      <formula>$AQ28=2</formula>
    </cfRule>
  </conditionalFormatting>
  <conditionalFormatting sqref="Y30:AB31">
    <cfRule type="expression" dxfId="23" priority="13">
      <formula>$AQ28=2</formula>
    </cfRule>
  </conditionalFormatting>
  <conditionalFormatting sqref="Y32:AB32">
    <cfRule type="expression" dxfId="22" priority="11">
      <formula>$AQ29=2</formula>
    </cfRule>
  </conditionalFormatting>
  <conditionalFormatting sqref="Y33:AB33">
    <cfRule type="expression" dxfId="21" priority="9">
      <formula>$AQ29=2</formula>
    </cfRule>
  </conditionalFormatting>
  <conditionalFormatting sqref="Y34:AB34">
    <cfRule type="expression" dxfId="20" priority="7">
      <formula>$AQ29=2</formula>
    </cfRule>
  </conditionalFormatting>
  <conditionalFormatting sqref="Y11:AF28">
    <cfRule type="expression" dxfId="19" priority="2">
      <formula>$AQ11=3</formula>
    </cfRule>
  </conditionalFormatting>
  <conditionalFormatting sqref="Y29:AF29">
    <cfRule type="expression" dxfId="18" priority="16">
      <formula>$AQ28=3</formula>
    </cfRule>
  </conditionalFormatting>
  <conditionalFormatting sqref="Y30:AF31">
    <cfRule type="expression" dxfId="17" priority="14">
      <formula>$AQ28=3</formula>
    </cfRule>
  </conditionalFormatting>
  <conditionalFormatting sqref="Y32:AF32">
    <cfRule type="expression" dxfId="16" priority="12">
      <formula>$AQ29=3</formula>
    </cfRule>
  </conditionalFormatting>
  <conditionalFormatting sqref="Y33:AF33">
    <cfRule type="expression" dxfId="15" priority="10">
      <formula>$AQ29=3</formula>
    </cfRule>
  </conditionalFormatting>
  <conditionalFormatting sqref="Y34:AF34">
    <cfRule type="expression" dxfId="14" priority="8">
      <formula>$AQ29=3</formula>
    </cfRule>
  </conditionalFormatting>
  <conditionalFormatting sqref="AC11:AJ28">
    <cfRule type="expression" dxfId="13" priority="1">
      <formula>$AQ11=1</formula>
    </cfRule>
  </conditionalFormatting>
  <conditionalFormatting sqref="AC29:AJ29">
    <cfRule type="expression" dxfId="12" priority="27">
      <formula>$AQ28=1</formula>
    </cfRule>
  </conditionalFormatting>
  <conditionalFormatting sqref="AC30:AJ31">
    <cfRule type="expression" dxfId="11" priority="25">
      <formula>$AQ28=1</formula>
    </cfRule>
  </conditionalFormatting>
  <conditionalFormatting sqref="AC32:AJ32">
    <cfRule type="expression" dxfId="10" priority="23">
      <formula>$AQ29=1</formula>
    </cfRule>
  </conditionalFormatting>
  <conditionalFormatting sqref="AC33:AJ33">
    <cfRule type="expression" dxfId="9" priority="21">
      <formula>$AQ29=1</formula>
    </cfRule>
  </conditionalFormatting>
  <conditionalFormatting sqref="AC34:AJ34">
    <cfRule type="expression" dxfId="8" priority="19">
      <formula>$AQ29=1</formula>
    </cfRule>
  </conditionalFormatting>
  <conditionalFormatting sqref="AG29:AJ29">
    <cfRule type="expression" dxfId="7" priority="26">
      <formula>$AQ28=2</formula>
    </cfRule>
  </conditionalFormatting>
  <conditionalFormatting sqref="AG30:AJ31">
    <cfRule type="expression" dxfId="6" priority="24">
      <formula>$AQ28=2</formula>
    </cfRule>
  </conditionalFormatting>
  <conditionalFormatting sqref="AG32:AJ32">
    <cfRule type="expression" dxfId="5" priority="22">
      <formula>$AQ29=2</formula>
    </cfRule>
  </conditionalFormatting>
  <conditionalFormatting sqref="AG33:AJ33">
    <cfRule type="expression" dxfId="4" priority="20">
      <formula>$AQ29=2</formula>
    </cfRule>
  </conditionalFormatting>
  <conditionalFormatting sqref="AG34:AJ34">
    <cfRule type="expression" dxfId="3" priority="18">
      <formula>$AQ29=2</formula>
    </cfRule>
  </conditionalFormatting>
  <dataValidations count="3">
    <dataValidation type="list" allowBlank="1" showInputMessage="1" showErrorMessage="1" sqref="Y18:AB34" xr:uid="{E39C18AD-877F-4A26-AE7F-4F07C96FDE68}">
      <formula1>"〇,"</formula1>
    </dataValidation>
    <dataValidation type="list" allowBlank="1" showInputMessage="1" showErrorMessage="1" sqref="N11:O34" xr:uid="{77C4E31A-5184-4045-B263-039331700BFB}">
      <formula1>INDIRECT(L11)</formula1>
    </dataValidation>
    <dataValidation type="list" allowBlank="1" showInputMessage="1" showErrorMessage="1" sqref="Y11:AB17" xr:uid="{FF7977B2-9741-4DDB-8778-0DDA229A0B1C}">
      <formula1>"　,○"</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2BE8758-D556-4A86-9924-FB4A981AE4DE}">
          <x14:formula1>
            <xm:f>'(参考)リスト'!$G$16:$G$19</xm:f>
          </x14:formula1>
          <xm:sqref>AM35:AO38</xm:sqref>
        </x14:dataValidation>
        <x14:dataValidation type="list" allowBlank="1" showInputMessage="1" showErrorMessage="1" xr:uid="{EE4194C5-546C-4A65-AF97-CF820639742B}">
          <x14:formula1>
            <xm:f>'(参考)リスト'!$B$16:$B$21</xm:f>
          </x14:formula1>
          <xm:sqref>L11:M34</xm:sqref>
        </x14:dataValidation>
        <x14:dataValidation type="list" allowBlank="1" showInputMessage="1" showErrorMessage="1" xr:uid="{14692DEA-5B2C-4195-8C5E-BD3797C7E71E}">
          <x14:formula1>
            <xm:f>'(参考)リスト'!$E$16:$E$27</xm:f>
          </x14:formula1>
          <xm:sqref>R11:T34</xm:sqref>
        </x14:dataValidation>
        <x14:dataValidation type="list" allowBlank="1" showInputMessage="1" showErrorMessage="1" xr:uid="{141AB12F-2493-4DCE-AAF5-712212E9D922}">
          <x14:formula1>
            <xm:f>'(参考)リスト'!$D$16:$D$18</xm:f>
          </x14:formula1>
          <xm:sqref>P11:Q34</xm:sqref>
        </x14:dataValidation>
        <x14:dataValidation type="list" allowBlank="1" showInputMessage="1" showErrorMessage="1" xr:uid="{D1E446D9-90DA-4C8D-A775-7AA7185F29FA}">
          <x14:formula1>
            <xm:f>'(参考)リスト'!$F$16:$F$21</xm:f>
          </x14:formula1>
          <xm:sqref>U11:X34</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pageSetUpPr fitToPage="1"/>
  </sheetPr>
  <dimension ref="B2:BM21"/>
  <sheetViews>
    <sheetView showGridLines="0" view="pageBreakPreview" zoomScaleNormal="55" zoomScaleSheetLayoutView="100" workbookViewId="0">
      <selection activeCell="B6" sqref="B6:AM18"/>
    </sheetView>
  </sheetViews>
  <sheetFormatPr defaultColWidth="8.88671875" defaultRowHeight="13.2" x14ac:dyDescent="0.2"/>
  <cols>
    <col min="1" max="1" width="1.88671875" style="36" customWidth="1"/>
    <col min="2" max="60" width="2.109375" style="110" customWidth="1"/>
    <col min="61" max="61" width="0.6640625" style="110" customWidth="1"/>
    <col min="62" max="62" width="2.109375" style="110" customWidth="1"/>
    <col min="63" max="63" width="1" style="110" customWidth="1"/>
    <col min="64" max="65" width="2.109375" style="110" customWidth="1"/>
    <col min="66" max="16384" width="8.88671875" style="36"/>
  </cols>
  <sheetData>
    <row r="2" spans="2:63" s="111" customFormat="1" ht="14.25" customHeight="1" x14ac:dyDescent="0.2">
      <c r="B2" s="112" t="s">
        <v>443</v>
      </c>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row>
    <row r="3" spans="2:63" s="114" customFormat="1" ht="17.25" customHeight="1" x14ac:dyDescent="0.15">
      <c r="B3" s="1006" t="s">
        <v>17</v>
      </c>
      <c r="C3" s="1007"/>
      <c r="D3" s="1007"/>
      <c r="E3" s="1008"/>
      <c r="F3" s="1001" t="s">
        <v>561</v>
      </c>
      <c r="G3" s="1002"/>
      <c r="H3" s="1002"/>
      <c r="I3" s="1002"/>
      <c r="J3" s="1002"/>
      <c r="K3" s="1002"/>
      <c r="L3" s="1002"/>
      <c r="M3" s="1002"/>
      <c r="N3" s="1002"/>
      <c r="O3" s="1002"/>
      <c r="P3" s="1002"/>
      <c r="Q3" s="1002"/>
      <c r="R3" s="1002"/>
      <c r="S3" s="1002"/>
      <c r="T3" s="1003"/>
      <c r="U3" s="992" t="s">
        <v>192</v>
      </c>
      <c r="V3" s="993"/>
      <c r="W3" s="993"/>
      <c r="X3" s="994"/>
      <c r="Y3" s="994"/>
      <c r="Z3" s="1015" t="s">
        <v>573</v>
      </c>
      <c r="AA3" s="994"/>
      <c r="AB3" s="994"/>
      <c r="AC3" s="994"/>
      <c r="AD3" s="994"/>
      <c r="AE3" s="994"/>
      <c r="AF3" s="994"/>
      <c r="AG3" s="994"/>
      <c r="AH3" s="1016"/>
      <c r="AI3" s="1017" t="s">
        <v>445</v>
      </c>
      <c r="AJ3" s="1018"/>
      <c r="AK3" s="1018"/>
      <c r="AL3" s="1018"/>
      <c r="AM3" s="1018"/>
      <c r="AN3" s="1019"/>
      <c r="AO3" s="995" t="s">
        <v>531</v>
      </c>
      <c r="AP3" s="996"/>
      <c r="AQ3" s="996"/>
      <c r="AR3" s="996"/>
      <c r="AS3" s="996"/>
      <c r="AT3" s="996"/>
      <c r="AU3" s="996"/>
      <c r="AV3" s="997"/>
      <c r="AW3" s="980" t="s">
        <v>185</v>
      </c>
      <c r="AX3" s="981"/>
      <c r="AY3" s="981"/>
      <c r="AZ3" s="981"/>
      <c r="BA3" s="981"/>
      <c r="BB3" s="982"/>
      <c r="BC3" s="986">
        <v>45586</v>
      </c>
      <c r="BD3" s="987"/>
      <c r="BE3" s="987"/>
      <c r="BF3" s="987"/>
      <c r="BG3" s="987"/>
      <c r="BH3" s="987"/>
      <c r="BI3" s="987"/>
      <c r="BJ3" s="987"/>
      <c r="BK3" s="988"/>
    </row>
    <row r="4" spans="2:63" s="114" customFormat="1" ht="17.25" customHeight="1" x14ac:dyDescent="0.2">
      <c r="B4" s="1009" t="s">
        <v>191</v>
      </c>
      <c r="C4" s="1010"/>
      <c r="D4" s="1010"/>
      <c r="E4" s="1011"/>
      <c r="F4" s="1012" t="s">
        <v>562</v>
      </c>
      <c r="G4" s="1013"/>
      <c r="H4" s="1013"/>
      <c r="I4" s="1013"/>
      <c r="J4" s="1013"/>
      <c r="K4" s="1013"/>
      <c r="L4" s="1013"/>
      <c r="M4" s="1013"/>
      <c r="N4" s="1013"/>
      <c r="O4" s="1013"/>
      <c r="P4" s="1013"/>
      <c r="Q4" s="1013"/>
      <c r="R4" s="1013"/>
      <c r="S4" s="1013"/>
      <c r="T4" s="1014"/>
      <c r="U4" s="992" t="s">
        <v>237</v>
      </c>
      <c r="V4" s="993"/>
      <c r="W4" s="993"/>
      <c r="X4" s="994"/>
      <c r="Y4" s="994"/>
      <c r="Z4" s="1015" t="s">
        <v>537</v>
      </c>
      <c r="AA4" s="994"/>
      <c r="AB4" s="994"/>
      <c r="AC4" s="994"/>
      <c r="AD4" s="994"/>
      <c r="AE4" s="994"/>
      <c r="AF4" s="994"/>
      <c r="AG4" s="994"/>
      <c r="AH4" s="1016"/>
      <c r="AI4" s="1020"/>
      <c r="AJ4" s="1021"/>
      <c r="AK4" s="1021"/>
      <c r="AL4" s="1021"/>
      <c r="AM4" s="1021"/>
      <c r="AN4" s="1022"/>
      <c r="AO4" s="998" t="s">
        <v>532</v>
      </c>
      <c r="AP4" s="999"/>
      <c r="AQ4" s="999"/>
      <c r="AR4" s="999"/>
      <c r="AS4" s="999"/>
      <c r="AT4" s="999"/>
      <c r="AU4" s="999"/>
      <c r="AV4" s="1000"/>
      <c r="AW4" s="983"/>
      <c r="AX4" s="984"/>
      <c r="AY4" s="984"/>
      <c r="AZ4" s="984"/>
      <c r="BA4" s="984"/>
      <c r="BB4" s="985"/>
      <c r="BC4" s="989"/>
      <c r="BD4" s="990"/>
      <c r="BE4" s="990"/>
      <c r="BF4" s="990"/>
      <c r="BG4" s="990"/>
      <c r="BH4" s="990"/>
      <c r="BI4" s="990"/>
      <c r="BJ4" s="990"/>
      <c r="BK4" s="991"/>
    </row>
    <row r="5" spans="2:63" ht="42.75" customHeight="1" x14ac:dyDescent="0.2">
      <c r="B5" s="979" t="s">
        <v>190</v>
      </c>
      <c r="C5" s="967"/>
      <c r="D5" s="967"/>
      <c r="E5" s="967"/>
      <c r="F5" s="967"/>
      <c r="G5" s="968"/>
      <c r="H5" s="966" t="s">
        <v>189</v>
      </c>
      <c r="I5" s="967"/>
      <c r="J5" s="967"/>
      <c r="K5" s="967"/>
      <c r="L5" s="967"/>
      <c r="M5" s="967"/>
      <c r="N5" s="967"/>
      <c r="O5" s="968"/>
      <c r="P5" s="969" t="s">
        <v>520</v>
      </c>
      <c r="Q5" s="936"/>
      <c r="R5" s="936"/>
      <c r="S5" s="936"/>
      <c r="T5" s="936"/>
      <c r="U5" s="936"/>
      <c r="V5" s="936"/>
      <c r="W5" s="936"/>
      <c r="X5" s="936"/>
      <c r="Y5" s="936"/>
      <c r="Z5" s="936"/>
      <c r="AA5" s="936"/>
      <c r="AB5" s="936"/>
      <c r="AC5" s="936"/>
      <c r="AD5" s="936"/>
      <c r="AE5" s="936"/>
      <c r="AF5" s="936"/>
      <c r="AG5" s="936"/>
      <c r="AH5" s="936"/>
      <c r="AI5" s="936"/>
      <c r="AJ5" s="936"/>
      <c r="AK5" s="936"/>
      <c r="AL5" s="936"/>
      <c r="AM5" s="936"/>
      <c r="AN5" s="969" t="s">
        <v>188</v>
      </c>
      <c r="AO5" s="936"/>
      <c r="AP5" s="936"/>
      <c r="AQ5" s="936"/>
      <c r="AR5" s="936"/>
      <c r="AS5" s="936"/>
      <c r="AT5" s="936"/>
      <c r="AU5" s="936"/>
      <c r="AV5" s="936"/>
      <c r="AW5" s="936"/>
      <c r="AX5" s="936"/>
      <c r="AY5" s="936"/>
      <c r="AZ5" s="936"/>
      <c r="BA5" s="936"/>
      <c r="BB5" s="936"/>
      <c r="BC5" s="936"/>
      <c r="BD5" s="936"/>
      <c r="BE5" s="936"/>
      <c r="BF5" s="936"/>
      <c r="BG5" s="936"/>
      <c r="BH5" s="936"/>
      <c r="BI5" s="936"/>
      <c r="BJ5" s="936"/>
      <c r="BK5" s="937"/>
    </row>
    <row r="6" spans="2:63" ht="29.25" customHeight="1" x14ac:dyDescent="0.2">
      <c r="B6" s="1004"/>
      <c r="C6" s="675"/>
      <c r="D6" s="675"/>
      <c r="E6" s="675"/>
      <c r="F6" s="675"/>
      <c r="G6" s="676"/>
      <c r="H6" s="1005"/>
      <c r="I6" s="1005"/>
      <c r="J6" s="1005"/>
      <c r="K6" s="1005"/>
      <c r="L6" s="1005"/>
      <c r="M6" s="1005"/>
      <c r="N6" s="1005"/>
      <c r="O6" s="1005"/>
      <c r="P6" s="970"/>
      <c r="Q6" s="971"/>
      <c r="R6" s="971"/>
      <c r="S6" s="971"/>
      <c r="T6" s="971"/>
      <c r="U6" s="971"/>
      <c r="V6" s="971"/>
      <c r="W6" s="971"/>
      <c r="X6" s="971"/>
      <c r="Y6" s="971"/>
      <c r="Z6" s="971"/>
      <c r="AA6" s="971"/>
      <c r="AB6" s="971"/>
      <c r="AC6" s="971"/>
      <c r="AD6" s="971"/>
      <c r="AE6" s="971"/>
      <c r="AF6" s="971"/>
      <c r="AG6" s="971"/>
      <c r="AH6" s="971"/>
      <c r="AI6" s="971"/>
      <c r="AJ6" s="971"/>
      <c r="AK6" s="971"/>
      <c r="AL6" s="971"/>
      <c r="AM6" s="971"/>
      <c r="AN6" s="972"/>
      <c r="AO6" s="973"/>
      <c r="AP6" s="973"/>
      <c r="AQ6" s="973"/>
      <c r="AR6" s="973"/>
      <c r="AS6" s="973"/>
      <c r="AT6" s="973"/>
      <c r="AU6" s="973"/>
      <c r="AV6" s="973"/>
      <c r="AW6" s="973"/>
      <c r="AX6" s="973"/>
      <c r="AY6" s="973"/>
      <c r="AZ6" s="973"/>
      <c r="BA6" s="973"/>
      <c r="BB6" s="973"/>
      <c r="BC6" s="973"/>
      <c r="BD6" s="973"/>
      <c r="BE6" s="973"/>
      <c r="BF6" s="973"/>
      <c r="BG6" s="973"/>
      <c r="BH6" s="973"/>
      <c r="BI6" s="973"/>
      <c r="BJ6" s="973"/>
      <c r="BK6" s="974"/>
    </row>
    <row r="7" spans="2:63" ht="29.25" customHeight="1" x14ac:dyDescent="0.2">
      <c r="B7" s="1004"/>
      <c r="C7" s="675"/>
      <c r="D7" s="675"/>
      <c r="E7" s="675"/>
      <c r="F7" s="675"/>
      <c r="G7" s="676"/>
      <c r="H7" s="1005"/>
      <c r="I7" s="1005"/>
      <c r="J7" s="1005"/>
      <c r="K7" s="1005"/>
      <c r="L7" s="1005"/>
      <c r="M7" s="1005"/>
      <c r="N7" s="1005"/>
      <c r="O7" s="1005"/>
      <c r="P7" s="970"/>
      <c r="Q7" s="971"/>
      <c r="R7" s="971"/>
      <c r="S7" s="971"/>
      <c r="T7" s="971"/>
      <c r="U7" s="971"/>
      <c r="V7" s="971"/>
      <c r="W7" s="971"/>
      <c r="X7" s="971"/>
      <c r="Y7" s="971"/>
      <c r="Z7" s="971"/>
      <c r="AA7" s="971"/>
      <c r="AB7" s="971"/>
      <c r="AC7" s="971"/>
      <c r="AD7" s="971"/>
      <c r="AE7" s="971"/>
      <c r="AF7" s="971"/>
      <c r="AG7" s="971"/>
      <c r="AH7" s="971"/>
      <c r="AI7" s="971"/>
      <c r="AJ7" s="971"/>
      <c r="AK7" s="971"/>
      <c r="AL7" s="971"/>
      <c r="AM7" s="971"/>
      <c r="AN7" s="972"/>
      <c r="AO7" s="973"/>
      <c r="AP7" s="973"/>
      <c r="AQ7" s="973"/>
      <c r="AR7" s="973"/>
      <c r="AS7" s="973"/>
      <c r="AT7" s="973"/>
      <c r="AU7" s="973"/>
      <c r="AV7" s="973"/>
      <c r="AW7" s="973"/>
      <c r="AX7" s="973"/>
      <c r="AY7" s="973"/>
      <c r="AZ7" s="973"/>
      <c r="BA7" s="973"/>
      <c r="BB7" s="973"/>
      <c r="BC7" s="973"/>
      <c r="BD7" s="973"/>
      <c r="BE7" s="973"/>
      <c r="BF7" s="973"/>
      <c r="BG7" s="973"/>
      <c r="BH7" s="973"/>
      <c r="BI7" s="973"/>
      <c r="BJ7" s="973"/>
      <c r="BK7" s="974"/>
    </row>
    <row r="8" spans="2:63" ht="29.25" customHeight="1" x14ac:dyDescent="0.2">
      <c r="B8" s="963"/>
      <c r="C8" s="964"/>
      <c r="D8" s="964"/>
      <c r="E8" s="964"/>
      <c r="F8" s="964"/>
      <c r="G8" s="965"/>
      <c r="H8" s="978"/>
      <c r="I8" s="978"/>
      <c r="J8" s="978"/>
      <c r="K8" s="978"/>
      <c r="L8" s="978"/>
      <c r="M8" s="978"/>
      <c r="N8" s="978"/>
      <c r="O8" s="978"/>
      <c r="P8" s="975"/>
      <c r="Q8" s="976"/>
      <c r="R8" s="976"/>
      <c r="S8" s="976"/>
      <c r="T8" s="976"/>
      <c r="U8" s="976"/>
      <c r="V8" s="976"/>
      <c r="W8" s="976"/>
      <c r="X8" s="976"/>
      <c r="Y8" s="976"/>
      <c r="Z8" s="976"/>
      <c r="AA8" s="976"/>
      <c r="AB8" s="976"/>
      <c r="AC8" s="976"/>
      <c r="AD8" s="976"/>
      <c r="AE8" s="976"/>
      <c r="AF8" s="976"/>
      <c r="AG8" s="976"/>
      <c r="AH8" s="976"/>
      <c r="AI8" s="976"/>
      <c r="AJ8" s="976"/>
      <c r="AK8" s="976"/>
      <c r="AL8" s="976"/>
      <c r="AM8" s="976"/>
      <c r="AN8" s="975"/>
      <c r="AO8" s="976"/>
      <c r="AP8" s="976"/>
      <c r="AQ8" s="976"/>
      <c r="AR8" s="976"/>
      <c r="AS8" s="976"/>
      <c r="AT8" s="976"/>
      <c r="AU8" s="976"/>
      <c r="AV8" s="976"/>
      <c r="AW8" s="976"/>
      <c r="AX8" s="976"/>
      <c r="AY8" s="976"/>
      <c r="AZ8" s="976"/>
      <c r="BA8" s="976"/>
      <c r="BB8" s="976"/>
      <c r="BC8" s="976"/>
      <c r="BD8" s="976"/>
      <c r="BE8" s="976"/>
      <c r="BF8" s="976"/>
      <c r="BG8" s="976"/>
      <c r="BH8" s="976"/>
      <c r="BI8" s="976"/>
      <c r="BJ8" s="976"/>
      <c r="BK8" s="977"/>
    </row>
    <row r="9" spans="2:63" ht="29.25" customHeight="1" x14ac:dyDescent="0.2">
      <c r="B9" s="963"/>
      <c r="C9" s="964"/>
      <c r="D9" s="964"/>
      <c r="E9" s="964"/>
      <c r="F9" s="964"/>
      <c r="G9" s="965"/>
      <c r="H9" s="978"/>
      <c r="I9" s="978"/>
      <c r="J9" s="978"/>
      <c r="K9" s="978"/>
      <c r="L9" s="978"/>
      <c r="M9" s="978"/>
      <c r="N9" s="978"/>
      <c r="O9" s="978"/>
      <c r="P9" s="975"/>
      <c r="Q9" s="976"/>
      <c r="R9" s="976"/>
      <c r="S9" s="976"/>
      <c r="T9" s="976"/>
      <c r="U9" s="976"/>
      <c r="V9" s="976"/>
      <c r="W9" s="976"/>
      <c r="X9" s="976"/>
      <c r="Y9" s="976"/>
      <c r="Z9" s="976"/>
      <c r="AA9" s="976"/>
      <c r="AB9" s="976"/>
      <c r="AC9" s="976"/>
      <c r="AD9" s="976"/>
      <c r="AE9" s="976"/>
      <c r="AF9" s="976"/>
      <c r="AG9" s="976"/>
      <c r="AH9" s="976"/>
      <c r="AI9" s="976"/>
      <c r="AJ9" s="976"/>
      <c r="AK9" s="976"/>
      <c r="AL9" s="976"/>
      <c r="AM9" s="976"/>
      <c r="AN9" s="975"/>
      <c r="AO9" s="976"/>
      <c r="AP9" s="976"/>
      <c r="AQ9" s="976"/>
      <c r="AR9" s="976"/>
      <c r="AS9" s="976"/>
      <c r="AT9" s="976"/>
      <c r="AU9" s="976"/>
      <c r="AV9" s="976"/>
      <c r="AW9" s="976"/>
      <c r="AX9" s="976"/>
      <c r="AY9" s="976"/>
      <c r="AZ9" s="976"/>
      <c r="BA9" s="976"/>
      <c r="BB9" s="976"/>
      <c r="BC9" s="976"/>
      <c r="BD9" s="976"/>
      <c r="BE9" s="976"/>
      <c r="BF9" s="976"/>
      <c r="BG9" s="976"/>
      <c r="BH9" s="976"/>
      <c r="BI9" s="976"/>
      <c r="BJ9" s="976"/>
      <c r="BK9" s="977"/>
    </row>
    <row r="10" spans="2:63" ht="29.25" customHeight="1" x14ac:dyDescent="0.2">
      <c r="B10" s="963"/>
      <c r="C10" s="964"/>
      <c r="D10" s="964"/>
      <c r="E10" s="964"/>
      <c r="F10" s="964"/>
      <c r="G10" s="965"/>
      <c r="H10" s="978"/>
      <c r="I10" s="978"/>
      <c r="J10" s="978"/>
      <c r="K10" s="978"/>
      <c r="L10" s="978"/>
      <c r="M10" s="978"/>
      <c r="N10" s="978"/>
      <c r="O10" s="978"/>
      <c r="P10" s="975"/>
      <c r="Q10" s="976"/>
      <c r="R10" s="976"/>
      <c r="S10" s="976"/>
      <c r="T10" s="976"/>
      <c r="U10" s="976"/>
      <c r="V10" s="976"/>
      <c r="W10" s="976"/>
      <c r="X10" s="976"/>
      <c r="Y10" s="976"/>
      <c r="Z10" s="976"/>
      <c r="AA10" s="976"/>
      <c r="AB10" s="976"/>
      <c r="AC10" s="976"/>
      <c r="AD10" s="976"/>
      <c r="AE10" s="976"/>
      <c r="AF10" s="976"/>
      <c r="AG10" s="976"/>
      <c r="AH10" s="976"/>
      <c r="AI10" s="976"/>
      <c r="AJ10" s="976"/>
      <c r="AK10" s="976"/>
      <c r="AL10" s="976"/>
      <c r="AM10" s="976"/>
      <c r="AN10" s="975"/>
      <c r="AO10" s="976"/>
      <c r="AP10" s="976"/>
      <c r="AQ10" s="976"/>
      <c r="AR10" s="976"/>
      <c r="AS10" s="976"/>
      <c r="AT10" s="976"/>
      <c r="AU10" s="976"/>
      <c r="AV10" s="976"/>
      <c r="AW10" s="976"/>
      <c r="AX10" s="976"/>
      <c r="AY10" s="976"/>
      <c r="AZ10" s="976"/>
      <c r="BA10" s="976"/>
      <c r="BB10" s="976"/>
      <c r="BC10" s="976"/>
      <c r="BD10" s="976"/>
      <c r="BE10" s="976"/>
      <c r="BF10" s="976"/>
      <c r="BG10" s="976"/>
      <c r="BH10" s="976"/>
      <c r="BI10" s="976"/>
      <c r="BJ10" s="976"/>
      <c r="BK10" s="977"/>
    </row>
    <row r="11" spans="2:63" ht="29.25" customHeight="1" x14ac:dyDescent="0.2">
      <c r="B11" s="963"/>
      <c r="C11" s="964"/>
      <c r="D11" s="964"/>
      <c r="E11" s="964"/>
      <c r="F11" s="964"/>
      <c r="G11" s="965"/>
      <c r="H11" s="978"/>
      <c r="I11" s="978"/>
      <c r="J11" s="978"/>
      <c r="K11" s="978"/>
      <c r="L11" s="978"/>
      <c r="M11" s="978"/>
      <c r="N11" s="978"/>
      <c r="O11" s="978"/>
      <c r="P11" s="975"/>
      <c r="Q11" s="976"/>
      <c r="R11" s="976"/>
      <c r="S11" s="976"/>
      <c r="T11" s="976"/>
      <c r="U11" s="976"/>
      <c r="V11" s="976"/>
      <c r="W11" s="976"/>
      <c r="X11" s="976"/>
      <c r="Y11" s="976"/>
      <c r="Z11" s="976"/>
      <c r="AA11" s="976"/>
      <c r="AB11" s="976"/>
      <c r="AC11" s="976"/>
      <c r="AD11" s="976"/>
      <c r="AE11" s="976"/>
      <c r="AF11" s="976"/>
      <c r="AG11" s="976"/>
      <c r="AH11" s="976"/>
      <c r="AI11" s="976"/>
      <c r="AJ11" s="976"/>
      <c r="AK11" s="976"/>
      <c r="AL11" s="976"/>
      <c r="AM11" s="976"/>
      <c r="AN11" s="975"/>
      <c r="AO11" s="976"/>
      <c r="AP11" s="976"/>
      <c r="AQ11" s="976"/>
      <c r="AR11" s="976"/>
      <c r="AS11" s="976"/>
      <c r="AT11" s="976"/>
      <c r="AU11" s="976"/>
      <c r="AV11" s="976"/>
      <c r="AW11" s="976"/>
      <c r="AX11" s="976"/>
      <c r="AY11" s="976"/>
      <c r="AZ11" s="976"/>
      <c r="BA11" s="976"/>
      <c r="BB11" s="976"/>
      <c r="BC11" s="976"/>
      <c r="BD11" s="976"/>
      <c r="BE11" s="976"/>
      <c r="BF11" s="976"/>
      <c r="BG11" s="976"/>
      <c r="BH11" s="976"/>
      <c r="BI11" s="976"/>
      <c r="BJ11" s="976"/>
      <c r="BK11" s="977"/>
    </row>
    <row r="12" spans="2:63" ht="29.25" customHeight="1" x14ac:dyDescent="0.2">
      <c r="B12" s="963"/>
      <c r="C12" s="964"/>
      <c r="D12" s="964"/>
      <c r="E12" s="964"/>
      <c r="F12" s="964"/>
      <c r="G12" s="965"/>
      <c r="H12" s="978"/>
      <c r="I12" s="978"/>
      <c r="J12" s="978"/>
      <c r="K12" s="978"/>
      <c r="L12" s="978"/>
      <c r="M12" s="978"/>
      <c r="N12" s="978"/>
      <c r="O12" s="978"/>
      <c r="P12" s="975"/>
      <c r="Q12" s="976"/>
      <c r="R12" s="976"/>
      <c r="S12" s="976"/>
      <c r="T12" s="976"/>
      <c r="U12" s="976"/>
      <c r="V12" s="976"/>
      <c r="W12" s="976"/>
      <c r="X12" s="976"/>
      <c r="Y12" s="976"/>
      <c r="Z12" s="976"/>
      <c r="AA12" s="976"/>
      <c r="AB12" s="976"/>
      <c r="AC12" s="976"/>
      <c r="AD12" s="976"/>
      <c r="AE12" s="976"/>
      <c r="AF12" s="976"/>
      <c r="AG12" s="976"/>
      <c r="AH12" s="976"/>
      <c r="AI12" s="976"/>
      <c r="AJ12" s="976"/>
      <c r="AK12" s="976"/>
      <c r="AL12" s="976"/>
      <c r="AM12" s="976"/>
      <c r="AN12" s="975"/>
      <c r="AO12" s="976"/>
      <c r="AP12" s="976"/>
      <c r="AQ12" s="976"/>
      <c r="AR12" s="976"/>
      <c r="AS12" s="976"/>
      <c r="AT12" s="976"/>
      <c r="AU12" s="976"/>
      <c r="AV12" s="976"/>
      <c r="AW12" s="976"/>
      <c r="AX12" s="976"/>
      <c r="AY12" s="976"/>
      <c r="AZ12" s="976"/>
      <c r="BA12" s="976"/>
      <c r="BB12" s="976"/>
      <c r="BC12" s="976"/>
      <c r="BD12" s="976"/>
      <c r="BE12" s="976"/>
      <c r="BF12" s="976"/>
      <c r="BG12" s="976"/>
      <c r="BH12" s="976"/>
      <c r="BI12" s="976"/>
      <c r="BJ12" s="976"/>
      <c r="BK12" s="977"/>
    </row>
    <row r="13" spans="2:63" ht="29.25" customHeight="1" x14ac:dyDescent="0.2">
      <c r="B13" s="963"/>
      <c r="C13" s="964"/>
      <c r="D13" s="964"/>
      <c r="E13" s="964"/>
      <c r="F13" s="964"/>
      <c r="G13" s="965"/>
      <c r="H13" s="978"/>
      <c r="I13" s="978"/>
      <c r="J13" s="978"/>
      <c r="K13" s="978"/>
      <c r="L13" s="978"/>
      <c r="M13" s="978"/>
      <c r="N13" s="978"/>
      <c r="O13" s="978"/>
      <c r="P13" s="975"/>
      <c r="Q13" s="976"/>
      <c r="R13" s="976"/>
      <c r="S13" s="976"/>
      <c r="T13" s="976"/>
      <c r="U13" s="976"/>
      <c r="V13" s="976"/>
      <c r="W13" s="976"/>
      <c r="X13" s="976"/>
      <c r="Y13" s="976"/>
      <c r="Z13" s="976"/>
      <c r="AA13" s="976"/>
      <c r="AB13" s="976"/>
      <c r="AC13" s="976"/>
      <c r="AD13" s="976"/>
      <c r="AE13" s="976"/>
      <c r="AF13" s="976"/>
      <c r="AG13" s="976"/>
      <c r="AH13" s="976"/>
      <c r="AI13" s="976"/>
      <c r="AJ13" s="976"/>
      <c r="AK13" s="976"/>
      <c r="AL13" s="976"/>
      <c r="AM13" s="976"/>
      <c r="AN13" s="975"/>
      <c r="AO13" s="976"/>
      <c r="AP13" s="976"/>
      <c r="AQ13" s="976"/>
      <c r="AR13" s="976"/>
      <c r="AS13" s="976"/>
      <c r="AT13" s="976"/>
      <c r="AU13" s="976"/>
      <c r="AV13" s="976"/>
      <c r="AW13" s="976"/>
      <c r="AX13" s="976"/>
      <c r="AY13" s="976"/>
      <c r="AZ13" s="976"/>
      <c r="BA13" s="976"/>
      <c r="BB13" s="976"/>
      <c r="BC13" s="976"/>
      <c r="BD13" s="976"/>
      <c r="BE13" s="976"/>
      <c r="BF13" s="976"/>
      <c r="BG13" s="976"/>
      <c r="BH13" s="976"/>
      <c r="BI13" s="976"/>
      <c r="BJ13" s="976"/>
      <c r="BK13" s="977"/>
    </row>
    <row r="14" spans="2:63" ht="29.25" customHeight="1" x14ac:dyDescent="0.2">
      <c r="B14" s="963"/>
      <c r="C14" s="964"/>
      <c r="D14" s="964"/>
      <c r="E14" s="964"/>
      <c r="F14" s="964"/>
      <c r="G14" s="965"/>
      <c r="H14" s="978"/>
      <c r="I14" s="978"/>
      <c r="J14" s="978"/>
      <c r="K14" s="978"/>
      <c r="L14" s="978"/>
      <c r="M14" s="978"/>
      <c r="N14" s="978"/>
      <c r="O14" s="978"/>
      <c r="P14" s="975"/>
      <c r="Q14" s="976"/>
      <c r="R14" s="976"/>
      <c r="S14" s="976"/>
      <c r="T14" s="976"/>
      <c r="U14" s="976"/>
      <c r="V14" s="976"/>
      <c r="W14" s="976"/>
      <c r="X14" s="976"/>
      <c r="Y14" s="976"/>
      <c r="Z14" s="976"/>
      <c r="AA14" s="976"/>
      <c r="AB14" s="976"/>
      <c r="AC14" s="976"/>
      <c r="AD14" s="976"/>
      <c r="AE14" s="976"/>
      <c r="AF14" s="976"/>
      <c r="AG14" s="976"/>
      <c r="AH14" s="976"/>
      <c r="AI14" s="976"/>
      <c r="AJ14" s="976"/>
      <c r="AK14" s="976"/>
      <c r="AL14" s="976"/>
      <c r="AM14" s="976"/>
      <c r="AN14" s="975"/>
      <c r="AO14" s="976"/>
      <c r="AP14" s="976"/>
      <c r="AQ14" s="976"/>
      <c r="AR14" s="976"/>
      <c r="AS14" s="976"/>
      <c r="AT14" s="976"/>
      <c r="AU14" s="976"/>
      <c r="AV14" s="976"/>
      <c r="AW14" s="976"/>
      <c r="AX14" s="976"/>
      <c r="AY14" s="976"/>
      <c r="AZ14" s="976"/>
      <c r="BA14" s="976"/>
      <c r="BB14" s="976"/>
      <c r="BC14" s="976"/>
      <c r="BD14" s="976"/>
      <c r="BE14" s="976"/>
      <c r="BF14" s="976"/>
      <c r="BG14" s="976"/>
      <c r="BH14" s="976"/>
      <c r="BI14" s="976"/>
      <c r="BJ14" s="976"/>
      <c r="BK14" s="977"/>
    </row>
    <row r="15" spans="2:63" ht="29.25" customHeight="1" x14ac:dyDescent="0.2">
      <c r="B15" s="963"/>
      <c r="C15" s="964"/>
      <c r="D15" s="964"/>
      <c r="E15" s="964"/>
      <c r="F15" s="964"/>
      <c r="G15" s="965"/>
      <c r="H15" s="978"/>
      <c r="I15" s="978"/>
      <c r="J15" s="978"/>
      <c r="K15" s="978"/>
      <c r="L15" s="978"/>
      <c r="M15" s="978"/>
      <c r="N15" s="978"/>
      <c r="O15" s="978"/>
      <c r="P15" s="975"/>
      <c r="Q15" s="976"/>
      <c r="R15" s="976"/>
      <c r="S15" s="976"/>
      <c r="T15" s="976"/>
      <c r="U15" s="976"/>
      <c r="V15" s="976"/>
      <c r="W15" s="976"/>
      <c r="X15" s="976"/>
      <c r="Y15" s="976"/>
      <c r="Z15" s="976"/>
      <c r="AA15" s="976"/>
      <c r="AB15" s="976"/>
      <c r="AC15" s="976"/>
      <c r="AD15" s="976"/>
      <c r="AE15" s="976"/>
      <c r="AF15" s="976"/>
      <c r="AG15" s="976"/>
      <c r="AH15" s="976"/>
      <c r="AI15" s="976"/>
      <c r="AJ15" s="976"/>
      <c r="AK15" s="976"/>
      <c r="AL15" s="976"/>
      <c r="AM15" s="976"/>
      <c r="AN15" s="975"/>
      <c r="AO15" s="976"/>
      <c r="AP15" s="976"/>
      <c r="AQ15" s="976"/>
      <c r="AR15" s="976"/>
      <c r="AS15" s="976"/>
      <c r="AT15" s="976"/>
      <c r="AU15" s="976"/>
      <c r="AV15" s="976"/>
      <c r="AW15" s="976"/>
      <c r="AX15" s="976"/>
      <c r="AY15" s="976"/>
      <c r="AZ15" s="976"/>
      <c r="BA15" s="976"/>
      <c r="BB15" s="976"/>
      <c r="BC15" s="976"/>
      <c r="BD15" s="976"/>
      <c r="BE15" s="976"/>
      <c r="BF15" s="976"/>
      <c r="BG15" s="976"/>
      <c r="BH15" s="976"/>
      <c r="BI15" s="976"/>
      <c r="BJ15" s="976"/>
      <c r="BK15" s="977"/>
    </row>
    <row r="16" spans="2:63" ht="29.25" customHeight="1" x14ac:dyDescent="0.2">
      <c r="B16" s="963"/>
      <c r="C16" s="964"/>
      <c r="D16" s="964"/>
      <c r="E16" s="964"/>
      <c r="F16" s="964"/>
      <c r="G16" s="965"/>
      <c r="H16" s="978"/>
      <c r="I16" s="978"/>
      <c r="J16" s="978"/>
      <c r="K16" s="978"/>
      <c r="L16" s="978"/>
      <c r="M16" s="978"/>
      <c r="N16" s="978"/>
      <c r="O16" s="978"/>
      <c r="P16" s="975"/>
      <c r="Q16" s="976"/>
      <c r="R16" s="976"/>
      <c r="S16" s="976"/>
      <c r="T16" s="976"/>
      <c r="U16" s="976"/>
      <c r="V16" s="976"/>
      <c r="W16" s="976"/>
      <c r="X16" s="976"/>
      <c r="Y16" s="976"/>
      <c r="Z16" s="976"/>
      <c r="AA16" s="976"/>
      <c r="AB16" s="976"/>
      <c r="AC16" s="976"/>
      <c r="AD16" s="976"/>
      <c r="AE16" s="976"/>
      <c r="AF16" s="976"/>
      <c r="AG16" s="976"/>
      <c r="AH16" s="976"/>
      <c r="AI16" s="976"/>
      <c r="AJ16" s="976"/>
      <c r="AK16" s="976"/>
      <c r="AL16" s="976"/>
      <c r="AM16" s="976"/>
      <c r="AN16" s="975"/>
      <c r="AO16" s="976"/>
      <c r="AP16" s="976"/>
      <c r="AQ16" s="976"/>
      <c r="AR16" s="976"/>
      <c r="AS16" s="976"/>
      <c r="AT16" s="976"/>
      <c r="AU16" s="976"/>
      <c r="AV16" s="976"/>
      <c r="AW16" s="976"/>
      <c r="AX16" s="976"/>
      <c r="AY16" s="976"/>
      <c r="AZ16" s="976"/>
      <c r="BA16" s="976"/>
      <c r="BB16" s="976"/>
      <c r="BC16" s="976"/>
      <c r="BD16" s="976"/>
      <c r="BE16" s="976"/>
      <c r="BF16" s="976"/>
      <c r="BG16" s="976"/>
      <c r="BH16" s="976"/>
      <c r="BI16" s="976"/>
      <c r="BJ16" s="976"/>
      <c r="BK16" s="977"/>
    </row>
    <row r="17" spans="2:63" ht="29.25" customHeight="1" x14ac:dyDescent="0.2">
      <c r="B17" s="963"/>
      <c r="C17" s="964"/>
      <c r="D17" s="964"/>
      <c r="E17" s="964"/>
      <c r="F17" s="964"/>
      <c r="G17" s="965"/>
      <c r="H17" s="978"/>
      <c r="I17" s="978"/>
      <c r="J17" s="978"/>
      <c r="K17" s="978"/>
      <c r="L17" s="978"/>
      <c r="M17" s="978"/>
      <c r="N17" s="978"/>
      <c r="O17" s="978"/>
      <c r="P17" s="975"/>
      <c r="Q17" s="976"/>
      <c r="R17" s="976"/>
      <c r="S17" s="976"/>
      <c r="T17" s="976"/>
      <c r="U17" s="976"/>
      <c r="V17" s="976"/>
      <c r="W17" s="976"/>
      <c r="X17" s="976"/>
      <c r="Y17" s="976"/>
      <c r="Z17" s="976"/>
      <c r="AA17" s="976"/>
      <c r="AB17" s="976"/>
      <c r="AC17" s="976"/>
      <c r="AD17" s="976"/>
      <c r="AE17" s="976"/>
      <c r="AF17" s="976"/>
      <c r="AG17" s="976"/>
      <c r="AH17" s="976"/>
      <c r="AI17" s="976"/>
      <c r="AJ17" s="976"/>
      <c r="AK17" s="976"/>
      <c r="AL17" s="976"/>
      <c r="AM17" s="976"/>
      <c r="AN17" s="975"/>
      <c r="AO17" s="976"/>
      <c r="AP17" s="976"/>
      <c r="AQ17" s="976"/>
      <c r="AR17" s="976"/>
      <c r="AS17" s="976"/>
      <c r="AT17" s="976"/>
      <c r="AU17" s="976"/>
      <c r="AV17" s="976"/>
      <c r="AW17" s="976"/>
      <c r="AX17" s="976"/>
      <c r="AY17" s="976"/>
      <c r="AZ17" s="976"/>
      <c r="BA17" s="976"/>
      <c r="BB17" s="976"/>
      <c r="BC17" s="976"/>
      <c r="BD17" s="976"/>
      <c r="BE17" s="976"/>
      <c r="BF17" s="976"/>
      <c r="BG17" s="976"/>
      <c r="BH17" s="976"/>
      <c r="BI17" s="976"/>
      <c r="BJ17" s="976"/>
      <c r="BK17" s="977"/>
    </row>
    <row r="18" spans="2:63" ht="29.25" customHeight="1" x14ac:dyDescent="0.2">
      <c r="B18" s="963"/>
      <c r="C18" s="964"/>
      <c r="D18" s="964"/>
      <c r="E18" s="964"/>
      <c r="F18" s="964"/>
      <c r="G18" s="965"/>
      <c r="H18" s="978"/>
      <c r="I18" s="978"/>
      <c r="J18" s="978"/>
      <c r="K18" s="978"/>
      <c r="L18" s="978"/>
      <c r="M18" s="978"/>
      <c r="N18" s="978"/>
      <c r="O18" s="978"/>
      <c r="P18" s="975"/>
      <c r="Q18" s="976"/>
      <c r="R18" s="976"/>
      <c r="S18" s="976"/>
      <c r="T18" s="976"/>
      <c r="U18" s="976"/>
      <c r="V18" s="976"/>
      <c r="W18" s="976"/>
      <c r="X18" s="976"/>
      <c r="Y18" s="976"/>
      <c r="Z18" s="976"/>
      <c r="AA18" s="976"/>
      <c r="AB18" s="976"/>
      <c r="AC18" s="976"/>
      <c r="AD18" s="976"/>
      <c r="AE18" s="976"/>
      <c r="AF18" s="976"/>
      <c r="AG18" s="976"/>
      <c r="AH18" s="976"/>
      <c r="AI18" s="976"/>
      <c r="AJ18" s="976"/>
      <c r="AK18" s="976"/>
      <c r="AL18" s="976"/>
      <c r="AM18" s="976"/>
      <c r="AN18" s="975"/>
      <c r="AO18" s="976"/>
      <c r="AP18" s="976"/>
      <c r="AQ18" s="976"/>
      <c r="AR18" s="976"/>
      <c r="AS18" s="976"/>
      <c r="AT18" s="976"/>
      <c r="AU18" s="976"/>
      <c r="AV18" s="976"/>
      <c r="AW18" s="976"/>
      <c r="AX18" s="976"/>
      <c r="AY18" s="976"/>
      <c r="AZ18" s="976"/>
      <c r="BA18" s="976"/>
      <c r="BB18" s="976"/>
      <c r="BC18" s="976"/>
      <c r="BD18" s="976"/>
      <c r="BE18" s="976"/>
      <c r="BF18" s="976"/>
      <c r="BG18" s="976"/>
      <c r="BH18" s="976"/>
      <c r="BI18" s="976"/>
      <c r="BJ18" s="976"/>
      <c r="BK18" s="977"/>
    </row>
    <row r="19" spans="2:63" ht="29.25" customHeight="1" x14ac:dyDescent="0.2">
      <c r="B19" s="963"/>
      <c r="C19" s="964"/>
      <c r="D19" s="964"/>
      <c r="E19" s="964"/>
      <c r="F19" s="964"/>
      <c r="G19" s="965"/>
      <c r="H19" s="978"/>
      <c r="I19" s="978"/>
      <c r="J19" s="978"/>
      <c r="K19" s="978"/>
      <c r="L19" s="978"/>
      <c r="M19" s="978"/>
      <c r="N19" s="978"/>
      <c r="O19" s="978"/>
      <c r="P19" s="975"/>
      <c r="Q19" s="976"/>
      <c r="R19" s="976"/>
      <c r="S19" s="976"/>
      <c r="T19" s="976"/>
      <c r="U19" s="976"/>
      <c r="V19" s="976"/>
      <c r="W19" s="976"/>
      <c r="X19" s="976"/>
      <c r="Y19" s="976"/>
      <c r="Z19" s="976"/>
      <c r="AA19" s="976"/>
      <c r="AB19" s="976"/>
      <c r="AC19" s="976"/>
      <c r="AD19" s="976"/>
      <c r="AE19" s="976"/>
      <c r="AF19" s="976"/>
      <c r="AG19" s="976"/>
      <c r="AH19" s="976"/>
      <c r="AI19" s="976"/>
      <c r="AJ19" s="976"/>
      <c r="AK19" s="976"/>
      <c r="AL19" s="976"/>
      <c r="AM19" s="976"/>
      <c r="AN19" s="975"/>
      <c r="AO19" s="976"/>
      <c r="AP19" s="976"/>
      <c r="AQ19" s="976"/>
      <c r="AR19" s="976"/>
      <c r="AS19" s="976"/>
      <c r="AT19" s="976"/>
      <c r="AU19" s="976"/>
      <c r="AV19" s="976"/>
      <c r="AW19" s="976"/>
      <c r="AX19" s="976"/>
      <c r="AY19" s="976"/>
      <c r="AZ19" s="976"/>
      <c r="BA19" s="976"/>
      <c r="BB19" s="976"/>
      <c r="BC19" s="976"/>
      <c r="BD19" s="976"/>
      <c r="BE19" s="976"/>
      <c r="BF19" s="976"/>
      <c r="BG19" s="976"/>
      <c r="BH19" s="976"/>
      <c r="BI19" s="976"/>
      <c r="BJ19" s="976"/>
      <c r="BK19" s="977"/>
    </row>
    <row r="20" spans="2:63" x14ac:dyDescent="0.2">
      <c r="B20" s="115"/>
      <c r="C20" s="115"/>
      <c r="D20" s="38" t="s">
        <v>450</v>
      </c>
      <c r="E20" s="115"/>
      <c r="F20" s="115"/>
      <c r="G20" s="115"/>
      <c r="H20" s="115"/>
      <c r="I20" s="115"/>
      <c r="J20" s="115"/>
      <c r="K20" s="115"/>
      <c r="L20" s="115"/>
      <c r="M20" s="115"/>
      <c r="N20" s="115"/>
      <c r="O20" s="115"/>
      <c r="P20" s="115"/>
      <c r="Q20" s="115"/>
      <c r="R20" s="115"/>
      <c r="S20" s="115"/>
      <c r="T20" s="115"/>
      <c r="U20" s="115"/>
      <c r="V20" s="115"/>
      <c r="W20" s="115"/>
      <c r="X20" s="115"/>
      <c r="Y20" s="115"/>
      <c r="Z20" s="115"/>
      <c r="AA20" s="115"/>
      <c r="AB20" s="115"/>
      <c r="AC20" s="115"/>
      <c r="AD20" s="115"/>
      <c r="AE20" s="115"/>
      <c r="AF20" s="115"/>
      <c r="AG20" s="115"/>
      <c r="AH20" s="115"/>
      <c r="AI20" s="115"/>
      <c r="AJ20" s="115"/>
      <c r="AK20" s="115"/>
      <c r="AL20" s="115"/>
      <c r="AM20" s="115"/>
      <c r="AN20" s="115"/>
      <c r="AO20" s="115"/>
      <c r="AP20" s="115"/>
      <c r="AQ20" s="115"/>
      <c r="AR20" s="115"/>
      <c r="AS20" s="115"/>
      <c r="AT20" s="115"/>
      <c r="AU20" s="115"/>
      <c r="AV20" s="115"/>
      <c r="AW20" s="115"/>
      <c r="AX20" s="115"/>
      <c r="AY20" s="115"/>
      <c r="AZ20" s="115"/>
      <c r="BA20" s="115"/>
      <c r="BB20" s="115"/>
      <c r="BC20" s="115"/>
      <c r="BD20" s="115"/>
      <c r="BE20" s="115"/>
      <c r="BF20" s="115"/>
      <c r="BG20" s="115"/>
      <c r="BH20" s="115"/>
      <c r="BI20" s="115"/>
      <c r="BJ20" s="115"/>
      <c r="BK20" s="115"/>
    </row>
    <row r="21" spans="2:63" x14ac:dyDescent="0.2">
      <c r="D21" s="4" t="s">
        <v>370</v>
      </c>
    </row>
  </sheetData>
  <mergeCells count="73">
    <mergeCell ref="P7:AM7"/>
    <mergeCell ref="B3:E3"/>
    <mergeCell ref="B8:G8"/>
    <mergeCell ref="H8:O8"/>
    <mergeCell ref="P8:AM8"/>
    <mergeCell ref="B4:E4"/>
    <mergeCell ref="F4:T4"/>
    <mergeCell ref="H6:O6"/>
    <mergeCell ref="Z3:AH3"/>
    <mergeCell ref="Z4:AH4"/>
    <mergeCell ref="AI3:AN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9"/>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codeName="Sheet18"/>
  <dimension ref="A1:AJ50"/>
  <sheetViews>
    <sheetView showGridLines="0" view="pageBreakPreview" zoomScale="160" zoomScaleNormal="85" zoomScaleSheetLayoutView="160" workbookViewId="0">
      <selection activeCell="T29" sqref="T29"/>
    </sheetView>
  </sheetViews>
  <sheetFormatPr defaultColWidth="9" defaultRowHeight="12" x14ac:dyDescent="0.2"/>
  <cols>
    <col min="1" max="1" width="2.77734375" style="116" customWidth="1"/>
    <col min="2" max="3" width="5.77734375" style="118" customWidth="1"/>
    <col min="4" max="4" width="5.6640625" style="118" customWidth="1"/>
    <col min="5" max="16" width="4.77734375" style="116" customWidth="1"/>
    <col min="17" max="28" width="6.44140625" style="116" customWidth="1"/>
    <col min="29" max="29" width="4" style="116" customWidth="1"/>
    <col min="30" max="16384" width="9" style="116"/>
  </cols>
  <sheetData>
    <row r="1" spans="1:36" ht="20.25" customHeight="1" x14ac:dyDescent="0.2">
      <c r="B1" s="117" t="s">
        <v>453</v>
      </c>
      <c r="C1" s="39"/>
      <c r="D1" s="39"/>
      <c r="E1" s="40"/>
      <c r="F1" s="40"/>
      <c r="G1" s="40"/>
      <c r="H1" s="40"/>
      <c r="I1" s="40"/>
      <c r="J1" s="40"/>
      <c r="K1" s="40"/>
      <c r="L1" s="40"/>
      <c r="M1" s="40"/>
      <c r="N1" s="40"/>
      <c r="O1" s="40"/>
      <c r="P1" s="40"/>
      <c r="Q1" s="40"/>
      <c r="R1" s="40"/>
      <c r="S1" s="40"/>
      <c r="T1" s="40"/>
      <c r="U1" s="40"/>
      <c r="V1" s="40"/>
      <c r="W1" s="40"/>
      <c r="X1" s="40"/>
      <c r="Y1" s="40"/>
      <c r="Z1" s="40"/>
      <c r="AA1" s="40"/>
      <c r="AB1" s="40"/>
      <c r="AC1" s="40"/>
    </row>
    <row r="2" spans="1:36" ht="12" customHeight="1" x14ac:dyDescent="0.2">
      <c r="B2" s="1023" t="s">
        <v>51</v>
      </c>
      <c r="C2" s="1023"/>
      <c r="D2" s="1023"/>
      <c r="E2" s="1023"/>
      <c r="F2" s="1047" t="s">
        <v>561</v>
      </c>
      <c r="G2" s="1047"/>
      <c r="H2" s="1047"/>
      <c r="I2" s="1047"/>
      <c r="J2" s="1047"/>
      <c r="K2" s="1047"/>
      <c r="L2" s="1033" t="s">
        <v>50</v>
      </c>
      <c r="M2" s="1033"/>
      <c r="N2" s="1033"/>
      <c r="O2" s="1047" t="s">
        <v>573</v>
      </c>
      <c r="P2" s="1047"/>
      <c r="Q2" s="1047"/>
      <c r="R2" s="1047"/>
      <c r="S2" s="1047"/>
      <c r="T2" s="1043" t="s">
        <v>448</v>
      </c>
      <c r="U2" s="1044"/>
      <c r="V2" s="1037" t="s">
        <v>531</v>
      </c>
      <c r="W2" s="1038"/>
      <c r="X2" s="1039"/>
      <c r="Y2" s="1061" t="s">
        <v>403</v>
      </c>
      <c r="Z2" s="1063">
        <v>45586</v>
      </c>
      <c r="AA2" s="1064"/>
      <c r="AB2" s="1065"/>
    </row>
    <row r="3" spans="1:36" ht="12" customHeight="1" x14ac:dyDescent="0.2">
      <c r="A3" s="116" t="s">
        <v>49</v>
      </c>
      <c r="B3" s="1048" t="s">
        <v>48</v>
      </c>
      <c r="C3" s="1048"/>
      <c r="D3" s="1048"/>
      <c r="E3" s="1048"/>
      <c r="F3" s="1059" t="s">
        <v>562</v>
      </c>
      <c r="G3" s="1059"/>
      <c r="H3" s="1059"/>
      <c r="I3" s="1059"/>
      <c r="J3" s="1059"/>
      <c r="K3" s="1059"/>
      <c r="L3" s="1033" t="s">
        <v>47</v>
      </c>
      <c r="M3" s="1033"/>
      <c r="N3" s="1033"/>
      <c r="O3" s="1060" t="s">
        <v>936</v>
      </c>
      <c r="P3" s="1060"/>
      <c r="Q3" s="1060"/>
      <c r="R3" s="1060"/>
      <c r="S3" s="1060"/>
      <c r="T3" s="1045"/>
      <c r="U3" s="1046"/>
      <c r="V3" s="1040" t="s">
        <v>532</v>
      </c>
      <c r="W3" s="1041"/>
      <c r="X3" s="1042"/>
      <c r="Y3" s="1062"/>
      <c r="Z3" s="1066"/>
      <c r="AA3" s="1067"/>
      <c r="AB3" s="1068"/>
    </row>
    <row r="4" spans="1:36" ht="12" customHeight="1" x14ac:dyDescent="0.2">
      <c r="B4" s="1028"/>
      <c r="C4" s="1029"/>
      <c r="D4" s="1029"/>
      <c r="E4" s="1029"/>
      <c r="F4" s="1029"/>
      <c r="G4" s="1029"/>
      <c r="H4" s="1029"/>
      <c r="I4" s="1029"/>
      <c r="J4" s="1029"/>
      <c r="K4" s="1029"/>
      <c r="L4" s="1029"/>
      <c r="M4" s="1029"/>
      <c r="N4" s="1029"/>
      <c r="O4" s="1029"/>
      <c r="P4" s="1029"/>
      <c r="Q4" s="1029"/>
      <c r="R4" s="1029"/>
      <c r="S4" s="1029"/>
      <c r="T4" s="1029"/>
      <c r="U4" s="1029"/>
      <c r="V4" s="1029"/>
      <c r="W4" s="1029"/>
      <c r="X4" s="1029"/>
      <c r="Y4" s="1029"/>
      <c r="Z4" s="121"/>
      <c r="AA4" s="67"/>
      <c r="AB4" s="122"/>
      <c r="AC4" s="68"/>
      <c r="AD4" s="3"/>
      <c r="AE4" s="3"/>
      <c r="AF4" s="3"/>
      <c r="AG4" s="3"/>
      <c r="AH4" s="3"/>
      <c r="AI4" s="3"/>
      <c r="AJ4" s="3"/>
    </row>
    <row r="5" spans="1:36" ht="12.75" customHeight="1" thickBot="1" x14ac:dyDescent="0.25">
      <c r="B5" s="1030" t="s">
        <v>409</v>
      </c>
      <c r="C5" s="1031"/>
      <c r="D5" s="1031"/>
      <c r="E5" s="1031"/>
      <c r="F5" s="1031"/>
      <c r="G5" s="1031"/>
      <c r="H5" s="1031"/>
      <c r="I5" s="1031"/>
      <c r="J5" s="1031"/>
      <c r="K5" s="1031"/>
      <c r="L5" s="1031"/>
      <c r="M5" s="1031"/>
      <c r="N5" s="1031"/>
      <c r="O5" s="1031"/>
      <c r="P5" s="1031"/>
      <c r="Q5" s="1031"/>
      <c r="R5" s="1031"/>
      <c r="S5" s="1031"/>
      <c r="T5" s="1031"/>
      <c r="U5" s="1031"/>
      <c r="V5" s="1031"/>
      <c r="W5" s="1031"/>
      <c r="X5" s="1031"/>
      <c r="Y5" s="1031"/>
      <c r="Z5" s="1031"/>
      <c r="AA5" s="1031"/>
      <c r="AB5" s="1032"/>
      <c r="AC5" s="40"/>
      <c r="AD5" s="3"/>
      <c r="AE5" s="3"/>
      <c r="AF5" s="3"/>
      <c r="AG5" s="3"/>
      <c r="AH5" s="3"/>
      <c r="AI5" s="3"/>
      <c r="AJ5" s="3"/>
    </row>
    <row r="6" spans="1:36" ht="13.5" customHeight="1" x14ac:dyDescent="0.2">
      <c r="B6" s="1054" t="s">
        <v>402</v>
      </c>
      <c r="C6" s="1055"/>
      <c r="D6" s="1056"/>
      <c r="E6" s="1057" t="s">
        <v>46</v>
      </c>
      <c r="F6" s="1058"/>
      <c r="G6" s="1058"/>
      <c r="H6" s="1058"/>
      <c r="I6" s="1058"/>
      <c r="J6" s="1058"/>
      <c r="K6" s="1058"/>
      <c r="L6" s="1058"/>
      <c r="M6" s="1058"/>
      <c r="N6" s="1058"/>
      <c r="O6" s="1058"/>
      <c r="P6" s="1058"/>
      <c r="Q6" s="1057" t="s">
        <v>45</v>
      </c>
      <c r="R6" s="1058"/>
      <c r="S6" s="1058"/>
      <c r="T6" s="1058"/>
      <c r="U6" s="1058"/>
      <c r="V6" s="1058"/>
      <c r="W6" s="1058"/>
      <c r="X6" s="1058"/>
      <c r="Y6" s="1058"/>
      <c r="Z6" s="1058"/>
      <c r="AA6" s="1058"/>
      <c r="AB6" s="1069"/>
      <c r="AC6" s="65"/>
      <c r="AD6" s="65"/>
    </row>
    <row r="7" spans="1:36" ht="12.6" x14ac:dyDescent="0.2">
      <c r="B7" s="1035" t="s">
        <v>401</v>
      </c>
      <c r="C7" s="1049" t="s">
        <v>400</v>
      </c>
      <c r="D7" s="1052" t="s">
        <v>449</v>
      </c>
      <c r="E7" s="1034" t="s">
        <v>513</v>
      </c>
      <c r="F7" s="1024"/>
      <c r="G7" s="1024"/>
      <c r="H7" s="1024"/>
      <c r="I7" s="1024"/>
      <c r="J7" s="1024"/>
      <c r="K7" s="1024"/>
      <c r="L7" s="1024"/>
      <c r="M7" s="1024"/>
      <c r="N7" s="1024"/>
      <c r="O7" s="1024"/>
      <c r="P7" s="1025"/>
      <c r="Q7" s="1034" t="s">
        <v>44</v>
      </c>
      <c r="R7" s="1024"/>
      <c r="S7" s="1024"/>
      <c r="T7" s="1024"/>
      <c r="U7" s="1026" t="s">
        <v>43</v>
      </c>
      <c r="V7" s="1024"/>
      <c r="W7" s="1024"/>
      <c r="X7" s="1024"/>
      <c r="Y7" s="1024"/>
      <c r="Z7" s="1024"/>
      <c r="AA7" s="1024"/>
      <c r="AB7" s="1027"/>
      <c r="AC7" s="65"/>
      <c r="AD7" s="65"/>
    </row>
    <row r="8" spans="1:36" ht="12.6" x14ac:dyDescent="0.2">
      <c r="B8" s="1035"/>
      <c r="C8" s="1050"/>
      <c r="D8" s="1052"/>
      <c r="E8" s="1034" t="s">
        <v>42</v>
      </c>
      <c r="F8" s="1024"/>
      <c r="G8" s="1024"/>
      <c r="H8" s="1025"/>
      <c r="I8" s="1024" t="s">
        <v>41</v>
      </c>
      <c r="J8" s="1024"/>
      <c r="K8" s="1024"/>
      <c r="L8" s="1025"/>
      <c r="M8" s="1024" t="s">
        <v>40</v>
      </c>
      <c r="N8" s="1024"/>
      <c r="O8" s="1024"/>
      <c r="P8" s="1025"/>
      <c r="Q8" s="1034" t="s">
        <v>235</v>
      </c>
      <c r="R8" s="1024"/>
      <c r="S8" s="1024"/>
      <c r="T8" s="1024"/>
      <c r="U8" s="1026" t="s">
        <v>41</v>
      </c>
      <c r="V8" s="1024"/>
      <c r="W8" s="1024"/>
      <c r="X8" s="1024"/>
      <c r="Y8" s="1026" t="s">
        <v>40</v>
      </c>
      <c r="Z8" s="1024"/>
      <c r="AA8" s="1024"/>
      <c r="AB8" s="1027"/>
      <c r="AC8" s="64"/>
      <c r="AD8" s="64"/>
      <c r="AE8" s="64"/>
      <c r="AF8" s="64"/>
      <c r="AG8" s="64"/>
      <c r="AH8" s="64"/>
      <c r="AI8" s="64"/>
      <c r="AJ8" s="64"/>
    </row>
    <row r="9" spans="1:36" s="118" customFormat="1" x14ac:dyDescent="0.2">
      <c r="B9" s="1036"/>
      <c r="C9" s="1051"/>
      <c r="D9" s="1053"/>
      <c r="E9" s="69" t="s">
        <v>37</v>
      </c>
      <c r="F9" s="71" t="s">
        <v>36</v>
      </c>
      <c r="G9" s="71" t="s">
        <v>39</v>
      </c>
      <c r="H9" s="103" t="s">
        <v>38</v>
      </c>
      <c r="I9" s="73" t="s">
        <v>37</v>
      </c>
      <c r="J9" s="71" t="s">
        <v>36</v>
      </c>
      <c r="K9" s="71" t="s">
        <v>39</v>
      </c>
      <c r="L9" s="103" t="s">
        <v>38</v>
      </c>
      <c r="M9" s="73" t="s">
        <v>37</v>
      </c>
      <c r="N9" s="71" t="s">
        <v>36</v>
      </c>
      <c r="O9" s="71" t="s">
        <v>39</v>
      </c>
      <c r="P9" s="103" t="s">
        <v>38</v>
      </c>
      <c r="Q9" s="100" t="s">
        <v>37</v>
      </c>
      <c r="R9" s="82" t="s">
        <v>36</v>
      </c>
      <c r="S9" s="71" t="s">
        <v>39</v>
      </c>
      <c r="T9" s="101" t="s">
        <v>38</v>
      </c>
      <c r="U9" s="102" t="s">
        <v>37</v>
      </c>
      <c r="V9" s="82" t="s">
        <v>36</v>
      </c>
      <c r="W9" s="71" t="s">
        <v>39</v>
      </c>
      <c r="X9" s="101" t="s">
        <v>38</v>
      </c>
      <c r="Y9" s="102" t="s">
        <v>37</v>
      </c>
      <c r="Z9" s="82" t="s">
        <v>36</v>
      </c>
      <c r="AA9" s="71" t="s">
        <v>39</v>
      </c>
      <c r="AB9" s="96" t="s">
        <v>38</v>
      </c>
      <c r="AC9" s="64"/>
      <c r="AD9" s="64"/>
      <c r="AE9" s="64"/>
      <c r="AF9" s="64"/>
      <c r="AG9" s="64"/>
      <c r="AH9" s="64"/>
      <c r="AI9" s="64"/>
      <c r="AJ9" s="64"/>
    </row>
    <row r="10" spans="1:36" x14ac:dyDescent="0.2">
      <c r="B10" s="275" t="s">
        <v>543</v>
      </c>
      <c r="C10" s="276">
        <v>3.4</v>
      </c>
      <c r="D10" s="254" t="s">
        <v>545</v>
      </c>
      <c r="E10" s="70">
        <v>0</v>
      </c>
      <c r="F10" s="72">
        <v>0</v>
      </c>
      <c r="G10" s="72">
        <v>0</v>
      </c>
      <c r="H10" s="277">
        <v>0</v>
      </c>
      <c r="I10" s="278">
        <v>0</v>
      </c>
      <c r="J10" s="72">
        <v>0</v>
      </c>
      <c r="K10" s="72">
        <v>1</v>
      </c>
      <c r="L10" s="277">
        <v>1</v>
      </c>
      <c r="M10" s="278">
        <v>0</v>
      </c>
      <c r="N10" s="72">
        <v>0</v>
      </c>
      <c r="O10" s="72">
        <v>0</v>
      </c>
      <c r="P10" s="277">
        <v>2</v>
      </c>
      <c r="Q10" s="263">
        <v>0</v>
      </c>
      <c r="R10" s="264">
        <v>0</v>
      </c>
      <c r="S10" s="265">
        <v>0</v>
      </c>
      <c r="T10" s="266">
        <v>0</v>
      </c>
      <c r="U10" s="279">
        <v>0</v>
      </c>
      <c r="V10" s="267">
        <v>0</v>
      </c>
      <c r="W10" s="267">
        <v>0.24</v>
      </c>
      <c r="X10" s="280">
        <v>8.3999999999999993E-4</v>
      </c>
      <c r="Y10" s="281">
        <v>0</v>
      </c>
      <c r="Z10" s="267">
        <v>0</v>
      </c>
      <c r="AA10" s="267">
        <v>0</v>
      </c>
      <c r="AB10" s="268">
        <v>2.76</v>
      </c>
      <c r="AC10" s="64"/>
      <c r="AD10" s="64"/>
      <c r="AE10" s="64"/>
      <c r="AF10" s="64"/>
      <c r="AG10" s="64"/>
      <c r="AH10" s="64"/>
      <c r="AI10" s="64"/>
      <c r="AJ10" s="64"/>
    </row>
    <row r="11" spans="1:36" x14ac:dyDescent="0.2">
      <c r="B11" s="261">
        <v>1</v>
      </c>
      <c r="C11" s="262">
        <v>6</v>
      </c>
      <c r="D11" s="254" t="s">
        <v>545</v>
      </c>
      <c r="E11" s="70">
        <v>0</v>
      </c>
      <c r="F11" s="72">
        <v>0</v>
      </c>
      <c r="G11" s="72">
        <v>0</v>
      </c>
      <c r="H11" s="277">
        <v>0</v>
      </c>
      <c r="I11" s="278">
        <v>0</v>
      </c>
      <c r="J11" s="72">
        <v>0</v>
      </c>
      <c r="K11" s="72">
        <v>0</v>
      </c>
      <c r="L11" s="277">
        <v>2</v>
      </c>
      <c r="M11" s="278">
        <v>0</v>
      </c>
      <c r="N11" s="72">
        <v>0</v>
      </c>
      <c r="O11" s="72">
        <v>0</v>
      </c>
      <c r="P11" s="277">
        <v>1</v>
      </c>
      <c r="Q11" s="263">
        <v>0</v>
      </c>
      <c r="R11" s="264">
        <v>0</v>
      </c>
      <c r="S11" s="265">
        <v>0</v>
      </c>
      <c r="T11" s="266">
        <v>0</v>
      </c>
      <c r="U11" s="279">
        <v>0</v>
      </c>
      <c r="V11" s="267">
        <v>0</v>
      </c>
      <c r="W11" s="267">
        <v>0</v>
      </c>
      <c r="X11" s="280">
        <v>0.72409999999999997</v>
      </c>
      <c r="Y11" s="281">
        <v>0</v>
      </c>
      <c r="Z11" s="267">
        <v>0</v>
      </c>
      <c r="AA11" s="267">
        <v>0</v>
      </c>
      <c r="AB11" s="268">
        <v>2.16</v>
      </c>
      <c r="AC11" s="64"/>
      <c r="AD11" s="64"/>
      <c r="AE11" s="64"/>
      <c r="AF11" s="64"/>
      <c r="AG11" s="64"/>
      <c r="AH11" s="64"/>
      <c r="AI11" s="64"/>
      <c r="AJ11" s="64"/>
    </row>
    <row r="12" spans="1:36" x14ac:dyDescent="0.2">
      <c r="B12" s="261">
        <v>2</v>
      </c>
      <c r="C12" s="262">
        <v>6</v>
      </c>
      <c r="D12" s="254" t="s">
        <v>545</v>
      </c>
      <c r="E12" s="70">
        <v>0</v>
      </c>
      <c r="F12" s="72">
        <v>0</v>
      </c>
      <c r="G12" s="72">
        <v>0</v>
      </c>
      <c r="H12" s="277">
        <v>0</v>
      </c>
      <c r="I12" s="278">
        <v>0</v>
      </c>
      <c r="J12" s="72">
        <v>0</v>
      </c>
      <c r="K12" s="72">
        <v>0</v>
      </c>
      <c r="L12" s="277">
        <v>1</v>
      </c>
      <c r="M12" s="278">
        <v>0</v>
      </c>
      <c r="N12" s="72">
        <v>0</v>
      </c>
      <c r="O12" s="72">
        <v>1</v>
      </c>
      <c r="P12" s="277">
        <v>0</v>
      </c>
      <c r="Q12" s="263">
        <v>0</v>
      </c>
      <c r="R12" s="264">
        <v>0</v>
      </c>
      <c r="S12" s="265">
        <v>0</v>
      </c>
      <c r="T12" s="266">
        <v>0</v>
      </c>
      <c r="U12" s="279">
        <v>0</v>
      </c>
      <c r="V12" s="267">
        <v>0</v>
      </c>
      <c r="W12" s="267">
        <v>0</v>
      </c>
      <c r="X12" s="280">
        <v>0.3</v>
      </c>
      <c r="Y12" s="281">
        <v>0</v>
      </c>
      <c r="Z12" s="267">
        <v>0</v>
      </c>
      <c r="AA12" s="267">
        <v>2.9699999999999998</v>
      </c>
      <c r="AB12" s="268">
        <v>0</v>
      </c>
      <c r="AC12" s="64"/>
      <c r="AD12" s="64"/>
      <c r="AE12" s="64"/>
      <c r="AF12" s="64"/>
      <c r="AG12" s="64"/>
      <c r="AH12" s="64"/>
      <c r="AI12" s="64"/>
      <c r="AJ12" s="64"/>
    </row>
    <row r="13" spans="1:36" x14ac:dyDescent="0.2">
      <c r="B13" s="261">
        <v>3</v>
      </c>
      <c r="C13" s="262">
        <v>6</v>
      </c>
      <c r="D13" s="254" t="s">
        <v>545</v>
      </c>
      <c r="E13" s="70">
        <v>0</v>
      </c>
      <c r="F13" s="72">
        <v>0</v>
      </c>
      <c r="G13" s="72">
        <v>0</v>
      </c>
      <c r="H13" s="277">
        <v>0</v>
      </c>
      <c r="I13" s="278">
        <v>0</v>
      </c>
      <c r="J13" s="72">
        <v>0</v>
      </c>
      <c r="K13" s="72">
        <v>0</v>
      </c>
      <c r="L13" s="277">
        <v>1</v>
      </c>
      <c r="M13" s="278">
        <v>0</v>
      </c>
      <c r="N13" s="72">
        <v>0</v>
      </c>
      <c r="O13" s="72">
        <v>2</v>
      </c>
      <c r="P13" s="277">
        <v>1</v>
      </c>
      <c r="Q13" s="263">
        <v>0</v>
      </c>
      <c r="R13" s="264">
        <v>0</v>
      </c>
      <c r="S13" s="265">
        <v>0</v>
      </c>
      <c r="T13" s="266">
        <v>0</v>
      </c>
      <c r="U13" s="279">
        <v>0</v>
      </c>
      <c r="V13" s="267">
        <v>0</v>
      </c>
      <c r="W13" s="267">
        <v>0</v>
      </c>
      <c r="X13" s="280">
        <v>0.35</v>
      </c>
      <c r="Y13" s="281">
        <v>0</v>
      </c>
      <c r="Z13" s="267">
        <v>0</v>
      </c>
      <c r="AA13" s="267">
        <v>6.66</v>
      </c>
      <c r="AB13" s="268">
        <v>0.75</v>
      </c>
      <c r="AC13" s="64"/>
      <c r="AD13" s="64"/>
      <c r="AE13" s="64"/>
      <c r="AF13" s="64"/>
      <c r="AG13" s="64"/>
      <c r="AH13" s="64"/>
      <c r="AI13" s="64"/>
      <c r="AJ13" s="64"/>
    </row>
    <row r="14" spans="1:36" x14ac:dyDescent="0.2">
      <c r="B14" s="261">
        <v>4</v>
      </c>
      <c r="C14" s="262">
        <v>6</v>
      </c>
      <c r="D14" s="254" t="s">
        <v>545</v>
      </c>
      <c r="E14" s="70">
        <v>0</v>
      </c>
      <c r="F14" s="72">
        <v>0</v>
      </c>
      <c r="G14" s="72">
        <v>0</v>
      </c>
      <c r="H14" s="277">
        <v>0</v>
      </c>
      <c r="I14" s="278">
        <v>0</v>
      </c>
      <c r="J14" s="72">
        <v>0</v>
      </c>
      <c r="K14" s="72">
        <v>2</v>
      </c>
      <c r="L14" s="277">
        <v>0</v>
      </c>
      <c r="M14" s="278">
        <v>0</v>
      </c>
      <c r="N14" s="72">
        <v>0</v>
      </c>
      <c r="O14" s="72">
        <v>0</v>
      </c>
      <c r="P14" s="277">
        <v>2</v>
      </c>
      <c r="Q14" s="263">
        <v>0</v>
      </c>
      <c r="R14" s="264">
        <v>0</v>
      </c>
      <c r="S14" s="265">
        <v>0</v>
      </c>
      <c r="T14" s="266">
        <v>0</v>
      </c>
      <c r="U14" s="279">
        <v>0</v>
      </c>
      <c r="V14" s="267">
        <v>0</v>
      </c>
      <c r="W14" s="267">
        <v>2.34</v>
      </c>
      <c r="X14" s="280">
        <v>0</v>
      </c>
      <c r="Y14" s="281">
        <v>0</v>
      </c>
      <c r="Z14" s="267">
        <v>0</v>
      </c>
      <c r="AA14" s="267">
        <v>0</v>
      </c>
      <c r="AB14" s="268">
        <v>2.34</v>
      </c>
      <c r="AC14" s="64"/>
      <c r="AD14" s="64"/>
      <c r="AE14" s="64"/>
      <c r="AF14" s="64"/>
      <c r="AG14" s="64"/>
      <c r="AH14" s="64"/>
      <c r="AI14" s="64"/>
      <c r="AJ14" s="64"/>
    </row>
    <row r="15" spans="1:36" x14ac:dyDescent="0.2">
      <c r="B15" s="261">
        <v>5</v>
      </c>
      <c r="C15" s="262">
        <v>6</v>
      </c>
      <c r="D15" s="254" t="s">
        <v>545</v>
      </c>
      <c r="E15" s="70">
        <v>0</v>
      </c>
      <c r="F15" s="72">
        <v>0</v>
      </c>
      <c r="G15" s="72">
        <v>0</v>
      </c>
      <c r="H15" s="41">
        <v>0</v>
      </c>
      <c r="I15" s="74">
        <v>0</v>
      </c>
      <c r="J15" s="72">
        <v>0</v>
      </c>
      <c r="K15" s="72">
        <v>0</v>
      </c>
      <c r="L15" s="41">
        <v>3</v>
      </c>
      <c r="M15" s="74">
        <v>0</v>
      </c>
      <c r="N15" s="72">
        <v>0</v>
      </c>
      <c r="O15" s="72">
        <v>0</v>
      </c>
      <c r="P15" s="41">
        <v>3</v>
      </c>
      <c r="Q15" s="263">
        <v>0</v>
      </c>
      <c r="R15" s="264">
        <v>0</v>
      </c>
      <c r="S15" s="265">
        <v>0</v>
      </c>
      <c r="T15" s="266">
        <v>0</v>
      </c>
      <c r="U15" s="269">
        <v>0</v>
      </c>
      <c r="V15" s="270">
        <v>0</v>
      </c>
      <c r="W15" s="267">
        <v>0</v>
      </c>
      <c r="X15" s="271">
        <v>0.18450000000000003</v>
      </c>
      <c r="Y15" s="269">
        <v>0</v>
      </c>
      <c r="Z15" s="270">
        <v>0</v>
      </c>
      <c r="AA15" s="267">
        <v>0</v>
      </c>
      <c r="AB15" s="268">
        <v>3.32</v>
      </c>
      <c r="AC15" s="64"/>
      <c r="AD15" s="64"/>
      <c r="AE15" s="64"/>
      <c r="AF15" s="64"/>
      <c r="AG15" s="64"/>
      <c r="AH15" s="64"/>
      <c r="AI15" s="64"/>
      <c r="AJ15" s="64"/>
    </row>
    <row r="16" spans="1:36" x14ac:dyDescent="0.2">
      <c r="B16" s="261">
        <v>6</v>
      </c>
      <c r="C16" s="262">
        <v>6</v>
      </c>
      <c r="D16" s="254" t="s">
        <v>545</v>
      </c>
      <c r="E16" s="70">
        <v>0</v>
      </c>
      <c r="F16" s="72">
        <v>0</v>
      </c>
      <c r="G16" s="72">
        <v>0</v>
      </c>
      <c r="H16" s="41">
        <v>0</v>
      </c>
      <c r="I16" s="74">
        <v>0</v>
      </c>
      <c r="J16" s="72">
        <v>0</v>
      </c>
      <c r="K16" s="72">
        <v>1</v>
      </c>
      <c r="L16" s="41">
        <v>0</v>
      </c>
      <c r="M16" s="74">
        <v>0</v>
      </c>
      <c r="N16" s="72">
        <v>0</v>
      </c>
      <c r="O16" s="72">
        <v>0</v>
      </c>
      <c r="P16" s="41">
        <v>1</v>
      </c>
      <c r="Q16" s="263">
        <v>0</v>
      </c>
      <c r="R16" s="264">
        <v>0</v>
      </c>
      <c r="S16" s="265">
        <v>0</v>
      </c>
      <c r="T16" s="266">
        <v>0</v>
      </c>
      <c r="U16" s="269">
        <v>0</v>
      </c>
      <c r="V16" s="270">
        <v>0</v>
      </c>
      <c r="W16" s="267">
        <v>0.03</v>
      </c>
      <c r="X16" s="271">
        <v>0</v>
      </c>
      <c r="Y16" s="269">
        <v>0</v>
      </c>
      <c r="Z16" s="270">
        <v>0</v>
      </c>
      <c r="AA16" s="267">
        <v>0</v>
      </c>
      <c r="AB16" s="268">
        <v>1.72</v>
      </c>
      <c r="AC16" s="64"/>
      <c r="AD16" s="64"/>
      <c r="AE16" s="64"/>
      <c r="AF16" s="64"/>
      <c r="AG16" s="64"/>
      <c r="AH16" s="64"/>
      <c r="AI16" s="64"/>
      <c r="AJ16" s="64"/>
    </row>
    <row r="17" spans="2:36" x14ac:dyDescent="0.2">
      <c r="B17" s="261">
        <v>7</v>
      </c>
      <c r="C17" s="262">
        <v>6</v>
      </c>
      <c r="D17" s="254" t="s">
        <v>545</v>
      </c>
      <c r="E17" s="70">
        <v>0</v>
      </c>
      <c r="F17" s="72">
        <v>0</v>
      </c>
      <c r="G17" s="72">
        <v>0</v>
      </c>
      <c r="H17" s="41">
        <v>0</v>
      </c>
      <c r="I17" s="74">
        <v>0</v>
      </c>
      <c r="J17" s="72">
        <v>0</v>
      </c>
      <c r="K17" s="72">
        <v>1</v>
      </c>
      <c r="L17" s="41">
        <v>4</v>
      </c>
      <c r="M17" s="74">
        <v>0</v>
      </c>
      <c r="N17" s="72">
        <v>0</v>
      </c>
      <c r="O17" s="72">
        <v>0</v>
      </c>
      <c r="P17" s="41">
        <v>3</v>
      </c>
      <c r="Q17" s="263">
        <v>0</v>
      </c>
      <c r="R17" s="264">
        <v>0</v>
      </c>
      <c r="S17" s="265">
        <v>0</v>
      </c>
      <c r="T17" s="266">
        <v>0</v>
      </c>
      <c r="U17" s="269">
        <v>0</v>
      </c>
      <c r="V17" s="270">
        <v>0</v>
      </c>
      <c r="W17" s="267">
        <v>0.5</v>
      </c>
      <c r="X17" s="271">
        <v>1.905</v>
      </c>
      <c r="Y17" s="269">
        <v>0</v>
      </c>
      <c r="Z17" s="270">
        <v>0</v>
      </c>
      <c r="AA17" s="267">
        <v>0</v>
      </c>
      <c r="AB17" s="268">
        <v>8.1</v>
      </c>
      <c r="AC17" s="64"/>
      <c r="AD17" s="64"/>
      <c r="AE17" s="64"/>
      <c r="AF17" s="64"/>
      <c r="AG17" s="64"/>
      <c r="AH17" s="64"/>
      <c r="AI17" s="64"/>
      <c r="AJ17" s="64"/>
    </row>
    <row r="18" spans="2:36" x14ac:dyDescent="0.2">
      <c r="B18" s="261">
        <v>8</v>
      </c>
      <c r="C18" s="262">
        <v>6</v>
      </c>
      <c r="D18" s="254" t="s">
        <v>545</v>
      </c>
      <c r="E18" s="70">
        <v>0</v>
      </c>
      <c r="F18" s="72">
        <v>0</v>
      </c>
      <c r="G18" s="72">
        <v>0</v>
      </c>
      <c r="H18" s="41">
        <v>0</v>
      </c>
      <c r="I18" s="74">
        <v>0</v>
      </c>
      <c r="J18" s="72">
        <v>0</v>
      </c>
      <c r="K18" s="72">
        <v>0</v>
      </c>
      <c r="L18" s="41">
        <v>2</v>
      </c>
      <c r="M18" s="74">
        <v>0</v>
      </c>
      <c r="N18" s="72">
        <v>0</v>
      </c>
      <c r="O18" s="72">
        <v>0</v>
      </c>
      <c r="P18" s="41">
        <v>2</v>
      </c>
      <c r="Q18" s="263">
        <v>0</v>
      </c>
      <c r="R18" s="264">
        <v>0</v>
      </c>
      <c r="S18" s="265">
        <v>0</v>
      </c>
      <c r="T18" s="266">
        <v>0</v>
      </c>
      <c r="U18" s="269">
        <v>0</v>
      </c>
      <c r="V18" s="270">
        <v>0</v>
      </c>
      <c r="W18" s="267">
        <v>0</v>
      </c>
      <c r="X18" s="271">
        <v>0.11</v>
      </c>
      <c r="Y18" s="269">
        <v>0</v>
      </c>
      <c r="Z18" s="270">
        <v>0</v>
      </c>
      <c r="AA18" s="267">
        <v>0</v>
      </c>
      <c r="AB18" s="268">
        <v>3.7500000000000004</v>
      </c>
      <c r="AC18" s="64"/>
      <c r="AD18" s="64"/>
      <c r="AE18" s="64"/>
      <c r="AF18" s="64"/>
      <c r="AG18" s="64"/>
      <c r="AH18" s="64"/>
      <c r="AI18" s="64"/>
      <c r="AJ18" s="64"/>
    </row>
    <row r="19" spans="2:36" x14ac:dyDescent="0.2">
      <c r="B19" s="261">
        <v>9</v>
      </c>
      <c r="C19" s="262">
        <v>6</v>
      </c>
      <c r="D19" s="254" t="s">
        <v>545</v>
      </c>
      <c r="E19" s="70">
        <v>0</v>
      </c>
      <c r="F19" s="72">
        <v>0</v>
      </c>
      <c r="G19" s="72">
        <v>0</v>
      </c>
      <c r="H19" s="41">
        <v>0</v>
      </c>
      <c r="I19" s="74">
        <v>0</v>
      </c>
      <c r="J19" s="72">
        <v>0</v>
      </c>
      <c r="K19" s="72">
        <v>0</v>
      </c>
      <c r="L19" s="41">
        <v>4</v>
      </c>
      <c r="M19" s="74">
        <v>0</v>
      </c>
      <c r="N19" s="72">
        <v>0</v>
      </c>
      <c r="O19" s="72">
        <v>0</v>
      </c>
      <c r="P19" s="41">
        <v>3</v>
      </c>
      <c r="Q19" s="263">
        <v>0</v>
      </c>
      <c r="R19" s="264">
        <v>0</v>
      </c>
      <c r="S19" s="265">
        <v>0</v>
      </c>
      <c r="T19" s="266">
        <v>0</v>
      </c>
      <c r="U19" s="269">
        <v>0</v>
      </c>
      <c r="V19" s="270">
        <v>0</v>
      </c>
      <c r="W19" s="267">
        <v>0</v>
      </c>
      <c r="X19" s="271">
        <v>0.45018999999999992</v>
      </c>
      <c r="Y19" s="269">
        <v>0</v>
      </c>
      <c r="Z19" s="270">
        <v>0</v>
      </c>
      <c r="AA19" s="267">
        <v>0</v>
      </c>
      <c r="AB19" s="268">
        <v>10.17</v>
      </c>
      <c r="AC19" s="64"/>
      <c r="AD19" s="64"/>
      <c r="AE19" s="64"/>
      <c r="AF19" s="64"/>
      <c r="AG19" s="64"/>
      <c r="AH19" s="64"/>
      <c r="AI19" s="64"/>
      <c r="AJ19" s="64"/>
    </row>
    <row r="20" spans="2:36" x14ac:dyDescent="0.2">
      <c r="B20" s="261">
        <v>10</v>
      </c>
      <c r="C20" s="262">
        <v>6</v>
      </c>
      <c r="D20" s="254" t="s">
        <v>545</v>
      </c>
      <c r="E20" s="70">
        <v>0</v>
      </c>
      <c r="F20" s="72">
        <v>0</v>
      </c>
      <c r="G20" s="72">
        <v>0</v>
      </c>
      <c r="H20" s="41">
        <v>0</v>
      </c>
      <c r="I20" s="74">
        <v>0</v>
      </c>
      <c r="J20" s="72">
        <v>0</v>
      </c>
      <c r="K20" s="72">
        <v>0</v>
      </c>
      <c r="L20" s="41">
        <v>2</v>
      </c>
      <c r="M20" s="74">
        <v>0</v>
      </c>
      <c r="N20" s="72">
        <v>0</v>
      </c>
      <c r="O20" s="72">
        <v>0</v>
      </c>
      <c r="P20" s="41">
        <v>4</v>
      </c>
      <c r="Q20" s="263">
        <v>0</v>
      </c>
      <c r="R20" s="264">
        <v>0</v>
      </c>
      <c r="S20" s="265">
        <v>0</v>
      </c>
      <c r="T20" s="266">
        <v>0</v>
      </c>
      <c r="U20" s="269">
        <v>0</v>
      </c>
      <c r="V20" s="270">
        <v>0</v>
      </c>
      <c r="W20" s="267">
        <v>0</v>
      </c>
      <c r="X20" s="271">
        <v>0.21</v>
      </c>
      <c r="Y20" s="269">
        <v>0</v>
      </c>
      <c r="Z20" s="270">
        <v>0</v>
      </c>
      <c r="AA20" s="267">
        <v>0</v>
      </c>
      <c r="AB20" s="268">
        <v>11.69</v>
      </c>
      <c r="AC20" s="64"/>
      <c r="AD20" s="64"/>
      <c r="AE20" s="64"/>
      <c r="AF20" s="64"/>
      <c r="AG20" s="64"/>
      <c r="AH20" s="64"/>
      <c r="AI20" s="64"/>
      <c r="AJ20" s="64"/>
    </row>
    <row r="21" spans="2:36" x14ac:dyDescent="0.2">
      <c r="B21" s="261">
        <v>11</v>
      </c>
      <c r="C21" s="262">
        <v>6</v>
      </c>
      <c r="D21" s="254" t="s">
        <v>545</v>
      </c>
      <c r="E21" s="70">
        <v>0</v>
      </c>
      <c r="F21" s="72">
        <v>0</v>
      </c>
      <c r="G21" s="72">
        <v>0</v>
      </c>
      <c r="H21" s="41">
        <v>0</v>
      </c>
      <c r="I21" s="74">
        <v>0</v>
      </c>
      <c r="J21" s="72">
        <v>0</v>
      </c>
      <c r="K21" s="72">
        <v>2</v>
      </c>
      <c r="L21" s="41">
        <v>0</v>
      </c>
      <c r="M21" s="74">
        <v>0</v>
      </c>
      <c r="N21" s="72">
        <v>0</v>
      </c>
      <c r="O21" s="72">
        <v>0</v>
      </c>
      <c r="P21" s="41">
        <v>0</v>
      </c>
      <c r="Q21" s="263">
        <v>0</v>
      </c>
      <c r="R21" s="264">
        <v>0</v>
      </c>
      <c r="S21" s="265">
        <v>0</v>
      </c>
      <c r="T21" s="266">
        <v>0</v>
      </c>
      <c r="U21" s="269">
        <v>0</v>
      </c>
      <c r="V21" s="270">
        <v>0</v>
      </c>
      <c r="W21" s="267">
        <v>0.14000000000000001</v>
      </c>
      <c r="X21" s="271">
        <v>0</v>
      </c>
      <c r="Y21" s="269">
        <v>0</v>
      </c>
      <c r="Z21" s="270">
        <v>0</v>
      </c>
      <c r="AA21" s="267">
        <v>0</v>
      </c>
      <c r="AB21" s="268">
        <v>0</v>
      </c>
      <c r="AC21" s="64"/>
      <c r="AD21" s="64"/>
      <c r="AE21" s="64"/>
      <c r="AF21" s="64"/>
      <c r="AG21" s="64"/>
      <c r="AH21" s="64"/>
      <c r="AI21" s="64"/>
      <c r="AJ21" s="64"/>
    </row>
    <row r="22" spans="2:36" x14ac:dyDescent="0.2">
      <c r="B22" s="261">
        <v>12</v>
      </c>
      <c r="C22" s="262">
        <v>6</v>
      </c>
      <c r="D22" s="254" t="s">
        <v>577</v>
      </c>
      <c r="E22" s="70">
        <v>0</v>
      </c>
      <c r="F22" s="72">
        <v>0</v>
      </c>
      <c r="G22" s="72">
        <v>0</v>
      </c>
      <c r="H22" s="41">
        <v>0</v>
      </c>
      <c r="I22" s="74">
        <v>0</v>
      </c>
      <c r="J22" s="72">
        <v>1</v>
      </c>
      <c r="K22" s="72">
        <v>1</v>
      </c>
      <c r="L22" s="41">
        <v>3</v>
      </c>
      <c r="M22" s="74">
        <v>0</v>
      </c>
      <c r="N22" s="72">
        <v>0</v>
      </c>
      <c r="O22" s="72">
        <v>3</v>
      </c>
      <c r="P22" s="41">
        <v>0</v>
      </c>
      <c r="Q22" s="263">
        <v>0</v>
      </c>
      <c r="R22" s="264">
        <v>0</v>
      </c>
      <c r="S22" s="265">
        <v>0</v>
      </c>
      <c r="T22" s="266">
        <v>0</v>
      </c>
      <c r="U22" s="269">
        <v>0</v>
      </c>
      <c r="V22" s="270">
        <v>5</v>
      </c>
      <c r="W22" s="267">
        <v>0.9</v>
      </c>
      <c r="X22" s="271">
        <v>0.90999999999999992</v>
      </c>
      <c r="Y22" s="269">
        <v>0</v>
      </c>
      <c r="Z22" s="270">
        <v>0</v>
      </c>
      <c r="AA22" s="267">
        <v>24.2</v>
      </c>
      <c r="AB22" s="268">
        <v>0</v>
      </c>
      <c r="AC22" s="64"/>
      <c r="AD22" s="64"/>
      <c r="AE22" s="64"/>
      <c r="AF22" s="64"/>
      <c r="AG22" s="64"/>
      <c r="AH22" s="64"/>
      <c r="AI22" s="64"/>
      <c r="AJ22" s="64"/>
    </row>
    <row r="23" spans="2:36" x14ac:dyDescent="0.2">
      <c r="B23" s="261">
        <v>13</v>
      </c>
      <c r="C23" s="262">
        <v>9</v>
      </c>
      <c r="D23" s="254" t="s">
        <v>545</v>
      </c>
      <c r="E23" s="70">
        <v>0</v>
      </c>
      <c r="F23" s="72">
        <v>0</v>
      </c>
      <c r="G23" s="72">
        <v>0</v>
      </c>
      <c r="H23" s="41">
        <v>0</v>
      </c>
      <c r="I23" s="74">
        <v>0</v>
      </c>
      <c r="J23" s="72">
        <v>0</v>
      </c>
      <c r="K23" s="72">
        <v>0</v>
      </c>
      <c r="L23" s="41">
        <v>8</v>
      </c>
      <c r="M23" s="74">
        <v>0</v>
      </c>
      <c r="N23" s="72">
        <v>0</v>
      </c>
      <c r="O23" s="72">
        <v>2</v>
      </c>
      <c r="P23" s="41">
        <v>3</v>
      </c>
      <c r="Q23" s="263">
        <v>0</v>
      </c>
      <c r="R23" s="264">
        <v>0</v>
      </c>
      <c r="S23" s="265">
        <v>0</v>
      </c>
      <c r="T23" s="266">
        <v>0</v>
      </c>
      <c r="U23" s="269">
        <v>0</v>
      </c>
      <c r="V23" s="270">
        <v>0</v>
      </c>
      <c r="W23" s="267">
        <v>0</v>
      </c>
      <c r="X23" s="271">
        <v>3.7507199999999998</v>
      </c>
      <c r="Y23" s="269">
        <v>0</v>
      </c>
      <c r="Z23" s="270">
        <v>0</v>
      </c>
      <c r="AA23" s="267">
        <v>15.309999999999999</v>
      </c>
      <c r="AB23" s="268">
        <v>15.450000000000001</v>
      </c>
      <c r="AC23" s="64"/>
      <c r="AD23" s="64"/>
      <c r="AE23" s="64"/>
      <c r="AF23" s="64"/>
      <c r="AG23" s="64"/>
      <c r="AH23" s="64"/>
      <c r="AI23" s="64"/>
      <c r="AJ23" s="64"/>
    </row>
    <row r="24" spans="2:36" x14ac:dyDescent="0.2">
      <c r="B24" s="261">
        <v>14</v>
      </c>
      <c r="C24" s="262">
        <v>3</v>
      </c>
      <c r="D24" s="254" t="s">
        <v>545</v>
      </c>
      <c r="E24" s="70">
        <v>0</v>
      </c>
      <c r="F24" s="72">
        <v>0</v>
      </c>
      <c r="G24" s="72">
        <v>0</v>
      </c>
      <c r="H24" s="41">
        <v>0</v>
      </c>
      <c r="I24" s="74">
        <v>0</v>
      </c>
      <c r="J24" s="72">
        <v>0</v>
      </c>
      <c r="K24" s="72">
        <v>0</v>
      </c>
      <c r="L24" s="41">
        <v>2</v>
      </c>
      <c r="M24" s="74">
        <v>0</v>
      </c>
      <c r="N24" s="72">
        <v>0</v>
      </c>
      <c r="O24" s="72">
        <v>0</v>
      </c>
      <c r="P24" s="41">
        <v>1</v>
      </c>
      <c r="Q24" s="263">
        <v>0</v>
      </c>
      <c r="R24" s="264">
        <v>0</v>
      </c>
      <c r="S24" s="265">
        <v>0</v>
      </c>
      <c r="T24" s="266">
        <v>0</v>
      </c>
      <c r="U24" s="269">
        <v>0</v>
      </c>
      <c r="V24" s="270">
        <v>0</v>
      </c>
      <c r="W24" s="267">
        <v>0</v>
      </c>
      <c r="X24" s="271">
        <v>0.18240000000000001</v>
      </c>
      <c r="Y24" s="269">
        <v>0</v>
      </c>
      <c r="Z24" s="270">
        <v>0</v>
      </c>
      <c r="AA24" s="267">
        <v>0</v>
      </c>
      <c r="AB24" s="268">
        <v>3.9600000000000004</v>
      </c>
      <c r="AC24" s="64"/>
      <c r="AD24" s="64"/>
      <c r="AE24" s="64"/>
      <c r="AF24" s="64"/>
      <c r="AG24" s="64"/>
      <c r="AH24" s="64"/>
      <c r="AI24" s="64"/>
      <c r="AJ24" s="64"/>
    </row>
    <row r="25" spans="2:36" x14ac:dyDescent="0.2">
      <c r="B25" s="261" t="s">
        <v>541</v>
      </c>
      <c r="C25" s="262">
        <v>1.35</v>
      </c>
      <c r="D25" s="254" t="s">
        <v>545</v>
      </c>
      <c r="E25" s="70">
        <v>0</v>
      </c>
      <c r="F25" s="72">
        <v>0</v>
      </c>
      <c r="G25" s="72">
        <v>0</v>
      </c>
      <c r="H25" s="41">
        <v>0</v>
      </c>
      <c r="I25" s="74">
        <v>0</v>
      </c>
      <c r="J25" s="72">
        <v>0</v>
      </c>
      <c r="K25" s="72">
        <v>0</v>
      </c>
      <c r="L25" s="41">
        <v>4</v>
      </c>
      <c r="M25" s="74">
        <v>0</v>
      </c>
      <c r="N25" s="72">
        <v>0</v>
      </c>
      <c r="O25" s="72">
        <v>0</v>
      </c>
      <c r="P25" s="41">
        <v>1</v>
      </c>
      <c r="Q25" s="263">
        <v>0</v>
      </c>
      <c r="R25" s="264">
        <v>0</v>
      </c>
      <c r="S25" s="265">
        <v>0</v>
      </c>
      <c r="T25" s="266">
        <v>0</v>
      </c>
      <c r="U25" s="269">
        <v>0</v>
      </c>
      <c r="V25" s="270">
        <v>0</v>
      </c>
      <c r="W25" s="267">
        <v>0</v>
      </c>
      <c r="X25" s="271">
        <v>7.8280000000000002E-2</v>
      </c>
      <c r="Y25" s="269">
        <v>0</v>
      </c>
      <c r="Z25" s="270">
        <v>0</v>
      </c>
      <c r="AA25" s="267">
        <v>0</v>
      </c>
      <c r="AB25" s="268">
        <v>1.26</v>
      </c>
      <c r="AC25" s="64"/>
      <c r="AD25" s="64"/>
      <c r="AE25" s="64"/>
      <c r="AF25" s="64"/>
      <c r="AG25" s="64"/>
      <c r="AH25" s="64"/>
      <c r="AI25" s="64"/>
      <c r="AJ25" s="64"/>
    </row>
    <row r="26" spans="2:36" x14ac:dyDescent="0.2">
      <c r="B26" s="261"/>
      <c r="C26" s="262"/>
      <c r="D26" s="254"/>
      <c r="E26" s="70"/>
      <c r="F26" s="72"/>
      <c r="G26" s="72"/>
      <c r="H26" s="41"/>
      <c r="I26" s="74"/>
      <c r="J26" s="72"/>
      <c r="K26" s="72"/>
      <c r="L26" s="41"/>
      <c r="M26" s="74"/>
      <c r="N26" s="72"/>
      <c r="O26" s="72"/>
      <c r="P26" s="41"/>
      <c r="Q26" s="263"/>
      <c r="R26" s="264"/>
      <c r="S26" s="265"/>
      <c r="T26" s="266"/>
      <c r="U26" s="269"/>
      <c r="V26" s="270"/>
      <c r="W26" s="267"/>
      <c r="X26" s="271"/>
      <c r="Y26" s="269"/>
      <c r="Z26" s="270"/>
      <c r="AA26" s="267"/>
      <c r="AB26" s="268"/>
      <c r="AC26" s="64"/>
      <c r="AD26" s="64"/>
      <c r="AE26" s="64"/>
      <c r="AF26" s="64"/>
      <c r="AG26" s="64"/>
      <c r="AH26" s="64"/>
      <c r="AI26" s="64"/>
      <c r="AJ26" s="64"/>
    </row>
    <row r="27" spans="2:36" x14ac:dyDescent="0.2">
      <c r="B27" s="261"/>
      <c r="C27" s="262"/>
      <c r="D27" s="254"/>
      <c r="E27" s="70"/>
      <c r="F27" s="72"/>
      <c r="G27" s="72"/>
      <c r="H27" s="41"/>
      <c r="I27" s="74"/>
      <c r="J27" s="72"/>
      <c r="K27" s="72"/>
      <c r="L27" s="41"/>
      <c r="M27" s="74"/>
      <c r="N27" s="72"/>
      <c r="O27" s="72"/>
      <c r="P27" s="41"/>
      <c r="Q27" s="263"/>
      <c r="R27" s="264"/>
      <c r="S27" s="265"/>
      <c r="T27" s="266"/>
      <c r="U27" s="269"/>
      <c r="V27" s="270"/>
      <c r="W27" s="267"/>
      <c r="X27" s="271"/>
      <c r="Y27" s="269"/>
      <c r="Z27" s="270"/>
      <c r="AA27" s="267"/>
      <c r="AB27" s="268"/>
      <c r="AC27" s="64"/>
      <c r="AD27" s="64"/>
      <c r="AE27" s="64"/>
      <c r="AF27" s="64"/>
      <c r="AG27" s="64"/>
      <c r="AH27" s="64"/>
      <c r="AI27" s="64"/>
      <c r="AJ27" s="64"/>
    </row>
    <row r="28" spans="2:36" x14ac:dyDescent="0.2">
      <c r="B28" s="261"/>
      <c r="C28" s="262"/>
      <c r="D28" s="254"/>
      <c r="E28" s="70"/>
      <c r="F28" s="72"/>
      <c r="G28" s="72"/>
      <c r="H28" s="41"/>
      <c r="I28" s="74"/>
      <c r="J28" s="72"/>
      <c r="K28" s="72"/>
      <c r="L28" s="41"/>
      <c r="M28" s="74"/>
      <c r="N28" s="72"/>
      <c r="O28" s="72"/>
      <c r="P28" s="41"/>
      <c r="Q28" s="263"/>
      <c r="R28" s="264"/>
      <c r="S28" s="265"/>
      <c r="T28" s="266"/>
      <c r="U28" s="269"/>
      <c r="V28" s="270"/>
      <c r="W28" s="267"/>
      <c r="X28" s="271"/>
      <c r="Y28" s="269"/>
      <c r="Z28" s="270"/>
      <c r="AA28" s="267"/>
      <c r="AB28" s="268"/>
      <c r="AC28" s="64"/>
      <c r="AD28" s="64"/>
      <c r="AE28" s="64"/>
      <c r="AF28" s="64"/>
      <c r="AG28" s="64"/>
      <c r="AH28" s="64"/>
      <c r="AI28" s="64"/>
      <c r="AJ28" s="64"/>
    </row>
    <row r="29" spans="2:36" x14ac:dyDescent="0.2">
      <c r="B29" s="261"/>
      <c r="C29" s="262"/>
      <c r="D29" s="254"/>
      <c r="E29" s="70"/>
      <c r="F29" s="72"/>
      <c r="G29" s="72"/>
      <c r="H29" s="41"/>
      <c r="I29" s="74"/>
      <c r="J29" s="72"/>
      <c r="K29" s="72"/>
      <c r="L29" s="41"/>
      <c r="M29" s="74"/>
      <c r="N29" s="72"/>
      <c r="O29" s="72"/>
      <c r="P29" s="41"/>
      <c r="Q29" s="263"/>
      <c r="R29" s="264"/>
      <c r="S29" s="265"/>
      <c r="T29" s="266"/>
      <c r="U29" s="269"/>
      <c r="V29" s="270"/>
      <c r="W29" s="267"/>
      <c r="X29" s="271"/>
      <c r="Y29" s="269"/>
      <c r="Z29" s="270"/>
      <c r="AA29" s="267"/>
      <c r="AB29" s="268"/>
      <c r="AC29" s="64"/>
      <c r="AD29" s="64"/>
      <c r="AE29" s="64"/>
      <c r="AF29" s="64"/>
      <c r="AG29" s="64"/>
      <c r="AH29" s="64"/>
      <c r="AI29" s="64"/>
      <c r="AJ29" s="64"/>
    </row>
    <row r="30" spans="2:36" x14ac:dyDescent="0.2">
      <c r="B30" s="261"/>
      <c r="C30" s="262"/>
      <c r="D30" s="254"/>
      <c r="E30" s="70"/>
      <c r="F30" s="72"/>
      <c r="G30" s="72"/>
      <c r="H30" s="41"/>
      <c r="I30" s="74"/>
      <c r="J30" s="72"/>
      <c r="K30" s="72"/>
      <c r="L30" s="41"/>
      <c r="M30" s="74"/>
      <c r="N30" s="72"/>
      <c r="O30" s="72"/>
      <c r="P30" s="41"/>
      <c r="Q30" s="263"/>
      <c r="R30" s="264"/>
      <c r="S30" s="265"/>
      <c r="T30" s="266"/>
      <c r="U30" s="269"/>
      <c r="V30" s="270"/>
      <c r="W30" s="267"/>
      <c r="X30" s="271"/>
      <c r="Y30" s="269"/>
      <c r="Z30" s="270"/>
      <c r="AA30" s="267"/>
      <c r="AB30" s="268"/>
      <c r="AC30" s="64"/>
      <c r="AD30" s="64"/>
      <c r="AE30" s="64"/>
      <c r="AF30" s="64"/>
      <c r="AG30" s="64"/>
      <c r="AH30" s="64"/>
      <c r="AI30" s="64"/>
      <c r="AJ30" s="64"/>
    </row>
    <row r="31" spans="2:36" x14ac:dyDescent="0.2">
      <c r="B31" s="261"/>
      <c r="C31" s="262"/>
      <c r="D31" s="149"/>
      <c r="E31" s="70"/>
      <c r="F31" s="72"/>
      <c r="G31" s="72"/>
      <c r="H31" s="41"/>
      <c r="I31" s="74"/>
      <c r="J31" s="72"/>
      <c r="K31" s="72"/>
      <c r="L31" s="41"/>
      <c r="M31" s="74"/>
      <c r="N31" s="72"/>
      <c r="O31" s="72"/>
      <c r="P31" s="41"/>
      <c r="Q31" s="263"/>
      <c r="R31" s="264"/>
      <c r="S31" s="265"/>
      <c r="T31" s="266"/>
      <c r="U31" s="269"/>
      <c r="V31" s="270"/>
      <c r="W31" s="267"/>
      <c r="X31" s="271"/>
      <c r="Y31" s="269"/>
      <c r="Z31" s="270"/>
      <c r="AA31" s="267"/>
      <c r="AB31" s="268"/>
      <c r="AC31" s="64"/>
      <c r="AD31" s="64"/>
      <c r="AE31" s="64"/>
      <c r="AF31" s="64"/>
      <c r="AG31" s="64"/>
      <c r="AH31" s="64"/>
      <c r="AI31" s="64"/>
      <c r="AJ31" s="64"/>
    </row>
    <row r="32" spans="2:36" x14ac:dyDescent="0.2">
      <c r="B32" s="261"/>
      <c r="C32" s="262"/>
      <c r="D32" s="149"/>
      <c r="E32" s="70"/>
      <c r="F32" s="72"/>
      <c r="G32" s="72"/>
      <c r="H32" s="41"/>
      <c r="I32" s="74"/>
      <c r="J32" s="72"/>
      <c r="K32" s="72"/>
      <c r="L32" s="41"/>
      <c r="M32" s="74"/>
      <c r="N32" s="72"/>
      <c r="O32" s="72"/>
      <c r="P32" s="41"/>
      <c r="Q32" s="263"/>
      <c r="R32" s="264"/>
      <c r="S32" s="265"/>
      <c r="T32" s="266"/>
      <c r="U32" s="269"/>
      <c r="V32" s="270"/>
      <c r="W32" s="267"/>
      <c r="X32" s="271"/>
      <c r="Y32" s="269"/>
      <c r="Z32" s="270"/>
      <c r="AA32" s="267"/>
      <c r="AB32" s="268"/>
      <c r="AC32" s="64"/>
      <c r="AD32" s="64"/>
      <c r="AE32" s="64"/>
      <c r="AF32" s="64"/>
      <c r="AG32" s="64"/>
      <c r="AH32" s="64"/>
      <c r="AI32" s="64"/>
      <c r="AJ32" s="64"/>
    </row>
    <row r="33" spans="2:36" x14ac:dyDescent="0.2">
      <c r="B33" s="261"/>
      <c r="C33" s="262"/>
      <c r="D33" s="149"/>
      <c r="E33" s="70"/>
      <c r="F33" s="72"/>
      <c r="G33" s="72"/>
      <c r="H33" s="41"/>
      <c r="I33" s="74"/>
      <c r="J33" s="72"/>
      <c r="K33" s="72"/>
      <c r="L33" s="41"/>
      <c r="M33" s="74"/>
      <c r="N33" s="72"/>
      <c r="O33" s="72"/>
      <c r="P33" s="41"/>
      <c r="Q33" s="263"/>
      <c r="R33" s="264"/>
      <c r="S33" s="265"/>
      <c r="T33" s="266"/>
      <c r="U33" s="269"/>
      <c r="V33" s="270"/>
      <c r="W33" s="267"/>
      <c r="X33" s="271"/>
      <c r="Y33" s="269"/>
      <c r="Z33" s="270"/>
      <c r="AA33" s="267"/>
      <c r="AB33" s="268"/>
      <c r="AC33" s="64"/>
      <c r="AD33" s="64"/>
      <c r="AE33" s="64"/>
      <c r="AF33" s="64"/>
      <c r="AG33" s="64"/>
      <c r="AH33" s="64"/>
      <c r="AI33" s="64"/>
      <c r="AJ33" s="64"/>
    </row>
    <row r="34" spans="2:36" x14ac:dyDescent="0.2">
      <c r="B34" s="261"/>
      <c r="C34" s="262"/>
      <c r="D34" s="149"/>
      <c r="E34" s="70"/>
      <c r="F34" s="72"/>
      <c r="G34" s="72"/>
      <c r="H34" s="41"/>
      <c r="I34" s="74"/>
      <c r="J34" s="72"/>
      <c r="K34" s="72"/>
      <c r="L34" s="41"/>
      <c r="M34" s="74"/>
      <c r="N34" s="72"/>
      <c r="O34" s="72"/>
      <c r="P34" s="41"/>
      <c r="Q34" s="263"/>
      <c r="R34" s="264"/>
      <c r="S34" s="265"/>
      <c r="T34" s="266"/>
      <c r="U34" s="269"/>
      <c r="V34" s="270"/>
      <c r="W34" s="267"/>
      <c r="X34" s="271"/>
      <c r="Y34" s="269"/>
      <c r="Z34" s="270"/>
      <c r="AA34" s="267"/>
      <c r="AB34" s="268"/>
      <c r="AC34" s="64"/>
      <c r="AD34" s="64"/>
      <c r="AE34" s="64"/>
      <c r="AF34" s="64"/>
      <c r="AG34" s="64"/>
      <c r="AH34" s="64"/>
      <c r="AI34" s="64"/>
      <c r="AJ34" s="64"/>
    </row>
    <row r="35" spans="2:36" x14ac:dyDescent="0.2">
      <c r="B35" s="261"/>
      <c r="C35" s="262"/>
      <c r="D35" s="149"/>
      <c r="E35" s="70"/>
      <c r="F35" s="72"/>
      <c r="G35" s="72"/>
      <c r="H35" s="41"/>
      <c r="I35" s="74"/>
      <c r="J35" s="72"/>
      <c r="K35" s="72"/>
      <c r="L35" s="41"/>
      <c r="M35" s="74"/>
      <c r="N35" s="72"/>
      <c r="O35" s="72"/>
      <c r="P35" s="41"/>
      <c r="Q35" s="263"/>
      <c r="R35" s="264"/>
      <c r="S35" s="265"/>
      <c r="T35" s="266"/>
      <c r="U35" s="269"/>
      <c r="V35" s="270"/>
      <c r="W35" s="267"/>
      <c r="X35" s="271"/>
      <c r="Y35" s="269"/>
      <c r="Z35" s="270"/>
      <c r="AA35" s="267"/>
      <c r="AB35" s="268"/>
      <c r="AC35" s="64"/>
      <c r="AD35" s="64"/>
      <c r="AE35" s="64"/>
      <c r="AF35" s="64"/>
      <c r="AG35" s="64"/>
      <c r="AH35" s="64"/>
      <c r="AI35" s="64"/>
      <c r="AJ35" s="64"/>
    </row>
    <row r="36" spans="2:36" x14ac:dyDescent="0.2">
      <c r="B36" s="261"/>
      <c r="C36" s="262"/>
      <c r="D36" s="149"/>
      <c r="E36" s="70"/>
      <c r="F36" s="72"/>
      <c r="G36" s="72"/>
      <c r="H36" s="41"/>
      <c r="I36" s="74"/>
      <c r="J36" s="72"/>
      <c r="K36" s="72"/>
      <c r="L36" s="41"/>
      <c r="M36" s="74"/>
      <c r="N36" s="72"/>
      <c r="O36" s="72"/>
      <c r="P36" s="41"/>
      <c r="Q36" s="263"/>
      <c r="R36" s="264"/>
      <c r="S36" s="265"/>
      <c r="T36" s="266"/>
      <c r="U36" s="269"/>
      <c r="V36" s="270"/>
      <c r="W36" s="267"/>
      <c r="X36" s="271"/>
      <c r="Y36" s="269"/>
      <c r="Z36" s="270"/>
      <c r="AA36" s="267"/>
      <c r="AB36" s="268"/>
      <c r="AC36" s="64"/>
      <c r="AD36" s="64"/>
      <c r="AE36" s="64"/>
      <c r="AF36" s="64"/>
      <c r="AG36" s="64"/>
      <c r="AH36" s="64"/>
      <c r="AI36" s="64"/>
      <c r="AJ36" s="64"/>
    </row>
    <row r="37" spans="2:36" x14ac:dyDescent="0.2">
      <c r="B37" s="261"/>
      <c r="C37" s="262"/>
      <c r="D37" s="149"/>
      <c r="E37" s="70"/>
      <c r="F37" s="72"/>
      <c r="G37" s="72"/>
      <c r="H37" s="41"/>
      <c r="I37" s="74"/>
      <c r="J37" s="72"/>
      <c r="K37" s="72"/>
      <c r="L37" s="41"/>
      <c r="M37" s="74"/>
      <c r="N37" s="72"/>
      <c r="O37" s="72"/>
      <c r="P37" s="41"/>
      <c r="Q37" s="263"/>
      <c r="R37" s="264"/>
      <c r="S37" s="265"/>
      <c r="T37" s="266"/>
      <c r="U37" s="269"/>
      <c r="V37" s="270"/>
      <c r="W37" s="267"/>
      <c r="X37" s="271"/>
      <c r="Y37" s="269"/>
      <c r="Z37" s="270"/>
      <c r="AA37" s="267"/>
      <c r="AB37" s="268"/>
      <c r="AC37" s="64"/>
      <c r="AD37" s="64"/>
      <c r="AE37" s="64"/>
      <c r="AF37" s="64"/>
      <c r="AG37" s="64"/>
      <c r="AH37" s="64"/>
      <c r="AI37" s="64"/>
      <c r="AJ37" s="64"/>
    </row>
    <row r="38" spans="2:36" x14ac:dyDescent="0.2">
      <c r="B38" s="261"/>
      <c r="C38" s="262"/>
      <c r="D38" s="149"/>
      <c r="E38" s="70"/>
      <c r="F38" s="72"/>
      <c r="G38" s="72"/>
      <c r="H38" s="41"/>
      <c r="I38" s="74"/>
      <c r="J38" s="72"/>
      <c r="K38" s="72"/>
      <c r="L38" s="41"/>
      <c r="M38" s="74"/>
      <c r="N38" s="72"/>
      <c r="O38" s="72"/>
      <c r="P38" s="41"/>
      <c r="Q38" s="263"/>
      <c r="R38" s="264"/>
      <c r="S38" s="265"/>
      <c r="T38" s="266"/>
      <c r="U38" s="269"/>
      <c r="V38" s="270"/>
      <c r="W38" s="267"/>
      <c r="X38" s="271"/>
      <c r="Y38" s="269"/>
      <c r="Z38" s="270"/>
      <c r="AA38" s="267"/>
      <c r="AB38" s="268"/>
      <c r="AC38" s="64"/>
      <c r="AD38" s="64"/>
      <c r="AE38" s="64"/>
      <c r="AF38" s="64"/>
      <c r="AG38" s="64"/>
      <c r="AH38" s="64"/>
      <c r="AI38" s="64"/>
      <c r="AJ38" s="64"/>
    </row>
    <row r="39" spans="2:36" x14ac:dyDescent="0.2">
      <c r="B39" s="261"/>
      <c r="C39" s="262"/>
      <c r="D39" s="149"/>
      <c r="E39" s="70"/>
      <c r="F39" s="72"/>
      <c r="G39" s="72"/>
      <c r="H39" s="41"/>
      <c r="I39" s="74"/>
      <c r="J39" s="72"/>
      <c r="K39" s="72"/>
      <c r="L39" s="41"/>
      <c r="M39" s="74"/>
      <c r="N39" s="72"/>
      <c r="O39" s="72"/>
      <c r="P39" s="41"/>
      <c r="Q39" s="263"/>
      <c r="R39" s="264"/>
      <c r="S39" s="265"/>
      <c r="T39" s="266"/>
      <c r="U39" s="269"/>
      <c r="V39" s="270"/>
      <c r="W39" s="267"/>
      <c r="X39" s="271"/>
      <c r="Y39" s="269"/>
      <c r="Z39" s="270"/>
      <c r="AA39" s="267"/>
      <c r="AB39" s="268"/>
      <c r="AC39" s="64"/>
      <c r="AD39" s="64"/>
      <c r="AE39" s="64"/>
      <c r="AF39" s="64"/>
      <c r="AG39" s="64"/>
      <c r="AH39" s="64"/>
      <c r="AI39" s="64"/>
      <c r="AJ39" s="64"/>
    </row>
    <row r="40" spans="2:36" x14ac:dyDescent="0.2">
      <c r="B40" s="261"/>
      <c r="C40" s="262"/>
      <c r="D40" s="149"/>
      <c r="E40" s="70"/>
      <c r="F40" s="72"/>
      <c r="G40" s="72"/>
      <c r="H40" s="41"/>
      <c r="I40" s="74"/>
      <c r="J40" s="72"/>
      <c r="K40" s="72"/>
      <c r="L40" s="41"/>
      <c r="M40" s="74"/>
      <c r="N40" s="72"/>
      <c r="O40" s="72"/>
      <c r="P40" s="41"/>
      <c r="Q40" s="263"/>
      <c r="R40" s="264"/>
      <c r="S40" s="265"/>
      <c r="T40" s="266"/>
      <c r="U40" s="269"/>
      <c r="V40" s="270"/>
      <c r="W40" s="267"/>
      <c r="X40" s="271"/>
      <c r="Y40" s="269"/>
      <c r="Z40" s="270"/>
      <c r="AA40" s="267"/>
      <c r="AB40" s="268"/>
      <c r="AC40" s="64"/>
      <c r="AD40" s="64"/>
      <c r="AE40" s="64"/>
      <c r="AF40" s="64"/>
      <c r="AG40" s="64"/>
      <c r="AH40" s="64"/>
      <c r="AI40" s="64"/>
      <c r="AJ40" s="64"/>
    </row>
    <row r="41" spans="2:36" x14ac:dyDescent="0.2">
      <c r="B41" s="261"/>
      <c r="C41" s="262"/>
      <c r="D41" s="149"/>
      <c r="E41" s="70"/>
      <c r="F41" s="72"/>
      <c r="G41" s="72"/>
      <c r="H41" s="41"/>
      <c r="I41" s="74"/>
      <c r="J41" s="72"/>
      <c r="K41" s="72"/>
      <c r="L41" s="41"/>
      <c r="M41" s="74"/>
      <c r="N41" s="72"/>
      <c r="O41" s="72"/>
      <c r="P41" s="41"/>
      <c r="Q41" s="263"/>
      <c r="R41" s="264"/>
      <c r="S41" s="265"/>
      <c r="T41" s="266"/>
      <c r="U41" s="269"/>
      <c r="V41" s="270"/>
      <c r="W41" s="267"/>
      <c r="X41" s="271"/>
      <c r="Y41" s="269"/>
      <c r="Z41" s="270"/>
      <c r="AA41" s="267"/>
      <c r="AB41" s="268"/>
      <c r="AC41" s="64"/>
      <c r="AD41" s="64"/>
      <c r="AE41" s="64"/>
      <c r="AF41" s="64"/>
      <c r="AG41" s="64"/>
      <c r="AH41" s="64"/>
      <c r="AI41" s="64"/>
      <c r="AJ41" s="64"/>
    </row>
    <row r="42" spans="2:36" x14ac:dyDescent="0.2">
      <c r="B42" s="261"/>
      <c r="C42" s="262"/>
      <c r="D42" s="149"/>
      <c r="E42" s="70"/>
      <c r="F42" s="72"/>
      <c r="G42" s="72"/>
      <c r="H42" s="41"/>
      <c r="I42" s="74"/>
      <c r="J42" s="72"/>
      <c r="K42" s="72"/>
      <c r="L42" s="41"/>
      <c r="M42" s="74"/>
      <c r="N42" s="72"/>
      <c r="O42" s="72"/>
      <c r="P42" s="41"/>
      <c r="Q42" s="263"/>
      <c r="R42" s="264"/>
      <c r="S42" s="265"/>
      <c r="T42" s="266"/>
      <c r="U42" s="269"/>
      <c r="V42" s="270"/>
      <c r="W42" s="267"/>
      <c r="X42" s="271"/>
      <c r="Y42" s="269"/>
      <c r="Z42" s="270"/>
      <c r="AA42" s="267"/>
      <c r="AB42" s="268"/>
      <c r="AC42" s="64"/>
      <c r="AD42" s="64"/>
      <c r="AE42" s="64"/>
      <c r="AF42" s="64"/>
      <c r="AG42" s="64"/>
      <c r="AH42" s="64"/>
      <c r="AI42" s="64"/>
      <c r="AJ42" s="64"/>
    </row>
    <row r="43" spans="2:36" ht="12.6" thickBot="1" x14ac:dyDescent="0.25">
      <c r="B43" s="261"/>
      <c r="C43" s="262"/>
      <c r="D43" s="149"/>
      <c r="E43" s="70"/>
      <c r="F43" s="72"/>
      <c r="G43" s="72"/>
      <c r="H43" s="41"/>
      <c r="I43" s="74"/>
      <c r="J43" s="72"/>
      <c r="K43" s="72"/>
      <c r="L43" s="41"/>
      <c r="M43" s="74"/>
      <c r="N43" s="72"/>
      <c r="O43" s="72"/>
      <c r="P43" s="41"/>
      <c r="Q43" s="263"/>
      <c r="R43" s="264"/>
      <c r="S43" s="265"/>
      <c r="T43" s="266"/>
      <c r="U43" s="269"/>
      <c r="V43" s="270"/>
      <c r="W43" s="267"/>
      <c r="X43" s="271"/>
      <c r="Y43" s="269"/>
      <c r="Z43" s="270"/>
      <c r="AA43" s="267"/>
      <c r="AB43" s="268"/>
      <c r="AC43" s="64"/>
      <c r="AD43" s="64"/>
      <c r="AE43" s="64"/>
      <c r="AF43" s="64"/>
      <c r="AG43" s="64"/>
      <c r="AH43" s="64"/>
      <c r="AI43" s="64"/>
      <c r="AJ43" s="64"/>
    </row>
    <row r="44" spans="2:36" ht="15" customHeight="1" thickTop="1" x14ac:dyDescent="0.2">
      <c r="B44" s="1070" t="s">
        <v>35</v>
      </c>
      <c r="C44" s="1071"/>
      <c r="D44" s="1072"/>
      <c r="E44" s="1076">
        <f>SUM(E9:E43)</f>
        <v>0</v>
      </c>
      <c r="F44" s="1078">
        <f t="shared" ref="F44:X44" si="0">SUM(F9:F43)</f>
        <v>0</v>
      </c>
      <c r="G44" s="150">
        <f>SUM(G9:G43)</f>
        <v>0</v>
      </c>
      <c r="H44" s="151">
        <f t="shared" si="0"/>
        <v>0</v>
      </c>
      <c r="I44" s="1080">
        <f t="shared" si="0"/>
        <v>0</v>
      </c>
      <c r="J44" s="1078">
        <f>SUM(J9:J43)</f>
        <v>1</v>
      </c>
      <c r="K44" s="150">
        <f t="shared" si="0"/>
        <v>8</v>
      </c>
      <c r="L44" s="151">
        <f t="shared" si="0"/>
        <v>37</v>
      </c>
      <c r="M44" s="1080">
        <f>SUM(M9:M43)</f>
        <v>0</v>
      </c>
      <c r="N44" s="1078">
        <f t="shared" si="0"/>
        <v>0</v>
      </c>
      <c r="O44" s="152">
        <f t="shared" si="0"/>
        <v>8</v>
      </c>
      <c r="P44" s="153">
        <f t="shared" si="0"/>
        <v>27</v>
      </c>
      <c r="Q44" s="154">
        <f t="shared" si="0"/>
        <v>0</v>
      </c>
      <c r="R44" s="155">
        <f t="shared" si="0"/>
        <v>0</v>
      </c>
      <c r="S44" s="156">
        <f t="shared" si="0"/>
        <v>0</v>
      </c>
      <c r="T44" s="157">
        <f t="shared" si="0"/>
        <v>0</v>
      </c>
      <c r="U44" s="158">
        <f t="shared" si="0"/>
        <v>0</v>
      </c>
      <c r="V44" s="159">
        <f t="shared" si="0"/>
        <v>5</v>
      </c>
      <c r="W44" s="160">
        <f t="shared" si="0"/>
        <v>4.1500000000000004</v>
      </c>
      <c r="X44" s="273">
        <f t="shared" si="0"/>
        <v>9.1560299999999994</v>
      </c>
      <c r="Y44" s="158">
        <f>SUM(Y9:Y43)</f>
        <v>0</v>
      </c>
      <c r="Z44" s="159">
        <f>SUM(Z9:Z43)</f>
        <v>0</v>
      </c>
      <c r="AA44" s="160">
        <f>SUM(AA9:AA43)</f>
        <v>49.14</v>
      </c>
      <c r="AB44" s="161">
        <f>SUM(AB9:AB43)</f>
        <v>67.430000000000007</v>
      </c>
      <c r="AC44" s="66"/>
      <c r="AD44" s="66"/>
      <c r="AE44" s="66"/>
      <c r="AF44" s="66"/>
      <c r="AG44" s="66"/>
      <c r="AH44" s="66"/>
      <c r="AI44" s="66"/>
    </row>
    <row r="45" spans="2:36" ht="15" customHeight="1" thickBot="1" x14ac:dyDescent="0.25">
      <c r="B45" s="1073"/>
      <c r="C45" s="1074"/>
      <c r="D45" s="1075"/>
      <c r="E45" s="1077"/>
      <c r="F45" s="1079"/>
      <c r="G45" s="1085">
        <f>G44+H44</f>
        <v>0</v>
      </c>
      <c r="H45" s="1086"/>
      <c r="I45" s="1081"/>
      <c r="J45" s="1079"/>
      <c r="K45" s="1085">
        <f>K44+L44</f>
        <v>45</v>
      </c>
      <c r="L45" s="1086"/>
      <c r="M45" s="1081"/>
      <c r="N45" s="1079"/>
      <c r="O45" s="1087">
        <f>O44+P44</f>
        <v>35</v>
      </c>
      <c r="P45" s="1075"/>
      <c r="Q45" s="1082"/>
      <c r="R45" s="1083"/>
      <c r="S45" s="1083"/>
      <c r="T45" s="1083"/>
      <c r="U45" s="1083"/>
      <c r="V45" s="1083"/>
      <c r="W45" s="1083"/>
      <c r="X45" s="1083"/>
      <c r="Y45" s="1083"/>
      <c r="Z45" s="1083"/>
      <c r="AA45" s="1083"/>
      <c r="AB45" s="1084"/>
    </row>
    <row r="46" spans="2:36" x14ac:dyDescent="0.2">
      <c r="B46" s="119" t="s">
        <v>511</v>
      </c>
      <c r="C46" s="39"/>
      <c r="D46" s="39"/>
      <c r="E46" s="40"/>
      <c r="F46" s="40"/>
      <c r="G46" s="40"/>
      <c r="H46" s="40"/>
      <c r="I46" s="40"/>
      <c r="J46" s="40"/>
      <c r="K46" s="40"/>
      <c r="L46" s="40"/>
      <c r="M46" s="40"/>
      <c r="N46" s="40"/>
      <c r="O46" s="40"/>
      <c r="P46" s="40"/>
      <c r="Q46" s="40"/>
      <c r="R46" s="40"/>
      <c r="S46" s="40"/>
      <c r="T46" s="40"/>
      <c r="U46" s="40"/>
      <c r="V46" s="40"/>
      <c r="W46" s="40"/>
      <c r="X46" s="40"/>
      <c r="Y46" s="40"/>
      <c r="Z46" s="40"/>
      <c r="AA46" s="40"/>
      <c r="AB46" s="40"/>
    </row>
    <row r="47" spans="2:36" x14ac:dyDescent="0.2">
      <c r="B47" s="119" t="s">
        <v>512</v>
      </c>
      <c r="C47" s="39"/>
      <c r="D47" s="39"/>
      <c r="E47" s="40"/>
      <c r="F47" s="40"/>
      <c r="G47" s="40"/>
      <c r="H47" s="40"/>
      <c r="I47" s="40"/>
      <c r="J47" s="40"/>
      <c r="K47" s="40"/>
      <c r="L47" s="40"/>
      <c r="M47" s="40"/>
      <c r="N47" s="40"/>
      <c r="O47" s="40"/>
      <c r="P47" s="40"/>
      <c r="Q47" s="40"/>
      <c r="R47" s="40"/>
      <c r="S47" s="40"/>
      <c r="T47" s="40"/>
      <c r="U47" s="40"/>
      <c r="V47" s="40"/>
      <c r="W47" s="40"/>
      <c r="X47" s="40"/>
      <c r="Y47" s="40"/>
      <c r="Z47" s="40"/>
      <c r="AA47" s="40"/>
      <c r="AB47" s="40"/>
    </row>
    <row r="48" spans="2:36" x14ac:dyDescent="0.2">
      <c r="B48" s="119" t="s">
        <v>452</v>
      </c>
      <c r="C48" s="39"/>
      <c r="D48" s="39"/>
      <c r="E48" s="40"/>
      <c r="F48" s="40"/>
      <c r="G48" s="40"/>
      <c r="H48" s="40"/>
      <c r="I48" s="40"/>
      <c r="J48" s="40"/>
      <c r="K48" s="40"/>
      <c r="L48" s="40"/>
      <c r="M48" s="40"/>
      <c r="N48" s="40"/>
      <c r="O48" s="40"/>
      <c r="P48" s="40"/>
      <c r="Q48" s="40"/>
      <c r="R48" s="40"/>
      <c r="S48" s="40"/>
      <c r="T48" s="40"/>
      <c r="U48" s="40"/>
      <c r="V48" s="40"/>
      <c r="W48" s="40"/>
      <c r="X48" s="40"/>
      <c r="Y48" s="40"/>
      <c r="Z48" s="40"/>
      <c r="AA48" s="40"/>
      <c r="AB48" s="40"/>
    </row>
    <row r="49" spans="2:28" x14ac:dyDescent="0.2">
      <c r="B49" s="119" t="s">
        <v>233</v>
      </c>
      <c r="C49" s="39"/>
      <c r="D49" s="39"/>
      <c r="E49" s="40"/>
      <c r="F49" s="40"/>
      <c r="G49" s="40"/>
      <c r="H49" s="40"/>
      <c r="I49" s="40"/>
      <c r="J49" s="40"/>
      <c r="K49" s="40"/>
      <c r="L49" s="40"/>
      <c r="M49" s="40"/>
      <c r="N49" s="40"/>
      <c r="O49" s="40"/>
      <c r="P49" s="40"/>
      <c r="Q49" s="40"/>
      <c r="R49" s="40"/>
      <c r="S49" s="40"/>
      <c r="T49" s="40"/>
      <c r="U49" s="40"/>
      <c r="V49" s="40"/>
      <c r="W49" s="40"/>
      <c r="X49" s="40"/>
      <c r="Y49" s="40"/>
      <c r="Z49" s="40"/>
      <c r="AA49" s="40"/>
      <c r="AB49" s="40"/>
    </row>
    <row r="50" spans="2:28" x14ac:dyDescent="0.2">
      <c r="B50" s="119" t="s">
        <v>451</v>
      </c>
      <c r="C50" s="39"/>
      <c r="D50" s="39"/>
      <c r="E50" s="40"/>
      <c r="F50" s="40"/>
      <c r="G50" s="40"/>
      <c r="H50" s="40"/>
      <c r="I50" s="40"/>
      <c r="J50" s="40"/>
      <c r="K50" s="40"/>
      <c r="L50" s="40"/>
      <c r="M50" s="40"/>
      <c r="N50" s="40"/>
      <c r="O50" s="40"/>
      <c r="P50" s="40"/>
      <c r="Q50" s="40"/>
      <c r="R50" s="40"/>
      <c r="S50" s="40"/>
      <c r="T50" s="40"/>
      <c r="U50" s="40"/>
      <c r="V50" s="40"/>
      <c r="W50" s="40"/>
      <c r="X50" s="40"/>
      <c r="Y50" s="40"/>
      <c r="Z50" s="40"/>
      <c r="AA50" s="40"/>
      <c r="AB50" s="40"/>
    </row>
  </sheetData>
  <mergeCells count="41">
    <mergeCell ref="Q45:AB45"/>
    <mergeCell ref="M44:M45"/>
    <mergeCell ref="N44:N45"/>
    <mergeCell ref="G45:H45"/>
    <mergeCell ref="K45:L45"/>
    <mergeCell ref="O45:P45"/>
    <mergeCell ref="B44:D45"/>
    <mergeCell ref="E44:E45"/>
    <mergeCell ref="F44:F45"/>
    <mergeCell ref="I44:I45"/>
    <mergeCell ref="J44:J45"/>
    <mergeCell ref="U7:AB7"/>
    <mergeCell ref="O3:S3"/>
    <mergeCell ref="Y2:Y3"/>
    <mergeCell ref="Z2:AB3"/>
    <mergeCell ref="Q6:AB6"/>
    <mergeCell ref="B3:E3"/>
    <mergeCell ref="C7:C9"/>
    <mergeCell ref="D7:D9"/>
    <mergeCell ref="B6:D6"/>
    <mergeCell ref="E6:P6"/>
    <mergeCell ref="E7:P7"/>
    <mergeCell ref="E8:H8"/>
    <mergeCell ref="I8:L8"/>
    <mergeCell ref="F3:K3"/>
    <mergeCell ref="B2:E2"/>
    <mergeCell ref="M8:P8"/>
    <mergeCell ref="Y8:AB8"/>
    <mergeCell ref="B4:Y4"/>
    <mergeCell ref="B5:AB5"/>
    <mergeCell ref="L3:N3"/>
    <mergeCell ref="Q8:T8"/>
    <mergeCell ref="B7:B9"/>
    <mergeCell ref="V2:X2"/>
    <mergeCell ref="V3:X3"/>
    <mergeCell ref="T2:U3"/>
    <mergeCell ref="O2:S2"/>
    <mergeCell ref="F2:K2"/>
    <mergeCell ref="L2:N2"/>
    <mergeCell ref="Q7:T7"/>
    <mergeCell ref="U8:X8"/>
  </mergeCells>
  <phoneticPr fontId="9"/>
  <conditionalFormatting sqref="F2:S3">
    <cfRule type="cellIs" dxfId="0" priority="1" operator="equal">
      <formula>0</formula>
    </cfRule>
  </conditionalFormatting>
  <printOptions horizontalCentered="1" verticalCentered="1"/>
  <pageMargins left="0.23622047244094491" right="0.23622047244094491" top="0.74803149606299213" bottom="0.74803149606299213" header="0.31496062992125984" footer="0.31496062992125984"/>
  <pageSetup paperSize="9" scale="74" fitToWidth="0" fitToHeight="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D10:D43</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codeName="Sheet19">
    <pageSetUpPr fitToPage="1"/>
  </sheetPr>
  <dimension ref="B1:Z17"/>
  <sheetViews>
    <sheetView showGridLines="0" showZeros="0" view="pageBreakPreview" zoomScaleNormal="55" zoomScaleSheetLayoutView="100" workbookViewId="0">
      <selection activeCell="B6" sqref="B6:AI18"/>
    </sheetView>
  </sheetViews>
  <sheetFormatPr defaultColWidth="9" defaultRowHeight="12" x14ac:dyDescent="0.15"/>
  <cols>
    <col min="1" max="1" width="1.6640625" style="2" customWidth="1"/>
    <col min="2" max="13" width="8.77734375" style="2" customWidth="1"/>
    <col min="14" max="14" width="10.77734375" style="2" customWidth="1"/>
    <col min="15" max="26" width="8.77734375" style="2" customWidth="1"/>
    <col min="27" max="27" width="1.33203125" style="2" customWidth="1"/>
    <col min="28" max="16384" width="9" style="2"/>
  </cols>
  <sheetData>
    <row r="1" spans="2:26" x14ac:dyDescent="0.15">
      <c r="Z1" s="53"/>
    </row>
    <row r="2" spans="2:26" ht="25.2" customHeight="1" x14ac:dyDescent="0.15">
      <c r="B2" s="104" t="s">
        <v>509</v>
      </c>
      <c r="C2" s="3"/>
      <c r="D2" s="3"/>
      <c r="E2" s="3"/>
      <c r="F2" s="3"/>
      <c r="G2" s="3"/>
      <c r="H2" s="3"/>
      <c r="I2" s="3"/>
      <c r="J2" s="3"/>
      <c r="K2" s="3"/>
      <c r="L2" s="3"/>
      <c r="M2" s="3"/>
      <c r="N2" s="3"/>
      <c r="O2" s="75"/>
      <c r="P2" s="76"/>
      <c r="Q2" s="1109"/>
      <c r="R2" s="1110"/>
      <c r="S2" s="1110"/>
      <c r="T2" s="1110"/>
      <c r="U2" s="1111" t="s">
        <v>412</v>
      </c>
      <c r="V2" s="1112"/>
      <c r="W2" s="1113"/>
      <c r="X2" s="1106" t="s">
        <v>935</v>
      </c>
      <c r="Y2" s="1107"/>
      <c r="Z2" s="1108"/>
    </row>
    <row r="3" spans="2:26" s="1" customFormat="1" ht="25.2" customHeight="1" x14ac:dyDescent="0.2">
      <c r="B3" s="489" t="s">
        <v>17</v>
      </c>
      <c r="C3" s="490"/>
      <c r="D3" s="491"/>
      <c r="E3" s="639" t="s">
        <v>561</v>
      </c>
      <c r="F3" s="640"/>
      <c r="G3" s="640"/>
      <c r="H3" s="641"/>
      <c r="I3" s="1114" t="s">
        <v>18</v>
      </c>
      <c r="J3" s="1115"/>
      <c r="K3" s="686"/>
      <c r="L3" s="642" t="s">
        <v>573</v>
      </c>
      <c r="M3" s="395"/>
      <c r="N3" s="643"/>
      <c r="O3" s="514" t="s">
        <v>447</v>
      </c>
      <c r="P3" s="515"/>
      <c r="Q3" s="516"/>
      <c r="R3" s="366" t="s">
        <v>531</v>
      </c>
      <c r="S3" s="632"/>
      <c r="T3" s="661"/>
      <c r="U3" s="526" t="s">
        <v>185</v>
      </c>
      <c r="V3" s="527"/>
      <c r="W3" s="527"/>
      <c r="X3" s="1100">
        <v>45586</v>
      </c>
      <c r="Y3" s="1101"/>
      <c r="Z3" s="1102"/>
    </row>
    <row r="4" spans="2:26" s="1" customFormat="1" ht="25.2" customHeight="1" x14ac:dyDescent="0.2">
      <c r="B4" s="503" t="s">
        <v>0</v>
      </c>
      <c r="C4" s="504"/>
      <c r="D4" s="505"/>
      <c r="E4" s="646" t="s">
        <v>562</v>
      </c>
      <c r="F4" s="647"/>
      <c r="G4" s="647"/>
      <c r="H4" s="648"/>
      <c r="I4" s="665" t="s">
        <v>1</v>
      </c>
      <c r="J4" s="666"/>
      <c r="K4" s="667"/>
      <c r="L4" s="1106" t="s">
        <v>936</v>
      </c>
      <c r="M4" s="1107"/>
      <c r="N4" s="1108"/>
      <c r="O4" s="517"/>
      <c r="P4" s="518"/>
      <c r="Q4" s="519"/>
      <c r="R4" s="634" t="s">
        <v>532</v>
      </c>
      <c r="S4" s="635"/>
      <c r="T4" s="660"/>
      <c r="U4" s="529"/>
      <c r="V4" s="530"/>
      <c r="W4" s="530"/>
      <c r="X4" s="1103"/>
      <c r="Y4" s="1104"/>
      <c r="Z4" s="1105"/>
    </row>
    <row r="5" spans="2:26" ht="49.95" customHeight="1" x14ac:dyDescent="0.15">
      <c r="B5" s="1097" t="s">
        <v>435</v>
      </c>
      <c r="C5" s="1098"/>
      <c r="D5" s="1098"/>
      <c r="E5" s="1098"/>
      <c r="F5" s="1098"/>
      <c r="G5" s="1098"/>
      <c r="H5" s="1098"/>
      <c r="I5" s="1098"/>
      <c r="J5" s="1098"/>
      <c r="K5" s="1098"/>
      <c r="L5" s="1098"/>
      <c r="M5" s="1098"/>
      <c r="N5" s="1098"/>
      <c r="O5" s="1098"/>
      <c r="P5" s="1098"/>
      <c r="Q5" s="1098"/>
      <c r="R5" s="1098"/>
      <c r="S5" s="1098"/>
      <c r="T5" s="1098"/>
      <c r="U5" s="1098"/>
      <c r="V5" s="1098"/>
      <c r="W5" s="1098"/>
      <c r="X5" s="1098"/>
      <c r="Y5" s="1098"/>
      <c r="Z5" s="1099"/>
    </row>
    <row r="6" spans="2:26" ht="49.95" customHeight="1" x14ac:dyDescent="0.15">
      <c r="B6" s="1088" t="s">
        <v>931</v>
      </c>
      <c r="C6" s="1089"/>
      <c r="D6" s="1089"/>
      <c r="E6" s="1089"/>
      <c r="F6" s="1089"/>
      <c r="G6" s="1089"/>
      <c r="H6" s="1089"/>
      <c r="I6" s="1089"/>
      <c r="J6" s="1089"/>
      <c r="K6" s="1089"/>
      <c r="L6" s="1089"/>
      <c r="M6" s="1089"/>
      <c r="N6" s="1089"/>
      <c r="O6" s="1089"/>
      <c r="P6" s="1089"/>
      <c r="Q6" s="1089"/>
      <c r="R6" s="1089"/>
      <c r="S6" s="1089"/>
      <c r="T6" s="1089"/>
      <c r="U6" s="1089"/>
      <c r="V6" s="1089"/>
      <c r="W6" s="1089"/>
      <c r="X6" s="1089"/>
      <c r="Y6" s="1089"/>
      <c r="Z6" s="1090"/>
    </row>
    <row r="7" spans="2:26" ht="100.2" customHeight="1" x14ac:dyDescent="0.15">
      <c r="B7" s="1091"/>
      <c r="C7" s="1092"/>
      <c r="D7" s="1092"/>
      <c r="E7" s="1092"/>
      <c r="F7" s="1092"/>
      <c r="G7" s="1092"/>
      <c r="H7" s="1092"/>
      <c r="I7" s="1092"/>
      <c r="J7" s="1092"/>
      <c r="K7" s="1092"/>
      <c r="L7" s="1092"/>
      <c r="M7" s="1092"/>
      <c r="N7" s="1092"/>
      <c r="O7" s="1092"/>
      <c r="P7" s="1092"/>
      <c r="Q7" s="1092"/>
      <c r="R7" s="1092"/>
      <c r="S7" s="1092"/>
      <c r="T7" s="1092"/>
      <c r="U7" s="1092"/>
      <c r="V7" s="1092"/>
      <c r="W7" s="1092"/>
      <c r="X7" s="1092"/>
      <c r="Y7" s="1092"/>
      <c r="Z7" s="1093"/>
    </row>
    <row r="8" spans="2:26" ht="49.95" customHeight="1" x14ac:dyDescent="0.15">
      <c r="B8" s="1091"/>
      <c r="C8" s="1092"/>
      <c r="D8" s="1092"/>
      <c r="E8" s="1092"/>
      <c r="F8" s="1092"/>
      <c r="G8" s="1092"/>
      <c r="H8" s="1092"/>
      <c r="I8" s="1092"/>
      <c r="J8" s="1092"/>
      <c r="K8" s="1092"/>
      <c r="L8" s="1092"/>
      <c r="M8" s="1092"/>
      <c r="N8" s="1092"/>
      <c r="O8" s="1092"/>
      <c r="P8" s="1092"/>
      <c r="Q8" s="1092"/>
      <c r="R8" s="1092"/>
      <c r="S8" s="1092"/>
      <c r="T8" s="1092"/>
      <c r="U8" s="1092"/>
      <c r="V8" s="1092"/>
      <c r="W8" s="1092"/>
      <c r="X8" s="1092"/>
      <c r="Y8" s="1092"/>
      <c r="Z8" s="1093"/>
    </row>
    <row r="9" spans="2:26" ht="100.2" customHeight="1" x14ac:dyDescent="0.15">
      <c r="B9" s="1091"/>
      <c r="C9" s="1092"/>
      <c r="D9" s="1092"/>
      <c r="E9" s="1092"/>
      <c r="F9" s="1092"/>
      <c r="G9" s="1092"/>
      <c r="H9" s="1092"/>
      <c r="I9" s="1092"/>
      <c r="J9" s="1092"/>
      <c r="K9" s="1092"/>
      <c r="L9" s="1092"/>
      <c r="M9" s="1092"/>
      <c r="N9" s="1092"/>
      <c r="O9" s="1092"/>
      <c r="P9" s="1092"/>
      <c r="Q9" s="1092"/>
      <c r="R9" s="1092"/>
      <c r="S9" s="1092"/>
      <c r="T9" s="1092"/>
      <c r="U9" s="1092"/>
      <c r="V9" s="1092"/>
      <c r="W9" s="1092"/>
      <c r="X9" s="1092"/>
      <c r="Y9" s="1092"/>
      <c r="Z9" s="1093"/>
    </row>
    <row r="10" spans="2:26" ht="49.95" customHeight="1" x14ac:dyDescent="0.15">
      <c r="B10" s="1091"/>
      <c r="C10" s="1092"/>
      <c r="D10" s="1092"/>
      <c r="E10" s="1092"/>
      <c r="F10" s="1092"/>
      <c r="G10" s="1092"/>
      <c r="H10" s="1092"/>
      <c r="I10" s="1092"/>
      <c r="J10" s="1092"/>
      <c r="K10" s="1092"/>
      <c r="L10" s="1092"/>
      <c r="M10" s="1092"/>
      <c r="N10" s="1092"/>
      <c r="O10" s="1092"/>
      <c r="P10" s="1092"/>
      <c r="Q10" s="1092"/>
      <c r="R10" s="1092"/>
      <c r="S10" s="1092"/>
      <c r="T10" s="1092"/>
      <c r="U10" s="1092"/>
      <c r="V10" s="1092"/>
      <c r="W10" s="1092"/>
      <c r="X10" s="1092"/>
      <c r="Y10" s="1092"/>
      <c r="Z10" s="1093"/>
    </row>
    <row r="11" spans="2:26" ht="100.2" customHeight="1" x14ac:dyDescent="0.15">
      <c r="B11" s="1091"/>
      <c r="C11" s="1092"/>
      <c r="D11" s="1092"/>
      <c r="E11" s="1092"/>
      <c r="F11" s="1092"/>
      <c r="G11" s="1092"/>
      <c r="H11" s="1092"/>
      <c r="I11" s="1092"/>
      <c r="J11" s="1092"/>
      <c r="K11" s="1092"/>
      <c r="L11" s="1092"/>
      <c r="M11" s="1092"/>
      <c r="N11" s="1092"/>
      <c r="O11" s="1092"/>
      <c r="P11" s="1092"/>
      <c r="Q11" s="1092"/>
      <c r="R11" s="1092"/>
      <c r="S11" s="1092"/>
      <c r="T11" s="1092"/>
      <c r="U11" s="1092"/>
      <c r="V11" s="1092"/>
      <c r="W11" s="1092"/>
      <c r="X11" s="1092"/>
      <c r="Y11" s="1092"/>
      <c r="Z11" s="1093"/>
    </row>
    <row r="12" spans="2:26" ht="49.95" customHeight="1" x14ac:dyDescent="0.15">
      <c r="B12" s="1091"/>
      <c r="C12" s="1092"/>
      <c r="D12" s="1092"/>
      <c r="E12" s="1092"/>
      <c r="F12" s="1092"/>
      <c r="G12" s="1092"/>
      <c r="H12" s="1092"/>
      <c r="I12" s="1092"/>
      <c r="J12" s="1092"/>
      <c r="K12" s="1092"/>
      <c r="L12" s="1092"/>
      <c r="M12" s="1092"/>
      <c r="N12" s="1092"/>
      <c r="O12" s="1092"/>
      <c r="P12" s="1092"/>
      <c r="Q12" s="1092"/>
      <c r="R12" s="1092"/>
      <c r="S12" s="1092"/>
      <c r="T12" s="1092"/>
      <c r="U12" s="1092"/>
      <c r="V12" s="1092"/>
      <c r="W12" s="1092"/>
      <c r="X12" s="1092"/>
      <c r="Y12" s="1092"/>
      <c r="Z12" s="1093"/>
    </row>
    <row r="13" spans="2:26" ht="100.2" customHeight="1" x14ac:dyDescent="0.15">
      <c r="B13" s="1091"/>
      <c r="C13" s="1092"/>
      <c r="D13" s="1092"/>
      <c r="E13" s="1092"/>
      <c r="F13" s="1092"/>
      <c r="G13" s="1092"/>
      <c r="H13" s="1092"/>
      <c r="I13" s="1092"/>
      <c r="J13" s="1092"/>
      <c r="K13" s="1092"/>
      <c r="L13" s="1092"/>
      <c r="M13" s="1092"/>
      <c r="N13" s="1092"/>
      <c r="O13" s="1092"/>
      <c r="P13" s="1092"/>
      <c r="Q13" s="1092"/>
      <c r="R13" s="1092"/>
      <c r="S13" s="1092"/>
      <c r="T13" s="1092"/>
      <c r="U13" s="1092"/>
      <c r="V13" s="1092"/>
      <c r="W13" s="1092"/>
      <c r="X13" s="1092"/>
      <c r="Y13" s="1092"/>
      <c r="Z13" s="1093"/>
    </row>
    <row r="14" spans="2:26" ht="49.95" customHeight="1" x14ac:dyDescent="0.15">
      <c r="B14" s="1091"/>
      <c r="C14" s="1092"/>
      <c r="D14" s="1092"/>
      <c r="E14" s="1092"/>
      <c r="F14" s="1092"/>
      <c r="G14" s="1092"/>
      <c r="H14" s="1092"/>
      <c r="I14" s="1092"/>
      <c r="J14" s="1092"/>
      <c r="K14" s="1092"/>
      <c r="L14" s="1092"/>
      <c r="M14" s="1092"/>
      <c r="N14" s="1092"/>
      <c r="O14" s="1092"/>
      <c r="P14" s="1092"/>
      <c r="Q14" s="1092"/>
      <c r="R14" s="1092"/>
      <c r="S14" s="1092"/>
      <c r="T14" s="1092"/>
      <c r="U14" s="1092"/>
      <c r="V14" s="1092"/>
      <c r="W14" s="1092"/>
      <c r="X14" s="1092"/>
      <c r="Y14" s="1092"/>
      <c r="Z14" s="1093"/>
    </row>
    <row r="15" spans="2:26" ht="100.2" customHeight="1" x14ac:dyDescent="0.15">
      <c r="B15" s="1094"/>
      <c r="C15" s="1095"/>
      <c r="D15" s="1095"/>
      <c r="E15" s="1095"/>
      <c r="F15" s="1095"/>
      <c r="G15" s="1095"/>
      <c r="H15" s="1095"/>
      <c r="I15" s="1095"/>
      <c r="J15" s="1095"/>
      <c r="K15" s="1095"/>
      <c r="L15" s="1095"/>
      <c r="M15" s="1095"/>
      <c r="N15" s="1095"/>
      <c r="O15" s="1095"/>
      <c r="P15" s="1095"/>
      <c r="Q15" s="1095"/>
      <c r="R15" s="1095"/>
      <c r="S15" s="1095"/>
      <c r="T15" s="1095"/>
      <c r="U15" s="1095"/>
      <c r="V15" s="1095"/>
      <c r="W15" s="1095"/>
      <c r="X15" s="1095"/>
      <c r="Y15" s="1095"/>
      <c r="Z15" s="1096"/>
    </row>
    <row r="16" spans="2:26" ht="9.75" customHeight="1" x14ac:dyDescent="0.15">
      <c r="B16" s="77"/>
      <c r="C16" s="77"/>
      <c r="D16" s="78"/>
      <c r="E16" s="79"/>
      <c r="F16" s="79"/>
      <c r="G16" s="79"/>
      <c r="H16" s="79"/>
      <c r="I16" s="79"/>
      <c r="J16" s="79"/>
      <c r="K16" s="79"/>
      <c r="L16" s="79"/>
      <c r="M16" s="79"/>
      <c r="N16" s="79"/>
      <c r="O16" s="79"/>
      <c r="P16" s="79"/>
      <c r="Q16" s="79"/>
      <c r="R16" s="79"/>
      <c r="S16" s="79"/>
      <c r="T16" s="79"/>
      <c r="U16" s="79"/>
      <c r="V16" s="79"/>
      <c r="W16" s="79"/>
      <c r="X16" s="79"/>
      <c r="Y16" s="79"/>
      <c r="Z16" s="79"/>
    </row>
    <row r="17" spans="3:3" x14ac:dyDescent="0.15">
      <c r="C17" s="1"/>
    </row>
  </sheetData>
  <mergeCells count="18">
    <mergeCell ref="Q2:T2"/>
    <mergeCell ref="U2:W2"/>
    <mergeCell ref="X2:Z2"/>
    <mergeCell ref="B3:D3"/>
    <mergeCell ref="E3:H3"/>
    <mergeCell ref="I3:K3"/>
    <mergeCell ref="L3:N3"/>
    <mergeCell ref="R3:T3"/>
    <mergeCell ref="U3:W4"/>
    <mergeCell ref="B6:Z15"/>
    <mergeCell ref="B5:Z5"/>
    <mergeCell ref="O3:Q4"/>
    <mergeCell ref="X3:Z4"/>
    <mergeCell ref="B4:D4"/>
    <mergeCell ref="E4:H4"/>
    <mergeCell ref="I4:K4"/>
    <mergeCell ref="L4:N4"/>
    <mergeCell ref="R4:T4"/>
  </mergeCells>
  <phoneticPr fontId="9"/>
  <dataValidations count="1">
    <dataValidation allowBlank="1" showInputMessage="1" showErrorMessage="1" prompt="診断区分の所見を、１ページあたり5,000文字以内で入力する。_x000a_文字数が多い場合には、シートをコピーし複数ページで入力する。" sqref="B6:Z15" xr:uid="{6644A870-0D79-4287-AE17-17BD031B127B}"/>
  </dataValidations>
  <printOptions horizontalCentered="1" verticalCentered="1"/>
  <pageMargins left="0.23622047244094488" right="0.23622047244094488" top="0.74803149606299213" bottom="0.74803149606299213" header="0.31496062992125984" footer="0.31496062992125984"/>
  <pageSetup paperSize="9" scale="59" orientation="landscape" copies="2"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dimension ref="B3:J83"/>
  <sheetViews>
    <sheetView tabSelected="1" view="pageBreakPreview" topLeftCell="A3" zoomScaleNormal="85" zoomScaleSheetLayoutView="100" workbookViewId="0">
      <selection activeCell="F51" sqref="F51"/>
    </sheetView>
  </sheetViews>
  <sheetFormatPr defaultRowHeight="13.2" x14ac:dyDescent="0.2"/>
  <cols>
    <col min="2" max="2" width="18.109375" bestFit="1" customWidth="1"/>
    <col min="3" max="3" width="22.77734375" customWidth="1"/>
    <col min="4" max="5" width="18.33203125" bestFit="1" customWidth="1"/>
    <col min="6" max="6" width="12.77734375" customWidth="1"/>
    <col min="7" max="7" width="9.33203125" customWidth="1"/>
    <col min="8" max="8" width="14" bestFit="1" customWidth="1"/>
    <col min="9" max="9" width="14.109375" customWidth="1"/>
    <col min="10" max="10" width="11.77734375" bestFit="1" customWidth="1"/>
    <col min="11" max="11" width="3.77734375" customWidth="1"/>
    <col min="12" max="12" width="16.109375" customWidth="1"/>
    <col min="13" max="13" width="9.44140625" customWidth="1"/>
    <col min="14" max="14" width="5.77734375" customWidth="1"/>
  </cols>
  <sheetData>
    <row r="3" spans="2:10" ht="13.8" thickBot="1" x14ac:dyDescent="0.25"/>
    <row r="4" spans="2:10" x14ac:dyDescent="0.2">
      <c r="B4" s="1116" t="s">
        <v>362</v>
      </c>
      <c r="C4" s="1117"/>
      <c r="D4" s="1117"/>
      <c r="E4" s="1117"/>
      <c r="F4" s="1118"/>
    </row>
    <row r="5" spans="2:10" ht="13.8" thickBot="1" x14ac:dyDescent="0.25">
      <c r="B5" s="126" t="s">
        <v>349</v>
      </c>
      <c r="C5" s="127" t="s">
        <v>491</v>
      </c>
      <c r="D5" s="127" t="s">
        <v>492</v>
      </c>
      <c r="E5" s="127" t="s">
        <v>493</v>
      </c>
      <c r="F5" s="128" t="s">
        <v>494</v>
      </c>
    </row>
    <row r="6" spans="2:10" ht="13.8" thickTop="1" x14ac:dyDescent="0.2">
      <c r="B6" s="136" t="s">
        <v>350</v>
      </c>
      <c r="C6" s="137" t="s">
        <v>357</v>
      </c>
      <c r="D6" s="137" t="s">
        <v>461</v>
      </c>
      <c r="E6" s="137" t="s">
        <v>456</v>
      </c>
      <c r="F6" s="138" t="s">
        <v>253</v>
      </c>
    </row>
    <row r="7" spans="2:10" x14ac:dyDescent="0.2">
      <c r="B7" s="136" t="s">
        <v>351</v>
      </c>
      <c r="C7" s="137" t="s">
        <v>358</v>
      </c>
      <c r="D7" s="137" t="s">
        <v>462</v>
      </c>
      <c r="E7" s="137" t="s">
        <v>457</v>
      </c>
      <c r="F7" s="138" t="s">
        <v>361</v>
      </c>
    </row>
    <row r="8" spans="2:10" x14ac:dyDescent="0.2">
      <c r="B8" s="136" t="s">
        <v>352</v>
      </c>
      <c r="C8" s="137" t="s">
        <v>359</v>
      </c>
      <c r="D8" s="137"/>
      <c r="E8" s="137" t="s">
        <v>458</v>
      </c>
      <c r="F8" s="138"/>
    </row>
    <row r="9" spans="2:10" x14ac:dyDescent="0.2">
      <c r="B9" s="136" t="s">
        <v>353</v>
      </c>
      <c r="C9" s="137" t="s">
        <v>360</v>
      </c>
      <c r="D9" s="137"/>
      <c r="E9" s="137" t="s">
        <v>459</v>
      </c>
      <c r="F9" s="138"/>
    </row>
    <row r="10" spans="2:10" x14ac:dyDescent="0.2">
      <c r="B10" s="136" t="s">
        <v>355</v>
      </c>
      <c r="C10" s="137" t="s">
        <v>254</v>
      </c>
      <c r="D10" s="137"/>
      <c r="E10" s="137" t="s">
        <v>460</v>
      </c>
      <c r="F10" s="138"/>
    </row>
    <row r="11" spans="2:10" x14ac:dyDescent="0.2">
      <c r="B11" s="136" t="s">
        <v>354</v>
      </c>
      <c r="C11" s="137" t="s">
        <v>455</v>
      </c>
      <c r="D11" s="137"/>
      <c r="E11" s="137"/>
      <c r="F11" s="138"/>
    </row>
    <row r="12" spans="2:10" ht="13.8" thickBot="1" x14ac:dyDescent="0.25">
      <c r="B12" s="139" t="s">
        <v>356</v>
      </c>
      <c r="C12" s="140"/>
      <c r="D12" s="140"/>
      <c r="E12" s="140"/>
      <c r="F12" s="141"/>
    </row>
    <row r="13" spans="2:10" ht="13.8" thickBot="1" x14ac:dyDescent="0.25"/>
    <row r="14" spans="2:10" x14ac:dyDescent="0.2">
      <c r="B14" s="1116" t="s">
        <v>365</v>
      </c>
      <c r="C14" s="1117"/>
      <c r="D14" s="1117"/>
      <c r="E14" s="1117"/>
      <c r="F14" s="1117"/>
      <c r="G14" s="1117"/>
      <c r="H14" s="1117"/>
      <c r="I14" s="1117"/>
      <c r="J14" s="1118"/>
    </row>
    <row r="15" spans="2:10" ht="13.8" thickBot="1" x14ac:dyDescent="0.25">
      <c r="B15" s="126" t="s">
        <v>247</v>
      </c>
      <c r="C15" s="127" t="s">
        <v>307</v>
      </c>
      <c r="D15" s="127" t="s">
        <v>308</v>
      </c>
      <c r="E15" s="127" t="s">
        <v>309</v>
      </c>
      <c r="F15" s="127" t="s">
        <v>310</v>
      </c>
      <c r="G15" s="127" t="s">
        <v>311</v>
      </c>
      <c r="H15" s="127" t="s">
        <v>312</v>
      </c>
      <c r="I15" s="127" t="s">
        <v>313</v>
      </c>
      <c r="J15" s="128" t="s">
        <v>314</v>
      </c>
    </row>
    <row r="16" spans="2:10" ht="13.8" thickTop="1" x14ac:dyDescent="0.2">
      <c r="B16" s="129" t="s">
        <v>464</v>
      </c>
      <c r="C16" s="130" t="s">
        <v>338</v>
      </c>
      <c r="D16" s="130" t="s">
        <v>255</v>
      </c>
      <c r="E16" s="130" t="s">
        <v>465</v>
      </c>
      <c r="F16" s="130" t="s">
        <v>256</v>
      </c>
      <c r="G16" s="130" t="s">
        <v>256</v>
      </c>
      <c r="H16" s="130" t="s">
        <v>269</v>
      </c>
      <c r="I16" s="130" t="s">
        <v>274</v>
      </c>
      <c r="J16" s="131" t="s">
        <v>272</v>
      </c>
    </row>
    <row r="17" spans="2:10" x14ac:dyDescent="0.2">
      <c r="B17" s="129" t="s">
        <v>463</v>
      </c>
      <c r="C17" s="130" t="s">
        <v>339</v>
      </c>
      <c r="D17" s="130" t="s">
        <v>251</v>
      </c>
      <c r="E17" s="130" t="s">
        <v>466</v>
      </c>
      <c r="F17" s="130" t="s">
        <v>257</v>
      </c>
      <c r="G17" s="130" t="s">
        <v>261</v>
      </c>
      <c r="H17" s="130" t="s">
        <v>270</v>
      </c>
      <c r="I17" s="130" t="s">
        <v>275</v>
      </c>
      <c r="J17" s="131" t="s">
        <v>271</v>
      </c>
    </row>
    <row r="18" spans="2:10" x14ac:dyDescent="0.2">
      <c r="B18" s="129" t="s">
        <v>248</v>
      </c>
      <c r="C18" s="130" t="s">
        <v>340</v>
      </c>
      <c r="D18" s="130" t="s">
        <v>252</v>
      </c>
      <c r="E18" s="130" t="s">
        <v>467</v>
      </c>
      <c r="F18" s="130" t="s">
        <v>258</v>
      </c>
      <c r="G18" s="130" t="s">
        <v>259</v>
      </c>
      <c r="H18" s="130"/>
      <c r="I18" s="130" t="s">
        <v>270</v>
      </c>
      <c r="J18" s="131" t="s">
        <v>273</v>
      </c>
    </row>
    <row r="19" spans="2:10" x14ac:dyDescent="0.2">
      <c r="B19" s="129" t="s">
        <v>249</v>
      </c>
      <c r="C19" s="130" t="s">
        <v>341</v>
      </c>
      <c r="D19" s="130"/>
      <c r="E19" s="130" t="s">
        <v>468</v>
      </c>
      <c r="F19" s="130" t="s">
        <v>259</v>
      </c>
      <c r="G19" s="130" t="s">
        <v>260</v>
      </c>
      <c r="H19" s="130"/>
      <c r="I19" s="130"/>
      <c r="J19" s="131"/>
    </row>
    <row r="20" spans="2:10" x14ac:dyDescent="0.2">
      <c r="B20" s="129" t="s">
        <v>250</v>
      </c>
      <c r="C20" s="130" t="s">
        <v>336</v>
      </c>
      <c r="D20" s="130"/>
      <c r="E20" s="130" t="s">
        <v>469</v>
      </c>
      <c r="F20" s="130" t="s">
        <v>260</v>
      </c>
      <c r="G20" s="130" t="s">
        <v>363</v>
      </c>
      <c r="H20" s="130"/>
      <c r="I20" s="130"/>
      <c r="J20" s="131"/>
    </row>
    <row r="21" spans="2:10" x14ac:dyDescent="0.2">
      <c r="B21" s="129" t="s">
        <v>254</v>
      </c>
      <c r="C21" s="130" t="s">
        <v>337</v>
      </c>
      <c r="D21" s="130"/>
      <c r="E21" s="130" t="s">
        <v>470</v>
      </c>
      <c r="F21" s="130" t="s">
        <v>363</v>
      </c>
      <c r="G21" s="130"/>
      <c r="H21" s="130"/>
      <c r="I21" s="130"/>
      <c r="J21" s="131"/>
    </row>
    <row r="22" spans="2:10" x14ac:dyDescent="0.2">
      <c r="B22" s="129"/>
      <c r="C22" s="130" t="s">
        <v>342</v>
      </c>
      <c r="D22" s="130"/>
      <c r="E22" s="130" t="s">
        <v>471</v>
      </c>
      <c r="F22" s="130"/>
      <c r="G22" s="130"/>
      <c r="H22" s="130"/>
      <c r="I22" s="130"/>
      <c r="J22" s="131"/>
    </row>
    <row r="23" spans="2:10" x14ac:dyDescent="0.2">
      <c r="B23" s="129"/>
      <c r="C23" s="130" t="s">
        <v>343</v>
      </c>
      <c r="D23" s="130"/>
      <c r="E23" s="130" t="s">
        <v>472</v>
      </c>
      <c r="F23" s="130"/>
      <c r="G23" s="130"/>
      <c r="H23" s="130"/>
      <c r="I23" s="130"/>
      <c r="J23" s="131"/>
    </row>
    <row r="24" spans="2:10" x14ac:dyDescent="0.2">
      <c r="B24" s="129"/>
      <c r="C24" s="130" t="s">
        <v>344</v>
      </c>
      <c r="D24" s="130"/>
      <c r="E24" s="130" t="s">
        <v>473</v>
      </c>
      <c r="F24" s="130"/>
      <c r="G24" s="130"/>
      <c r="H24" s="130"/>
      <c r="I24" s="130"/>
      <c r="J24" s="131"/>
    </row>
    <row r="25" spans="2:10" x14ac:dyDescent="0.2">
      <c r="B25" s="129"/>
      <c r="C25" s="130" t="s">
        <v>345</v>
      </c>
      <c r="D25" s="130"/>
      <c r="E25" s="130" t="s">
        <v>474</v>
      </c>
      <c r="F25" s="130"/>
      <c r="G25" s="130"/>
      <c r="H25" s="130"/>
      <c r="I25" s="130"/>
      <c r="J25" s="131"/>
    </row>
    <row r="26" spans="2:10" x14ac:dyDescent="0.2">
      <c r="B26" s="129"/>
      <c r="C26" s="130" t="s">
        <v>346</v>
      </c>
      <c r="D26" s="130"/>
      <c r="E26" s="132" t="s">
        <v>475</v>
      </c>
      <c r="F26" s="130"/>
      <c r="G26" s="130"/>
      <c r="H26" s="130"/>
      <c r="I26" s="130"/>
      <c r="J26" s="131"/>
    </row>
    <row r="27" spans="2:10" x14ac:dyDescent="0.2">
      <c r="B27" s="129"/>
      <c r="C27" s="130" t="s">
        <v>347</v>
      </c>
      <c r="D27" s="130"/>
      <c r="E27" s="130" t="s">
        <v>476</v>
      </c>
      <c r="F27" s="130"/>
      <c r="G27" s="130"/>
      <c r="H27" s="130"/>
      <c r="I27" s="130"/>
      <c r="J27" s="131"/>
    </row>
    <row r="28" spans="2:10" x14ac:dyDescent="0.2">
      <c r="B28" s="129"/>
      <c r="C28" s="130" t="s">
        <v>348</v>
      </c>
      <c r="D28" s="130"/>
      <c r="E28" s="132"/>
      <c r="F28" s="130"/>
      <c r="G28" s="130"/>
      <c r="H28" s="130"/>
      <c r="I28" s="130"/>
      <c r="J28" s="131"/>
    </row>
    <row r="29" spans="2:10" x14ac:dyDescent="0.2">
      <c r="B29" s="129"/>
      <c r="C29" s="130" t="s">
        <v>254</v>
      </c>
      <c r="D29" s="130"/>
      <c r="E29" s="130"/>
      <c r="F29" s="130"/>
      <c r="G29" s="130"/>
      <c r="H29" s="130"/>
      <c r="I29" s="130"/>
      <c r="J29" s="131"/>
    </row>
    <row r="30" spans="2:10" x14ac:dyDescent="0.2">
      <c r="B30" s="129"/>
      <c r="C30" s="130"/>
      <c r="D30" s="130"/>
      <c r="E30" s="130"/>
      <c r="F30" s="130"/>
      <c r="G30" s="130"/>
      <c r="H30" s="130"/>
      <c r="I30" s="130"/>
      <c r="J30" s="131"/>
    </row>
    <row r="31" spans="2:10" x14ac:dyDescent="0.2">
      <c r="B31" s="129"/>
      <c r="C31" s="130" t="s">
        <v>348</v>
      </c>
      <c r="D31" s="130"/>
      <c r="E31" s="130"/>
      <c r="F31" s="130"/>
      <c r="G31" s="130"/>
      <c r="H31" s="130"/>
      <c r="I31" s="130"/>
      <c r="J31" s="131"/>
    </row>
    <row r="32" spans="2:10" x14ac:dyDescent="0.2">
      <c r="B32" s="129"/>
      <c r="C32" s="130" t="s">
        <v>254</v>
      </c>
      <c r="D32" s="130"/>
      <c r="E32" s="130"/>
      <c r="F32" s="130"/>
      <c r="G32" s="130"/>
      <c r="H32" s="130"/>
      <c r="I32" s="130"/>
      <c r="J32" s="131"/>
    </row>
    <row r="33" spans="2:10" x14ac:dyDescent="0.2">
      <c r="B33" s="129"/>
      <c r="C33" s="130"/>
      <c r="D33" s="130"/>
      <c r="E33" s="130"/>
      <c r="F33" s="130"/>
      <c r="G33" s="130"/>
      <c r="H33" s="130"/>
      <c r="I33" s="130"/>
      <c r="J33" s="131"/>
    </row>
    <row r="34" spans="2:10" x14ac:dyDescent="0.2">
      <c r="B34" s="129"/>
      <c r="C34" s="130" t="s">
        <v>262</v>
      </c>
      <c r="D34" s="130"/>
      <c r="E34" s="130"/>
      <c r="F34" s="130"/>
      <c r="G34" s="130"/>
      <c r="H34" s="130"/>
      <c r="I34" s="130"/>
      <c r="J34" s="131"/>
    </row>
    <row r="35" spans="2:10" x14ac:dyDescent="0.2">
      <c r="B35" s="129"/>
      <c r="C35" s="130" t="s">
        <v>254</v>
      </c>
      <c r="D35" s="130"/>
      <c r="E35" s="130"/>
      <c r="F35" s="130"/>
      <c r="G35" s="130"/>
      <c r="H35" s="130"/>
      <c r="I35" s="130"/>
      <c r="J35" s="131"/>
    </row>
    <row r="36" spans="2:10" x14ac:dyDescent="0.2">
      <c r="B36" s="129"/>
      <c r="C36" s="130"/>
      <c r="D36" s="130"/>
      <c r="E36" s="130"/>
      <c r="F36" s="130"/>
      <c r="G36" s="130"/>
      <c r="H36" s="130"/>
      <c r="I36" s="130"/>
      <c r="J36" s="131"/>
    </row>
    <row r="37" spans="2:10" x14ac:dyDescent="0.2">
      <c r="B37" s="129"/>
      <c r="C37" s="130" t="s">
        <v>263</v>
      </c>
      <c r="D37" s="130"/>
      <c r="E37" s="130"/>
      <c r="F37" s="130"/>
      <c r="G37" s="130"/>
      <c r="H37" s="130"/>
      <c r="I37" s="130"/>
      <c r="J37" s="131"/>
    </row>
    <row r="38" spans="2:10" x14ac:dyDescent="0.2">
      <c r="B38" s="129"/>
      <c r="C38" s="130" t="s">
        <v>264</v>
      </c>
      <c r="D38" s="130"/>
      <c r="E38" s="130"/>
      <c r="F38" s="130"/>
      <c r="G38" s="130"/>
      <c r="H38" s="130"/>
      <c r="I38" s="130"/>
      <c r="J38" s="131"/>
    </row>
    <row r="39" spans="2:10" x14ac:dyDescent="0.2">
      <c r="B39" s="129"/>
      <c r="C39" s="130" t="s">
        <v>254</v>
      </c>
      <c r="D39" s="130"/>
      <c r="E39" s="130"/>
      <c r="F39" s="130"/>
      <c r="G39" s="130"/>
      <c r="H39" s="130"/>
      <c r="I39" s="130"/>
      <c r="J39" s="131"/>
    </row>
    <row r="40" spans="2:10" x14ac:dyDescent="0.2">
      <c r="B40" s="129"/>
      <c r="C40" s="130"/>
      <c r="D40" s="130"/>
      <c r="E40" s="130"/>
      <c r="F40" s="130"/>
      <c r="G40" s="130"/>
      <c r="H40" s="130"/>
      <c r="I40" s="130"/>
      <c r="J40" s="131"/>
    </row>
    <row r="41" spans="2:10" x14ac:dyDescent="0.2">
      <c r="B41" s="129"/>
      <c r="C41" s="130" t="s">
        <v>265</v>
      </c>
      <c r="D41" s="130"/>
      <c r="E41" s="130"/>
      <c r="F41" s="130"/>
      <c r="G41" s="130"/>
      <c r="H41" s="130"/>
      <c r="I41" s="130"/>
      <c r="J41" s="131"/>
    </row>
    <row r="42" spans="2:10" x14ac:dyDescent="0.2">
      <c r="B42" s="129"/>
      <c r="C42" s="130" t="s">
        <v>266</v>
      </c>
      <c r="D42" s="130"/>
      <c r="E42" s="130"/>
      <c r="F42" s="130"/>
      <c r="G42" s="130"/>
      <c r="H42" s="130"/>
      <c r="I42" s="130"/>
      <c r="J42" s="131"/>
    </row>
    <row r="43" spans="2:10" x14ac:dyDescent="0.2">
      <c r="B43" s="129"/>
      <c r="C43" s="130" t="s">
        <v>267</v>
      </c>
      <c r="D43" s="130"/>
      <c r="E43" s="130"/>
      <c r="F43" s="130"/>
      <c r="G43" s="130"/>
      <c r="H43" s="130"/>
      <c r="I43" s="130"/>
      <c r="J43" s="131"/>
    </row>
    <row r="44" spans="2:10" x14ac:dyDescent="0.2">
      <c r="B44" s="129"/>
      <c r="C44" s="130" t="s">
        <v>268</v>
      </c>
      <c r="D44" s="130"/>
      <c r="E44" s="130"/>
      <c r="F44" s="130"/>
      <c r="G44" s="130"/>
      <c r="H44" s="130"/>
      <c r="I44" s="130"/>
      <c r="J44" s="131"/>
    </row>
    <row r="45" spans="2:10" x14ac:dyDescent="0.2">
      <c r="B45" s="129"/>
      <c r="C45" s="130" t="s">
        <v>254</v>
      </c>
      <c r="D45" s="130"/>
      <c r="E45" s="130"/>
      <c r="F45" s="130"/>
      <c r="G45" s="130"/>
      <c r="H45" s="130"/>
      <c r="I45" s="130"/>
      <c r="J45" s="131"/>
    </row>
    <row r="46" spans="2:10" x14ac:dyDescent="0.2">
      <c r="B46" s="129"/>
      <c r="C46" s="130"/>
      <c r="D46" s="130"/>
      <c r="E46" s="130"/>
      <c r="F46" s="130"/>
      <c r="G46" s="130"/>
      <c r="H46" s="130"/>
      <c r="I46" s="130"/>
      <c r="J46" s="131"/>
    </row>
    <row r="47" spans="2:10" ht="13.8" thickBot="1" x14ac:dyDescent="0.25">
      <c r="B47" s="133"/>
      <c r="C47" s="134" t="s">
        <v>254</v>
      </c>
      <c r="D47" s="134"/>
      <c r="E47" s="134"/>
      <c r="F47" s="134"/>
      <c r="G47" s="134"/>
      <c r="H47" s="134"/>
      <c r="I47" s="134"/>
      <c r="J47" s="135"/>
    </row>
    <row r="49" spans="2:7" ht="13.8" thickBot="1" x14ac:dyDescent="0.25">
      <c r="C49" s="52"/>
      <c r="D49" s="52"/>
      <c r="E49" s="52"/>
      <c r="F49" s="52"/>
      <c r="G49" s="52"/>
    </row>
    <row r="50" spans="2:7" x14ac:dyDescent="0.2">
      <c r="B50" s="1119" t="s">
        <v>367</v>
      </c>
      <c r="C50" s="1120"/>
      <c r="D50" s="1120"/>
      <c r="E50" s="1120"/>
      <c r="F50" s="1120"/>
      <c r="G50" s="1121"/>
    </row>
    <row r="51" spans="2:7" ht="13.8" thickBot="1" x14ac:dyDescent="0.25">
      <c r="B51" s="124" t="s">
        <v>276</v>
      </c>
      <c r="C51" s="45" t="s">
        <v>247</v>
      </c>
      <c r="D51" s="45" t="s">
        <v>277</v>
      </c>
      <c r="E51" s="45" t="s">
        <v>278</v>
      </c>
      <c r="F51" s="46" t="s">
        <v>287</v>
      </c>
      <c r="G51" s="125" t="s">
        <v>290</v>
      </c>
    </row>
    <row r="52" spans="2:7" ht="13.8" thickTop="1" x14ac:dyDescent="0.2">
      <c r="B52" s="142" t="s">
        <v>279</v>
      </c>
      <c r="C52" s="130" t="s">
        <v>281</v>
      </c>
      <c r="D52" s="130" t="s">
        <v>286</v>
      </c>
      <c r="E52" s="130" t="s">
        <v>483</v>
      </c>
      <c r="F52" s="130" t="s">
        <v>288</v>
      </c>
      <c r="G52" s="131" t="s">
        <v>291</v>
      </c>
    </row>
    <row r="53" spans="2:7" x14ac:dyDescent="0.2">
      <c r="B53" s="142" t="s">
        <v>280</v>
      </c>
      <c r="C53" s="130" t="s">
        <v>499</v>
      </c>
      <c r="D53" s="130" t="s">
        <v>335</v>
      </c>
      <c r="E53" s="130" t="s">
        <v>484</v>
      </c>
      <c r="F53" s="130" t="s">
        <v>289</v>
      </c>
      <c r="G53" s="131" t="s">
        <v>292</v>
      </c>
    </row>
    <row r="54" spans="2:7" x14ac:dyDescent="0.2">
      <c r="B54" s="142" t="s">
        <v>334</v>
      </c>
      <c r="C54" s="130" t="s">
        <v>500</v>
      </c>
      <c r="D54" s="130" t="s">
        <v>489</v>
      </c>
      <c r="E54" s="130" t="s">
        <v>485</v>
      </c>
      <c r="F54" s="130"/>
      <c r="G54" s="131" t="s">
        <v>293</v>
      </c>
    </row>
    <row r="55" spans="2:7" x14ac:dyDescent="0.2">
      <c r="B55" s="142" t="s">
        <v>364</v>
      </c>
      <c r="C55" s="130"/>
      <c r="D55" s="130"/>
      <c r="E55" s="130" t="s">
        <v>486</v>
      </c>
      <c r="F55" s="130"/>
      <c r="G55" s="131"/>
    </row>
    <row r="56" spans="2:7" x14ac:dyDescent="0.2">
      <c r="B56" s="142"/>
      <c r="C56" s="130" t="s">
        <v>282</v>
      </c>
      <c r="D56" s="130"/>
      <c r="E56" s="130" t="s">
        <v>487</v>
      </c>
      <c r="F56" s="130"/>
      <c r="G56" s="131"/>
    </row>
    <row r="57" spans="2:7" x14ac:dyDescent="0.2">
      <c r="B57" s="142"/>
      <c r="C57" s="130" t="s">
        <v>283</v>
      </c>
      <c r="D57" s="130"/>
      <c r="E57" s="130" t="s">
        <v>488</v>
      </c>
      <c r="F57" s="130"/>
      <c r="G57" s="131"/>
    </row>
    <row r="58" spans="2:7" x14ac:dyDescent="0.2">
      <c r="B58" s="142"/>
      <c r="C58" s="130" t="s">
        <v>284</v>
      </c>
      <c r="D58" s="130"/>
      <c r="E58" s="130" t="s">
        <v>476</v>
      </c>
      <c r="F58" s="130"/>
      <c r="G58" s="131"/>
    </row>
    <row r="59" spans="2:7" x14ac:dyDescent="0.2">
      <c r="B59" s="142"/>
      <c r="C59" s="130" t="s">
        <v>285</v>
      </c>
      <c r="D59" s="130"/>
      <c r="E59" s="130"/>
      <c r="F59" s="130"/>
      <c r="G59" s="131"/>
    </row>
    <row r="60" spans="2:7" x14ac:dyDescent="0.2">
      <c r="B60" s="142"/>
      <c r="C60" s="130" t="s">
        <v>254</v>
      </c>
      <c r="D60" s="130"/>
      <c r="E60" s="130"/>
      <c r="F60" s="130"/>
      <c r="G60" s="131"/>
    </row>
    <row r="61" spans="2:7" x14ac:dyDescent="0.2">
      <c r="B61" s="142"/>
      <c r="C61" s="130"/>
      <c r="D61" s="130"/>
      <c r="E61" s="130"/>
      <c r="F61" s="130"/>
      <c r="G61" s="131"/>
    </row>
    <row r="62" spans="2:7" x14ac:dyDescent="0.2">
      <c r="B62" s="142"/>
      <c r="C62" s="130" t="s">
        <v>378</v>
      </c>
      <c r="D62" s="130"/>
      <c r="E62" s="130"/>
      <c r="F62" s="130"/>
      <c r="G62" s="131"/>
    </row>
    <row r="63" spans="2:7" x14ac:dyDescent="0.2">
      <c r="B63" s="142"/>
      <c r="C63" s="130" t="s">
        <v>379</v>
      </c>
      <c r="D63" s="130"/>
      <c r="E63" s="130"/>
      <c r="F63" s="130"/>
      <c r="G63" s="131"/>
    </row>
    <row r="64" spans="2:7" x14ac:dyDescent="0.2">
      <c r="B64" s="142"/>
      <c r="C64" s="130" t="s">
        <v>380</v>
      </c>
      <c r="D64" s="130"/>
      <c r="E64" s="130"/>
      <c r="F64" s="130"/>
      <c r="G64" s="131"/>
    </row>
    <row r="65" spans="2:7" x14ac:dyDescent="0.2">
      <c r="B65" s="142"/>
      <c r="C65" s="130" t="s">
        <v>381</v>
      </c>
      <c r="D65" s="130"/>
      <c r="E65" s="130"/>
      <c r="F65" s="130"/>
      <c r="G65" s="131"/>
    </row>
    <row r="66" spans="2:7" x14ac:dyDescent="0.2">
      <c r="B66" s="142"/>
      <c r="C66" s="130" t="s">
        <v>490</v>
      </c>
      <c r="D66" s="130"/>
      <c r="E66" s="130"/>
      <c r="F66" s="130"/>
      <c r="G66" s="131"/>
    </row>
    <row r="67" spans="2:7" x14ac:dyDescent="0.2">
      <c r="B67" s="142"/>
      <c r="C67" s="130" t="s">
        <v>477</v>
      </c>
      <c r="D67" s="130"/>
      <c r="E67" s="130"/>
      <c r="F67" s="130"/>
      <c r="G67" s="131"/>
    </row>
    <row r="68" spans="2:7" x14ac:dyDescent="0.2">
      <c r="B68" s="142"/>
      <c r="C68" s="130" t="s">
        <v>382</v>
      </c>
      <c r="D68" s="130"/>
      <c r="E68" s="130"/>
      <c r="F68" s="130"/>
      <c r="G68" s="131"/>
    </row>
    <row r="69" spans="2:7" x14ac:dyDescent="0.2">
      <c r="B69" s="142"/>
      <c r="C69" s="130" t="s">
        <v>383</v>
      </c>
      <c r="D69" s="130"/>
      <c r="E69" s="130"/>
      <c r="F69" s="130"/>
      <c r="G69" s="131"/>
    </row>
    <row r="70" spans="2:7" x14ac:dyDescent="0.2">
      <c r="B70" s="142"/>
      <c r="C70" s="130" t="s">
        <v>478</v>
      </c>
      <c r="D70" s="130"/>
      <c r="E70" s="130"/>
      <c r="F70" s="130"/>
      <c r="G70" s="131"/>
    </row>
    <row r="71" spans="2:7" x14ac:dyDescent="0.2">
      <c r="B71" s="142"/>
      <c r="C71" s="130" t="s">
        <v>385</v>
      </c>
      <c r="D71" s="130"/>
      <c r="E71" s="130"/>
      <c r="F71" s="130"/>
      <c r="G71" s="131"/>
    </row>
    <row r="72" spans="2:7" x14ac:dyDescent="0.2">
      <c r="B72" s="142"/>
      <c r="C72" s="130" t="s">
        <v>387</v>
      </c>
      <c r="D72" s="130"/>
      <c r="E72" s="130"/>
      <c r="F72" s="130"/>
      <c r="G72" s="131"/>
    </row>
    <row r="73" spans="2:7" x14ac:dyDescent="0.2">
      <c r="B73" s="142"/>
      <c r="C73" s="130" t="s">
        <v>388</v>
      </c>
      <c r="D73" s="130"/>
      <c r="E73" s="130"/>
      <c r="F73" s="130"/>
      <c r="G73" s="131"/>
    </row>
    <row r="74" spans="2:7" x14ac:dyDescent="0.2">
      <c r="B74" s="142"/>
      <c r="C74" s="130" t="s">
        <v>389</v>
      </c>
      <c r="D74" s="130"/>
      <c r="E74" s="130"/>
      <c r="F74" s="130"/>
      <c r="G74" s="131"/>
    </row>
    <row r="75" spans="2:7" x14ac:dyDescent="0.2">
      <c r="B75" s="142"/>
      <c r="C75" s="130" t="s">
        <v>390</v>
      </c>
      <c r="D75" s="130"/>
      <c r="E75" s="130"/>
      <c r="F75" s="130"/>
      <c r="G75" s="131"/>
    </row>
    <row r="76" spans="2:7" x14ac:dyDescent="0.2">
      <c r="B76" s="142"/>
      <c r="C76" s="130" t="s">
        <v>391</v>
      </c>
      <c r="D76" s="130"/>
      <c r="E76" s="130"/>
      <c r="F76" s="130"/>
      <c r="G76" s="131"/>
    </row>
    <row r="77" spans="2:7" x14ac:dyDescent="0.2">
      <c r="B77" s="142"/>
      <c r="C77" s="130" t="s">
        <v>476</v>
      </c>
      <c r="D77" s="130"/>
      <c r="E77" s="130"/>
      <c r="F77" s="130"/>
      <c r="G77" s="131"/>
    </row>
    <row r="78" spans="2:7" x14ac:dyDescent="0.2">
      <c r="B78" s="142"/>
      <c r="C78" s="130"/>
      <c r="D78" s="130"/>
      <c r="E78" s="130"/>
      <c r="F78" s="130"/>
      <c r="G78" s="131"/>
    </row>
    <row r="79" spans="2:7" x14ac:dyDescent="0.2">
      <c r="B79" s="142"/>
      <c r="C79" s="130" t="s">
        <v>479</v>
      </c>
      <c r="D79" s="130"/>
      <c r="E79" s="130"/>
      <c r="F79" s="130"/>
      <c r="G79" s="131"/>
    </row>
    <row r="80" spans="2:7" x14ac:dyDescent="0.2">
      <c r="B80" s="142"/>
      <c r="C80" s="130" t="s">
        <v>480</v>
      </c>
      <c r="D80" s="130"/>
      <c r="E80" s="130"/>
      <c r="F80" s="130"/>
      <c r="G80" s="131"/>
    </row>
    <row r="81" spans="2:7" x14ac:dyDescent="0.2">
      <c r="B81" s="142"/>
      <c r="C81" s="130" t="s">
        <v>481</v>
      </c>
      <c r="D81" s="130"/>
      <c r="E81" s="130"/>
      <c r="F81" s="130"/>
      <c r="G81" s="131"/>
    </row>
    <row r="82" spans="2:7" x14ac:dyDescent="0.2">
      <c r="B82" s="142"/>
      <c r="C82" s="130" t="s">
        <v>482</v>
      </c>
      <c r="D82" s="130"/>
      <c r="E82" s="130"/>
      <c r="F82" s="130"/>
      <c r="G82" s="131"/>
    </row>
    <row r="83" spans="2:7" ht="13.8" thickBot="1" x14ac:dyDescent="0.25">
      <c r="B83" s="143"/>
      <c r="C83" s="134" t="s">
        <v>476</v>
      </c>
      <c r="D83" s="134"/>
      <c r="E83" s="134"/>
      <c r="F83" s="134"/>
      <c r="G83" s="135"/>
    </row>
  </sheetData>
  <mergeCells count="3">
    <mergeCell ref="B14:J14"/>
    <mergeCell ref="B50:G50"/>
    <mergeCell ref="B4:F4"/>
  </mergeCells>
  <phoneticPr fontId="9"/>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68</vt:i4>
      </vt:variant>
      <vt:variant>
        <vt:lpstr>名前付き一覧</vt:lpstr>
      </vt:variant>
      <vt:variant>
        <vt:i4>134</vt:i4>
      </vt:variant>
    </vt:vector>
  </HeadingPairs>
  <TitlesOfParts>
    <vt:vector size="202" baseType="lpstr">
      <vt:lpstr>点検様式作成フロー</vt:lpstr>
      <vt:lpstr>変状面積算出方法</vt:lpstr>
      <vt:lpstr>様式A-1</vt:lpstr>
      <vt:lpstr>様式A-2</vt:lpstr>
      <vt:lpstr>様式A-3</vt:lpstr>
      <vt:lpstr>様式B_001</vt:lpstr>
      <vt:lpstr>様式B_002</vt:lpstr>
      <vt:lpstr>様式B_003</vt:lpstr>
      <vt:lpstr>様式C-1-1</vt:lpstr>
      <vt:lpstr>様式C-1-2</vt:lpstr>
      <vt:lpstr>様式C-2</vt:lpstr>
      <vt:lpstr>様式D-1-1_001</vt:lpstr>
      <vt:lpstr>様式D-1-1_002</vt:lpstr>
      <vt:lpstr>様式D-1-1_003</vt:lpstr>
      <vt:lpstr>様式D-1-1_004</vt:lpstr>
      <vt:lpstr>様式D-1-1_005</vt:lpstr>
      <vt:lpstr>様式D-1-1_006</vt:lpstr>
      <vt:lpstr>様式D-1-1_007</vt:lpstr>
      <vt:lpstr>様式D-1-1_008</vt:lpstr>
      <vt:lpstr>様式D-1-1_009</vt:lpstr>
      <vt:lpstr>様式D-1-1_010</vt:lpstr>
      <vt:lpstr>様式D-1-1_011</vt:lpstr>
      <vt:lpstr>様式D-1-1_012</vt:lpstr>
      <vt:lpstr>様式D-1-1_013</vt:lpstr>
      <vt:lpstr>様式D-1-1_014</vt:lpstr>
      <vt:lpstr>様式D-1-1_015</vt:lpstr>
      <vt:lpstr>様式D-1-1_016</vt:lpstr>
      <vt:lpstr>様式D-1-1_017</vt:lpstr>
      <vt:lpstr>様式D-1-1_018</vt:lpstr>
      <vt:lpstr>様式D-1-1_019</vt:lpstr>
      <vt:lpstr>様式D-1-1_020</vt:lpstr>
      <vt:lpstr>様式D-1-1_021</vt:lpstr>
      <vt:lpstr>様式D-1-1_022</vt:lpstr>
      <vt:lpstr>様式D-1-1_023</vt:lpstr>
      <vt:lpstr>様式D-1-1_024</vt:lpstr>
      <vt:lpstr>様式D-1-1_025</vt:lpstr>
      <vt:lpstr>様式D-1-1_026</vt:lpstr>
      <vt:lpstr>様式D-1-1_027</vt:lpstr>
      <vt:lpstr>様式D-1-1_028</vt:lpstr>
      <vt:lpstr>様式D-1-1_029</vt:lpstr>
      <vt:lpstr>様式D-1-1_030</vt:lpstr>
      <vt:lpstr>様式D-1-1_031</vt:lpstr>
      <vt:lpstr>様式D-1-1_032</vt:lpstr>
      <vt:lpstr>様式D-1-2</vt:lpstr>
      <vt:lpstr>様式D-2-1_001</vt:lpstr>
      <vt:lpstr>様式D-2-1_002</vt:lpstr>
      <vt:lpstr>様式D-2-1_003</vt:lpstr>
      <vt:lpstr>様式D-2-1´</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様式D-3_PE</vt:lpstr>
      <vt:lpstr>様式E</vt:lpstr>
      <vt:lpstr>様式F </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様式B_001!Print_Area</vt:lpstr>
      <vt:lpstr>様式B_002!Print_Area</vt:lpstr>
      <vt:lpstr>様式B_003!Print_Area</vt:lpstr>
      <vt:lpstr>'様式C-1-1'!Print_Area</vt:lpstr>
      <vt:lpstr>'様式C-1-2'!Print_Area</vt:lpstr>
      <vt:lpstr>'様式C-2'!Print_Area</vt:lpstr>
      <vt:lpstr>'様式D-1-1_001'!Print_Area</vt:lpstr>
      <vt:lpstr>'様式D-1-1_002'!Print_Area</vt:lpstr>
      <vt:lpstr>'様式D-1-1_003'!Print_Area</vt:lpstr>
      <vt:lpstr>'様式D-1-1_004'!Print_Area</vt:lpstr>
      <vt:lpstr>'様式D-1-1_005'!Print_Area</vt:lpstr>
      <vt:lpstr>'様式D-1-1_006'!Print_Area</vt:lpstr>
      <vt:lpstr>'様式D-1-1_007'!Print_Area</vt:lpstr>
      <vt:lpstr>'様式D-1-1_008'!Print_Area</vt:lpstr>
      <vt:lpstr>'様式D-1-1_009'!Print_Area</vt:lpstr>
      <vt:lpstr>'様式D-1-1_010'!Print_Area</vt:lpstr>
      <vt:lpstr>'様式D-1-1_011'!Print_Area</vt:lpstr>
      <vt:lpstr>'様式D-1-1_012'!Print_Area</vt:lpstr>
      <vt:lpstr>'様式D-1-1_013'!Print_Area</vt:lpstr>
      <vt:lpstr>'様式D-1-1_014'!Print_Area</vt:lpstr>
      <vt:lpstr>'様式D-1-1_015'!Print_Area</vt:lpstr>
      <vt:lpstr>'様式D-1-1_016'!Print_Area</vt:lpstr>
      <vt:lpstr>'様式D-1-1_017'!Print_Area</vt:lpstr>
      <vt:lpstr>'様式D-1-1_018'!Print_Area</vt:lpstr>
      <vt:lpstr>'様式D-1-1_019'!Print_Area</vt:lpstr>
      <vt:lpstr>'様式D-1-1_020'!Print_Area</vt:lpstr>
      <vt:lpstr>'様式D-1-1_021'!Print_Area</vt:lpstr>
      <vt:lpstr>'様式D-1-1_022'!Print_Area</vt:lpstr>
      <vt:lpstr>'様式D-1-1_023'!Print_Area</vt:lpstr>
      <vt:lpstr>'様式D-1-1_024'!Print_Area</vt:lpstr>
      <vt:lpstr>'様式D-1-1_025'!Print_Area</vt:lpstr>
      <vt:lpstr>'様式D-1-1_026'!Print_Area</vt:lpstr>
      <vt:lpstr>'様式D-1-1_027'!Print_Area</vt:lpstr>
      <vt:lpstr>'様式D-1-1_028'!Print_Area</vt:lpstr>
      <vt:lpstr>'様式D-1-1_029'!Print_Area</vt:lpstr>
      <vt:lpstr>'様式D-1-1_030'!Print_Area</vt:lpstr>
      <vt:lpstr>'様式D-1-1_031'!Print_Area</vt:lpstr>
      <vt:lpstr>'様式D-1-1_032'!Print_Area</vt:lpstr>
      <vt:lpstr>'様式D-1-2'!Print_Area</vt:lpstr>
      <vt:lpstr>'様式D-2-1_001'!Print_Area</vt:lpstr>
      <vt:lpstr>'様式D-2-1_002'!Print_Area</vt:lpstr>
      <vt:lpstr>'様式D-2-1_003'!Print_Area</vt:lpstr>
      <vt:lpstr>'様式D-2-1´'!Print_Area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様式E!Print_Area</vt:lpstr>
      <vt:lpstr>'様式F '!Print_Area</vt:lpstr>
      <vt:lpstr>様式G!Print_Area</vt:lpstr>
      <vt:lpstr>'様式A-2'!Print_Titles</vt:lpstr>
      <vt:lpstr>'様式C-1-1'!Print_Titles</vt:lpstr>
      <vt:lpstr>'様式D-1-1_001'!Print_Titles</vt:lpstr>
      <vt:lpstr>'様式D-1-1_002'!Print_Titles</vt:lpstr>
      <vt:lpstr>'様式D-1-1_003'!Print_Titles</vt:lpstr>
      <vt:lpstr>'様式D-1-1_004'!Print_Titles</vt:lpstr>
      <vt:lpstr>'様式D-1-1_005'!Print_Titles</vt:lpstr>
      <vt:lpstr>'様式D-1-1_006'!Print_Titles</vt:lpstr>
      <vt:lpstr>'様式D-1-1_007'!Print_Titles</vt:lpstr>
      <vt:lpstr>'様式D-1-1_008'!Print_Titles</vt:lpstr>
      <vt:lpstr>'様式D-1-1_009'!Print_Titles</vt:lpstr>
      <vt:lpstr>'様式D-1-1_010'!Print_Titles</vt:lpstr>
      <vt:lpstr>'様式D-1-1_011'!Print_Titles</vt:lpstr>
      <vt:lpstr>'様式D-1-1_012'!Print_Titles</vt:lpstr>
      <vt:lpstr>'様式D-1-1_013'!Print_Titles</vt:lpstr>
      <vt:lpstr>'様式D-1-1_014'!Print_Titles</vt:lpstr>
      <vt:lpstr>'様式D-1-1_015'!Print_Titles</vt:lpstr>
      <vt:lpstr>'様式D-1-1_016'!Print_Titles</vt:lpstr>
      <vt:lpstr>'様式D-1-1_017'!Print_Titles</vt:lpstr>
      <vt:lpstr>'様式D-1-1_018'!Print_Titles</vt:lpstr>
      <vt:lpstr>'様式D-1-1_019'!Print_Titles</vt:lpstr>
      <vt:lpstr>'様式D-1-1_020'!Print_Titles</vt:lpstr>
      <vt:lpstr>'様式D-1-1_021'!Print_Titles</vt:lpstr>
      <vt:lpstr>'様式D-1-1_022'!Print_Titles</vt:lpstr>
      <vt:lpstr>'様式D-1-1_023'!Print_Titles</vt:lpstr>
      <vt:lpstr>'様式D-1-1_024'!Print_Titles</vt:lpstr>
      <vt:lpstr>'様式D-1-1_025'!Print_Titles</vt:lpstr>
      <vt:lpstr>'様式D-1-1_026'!Print_Titles</vt:lpstr>
      <vt:lpstr>'様式D-1-1_027'!Print_Titles</vt:lpstr>
      <vt:lpstr>'様式D-1-1_028'!Print_Titles</vt:lpstr>
      <vt:lpstr>'様式D-1-1_029'!Print_Titles</vt:lpstr>
      <vt:lpstr>'様式D-1-1_030'!Print_Titles</vt:lpstr>
      <vt:lpstr>'様式D-1-1_031'!Print_Titles</vt:lpstr>
      <vt:lpstr>'様式D-1-1_032'!Print_Titles</vt:lpstr>
      <vt:lpstr>'様式D-1-2'!Print_Titles</vt:lpstr>
      <vt:lpstr>'様式D-2-1_001'!Print_Titles</vt:lpstr>
      <vt:lpstr>'様式D-2-1_002'!Print_Titles</vt:lpstr>
      <vt:lpstr>'様式D-2-1_003'!Print_Titles</vt:lpstr>
      <vt:lpstr>'様式D-2-1´'!Print_Titles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'様式F '!Print_Titles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久保 孝司</cp:lastModifiedBy>
  <cp:lastPrinted>2025-04-22T05:17:40Z</cp:lastPrinted>
  <dcterms:created xsi:type="dcterms:W3CDTF">2012-04-09T00:49:26Z</dcterms:created>
  <dcterms:modified xsi:type="dcterms:W3CDTF">2025-04-22T05:23:35Z</dcterms:modified>
</cp:coreProperties>
</file>