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8 設計資料（貸与・入手）\●山口県／送信\20260421_調書修正版_2回目\260421修正版（5工区2回目）\"/>
    </mc:Choice>
  </mc:AlternateContent>
  <xr:revisionPtr revIDLastSave="0" documentId="13_ncr:1_{7D776380-7B79-41B1-9105-912DF4C93813}" xr6:coauthVersionLast="47" xr6:coauthVersionMax="47" xr10:uidLastSave="{00000000-0000-0000-0000-000000000000}"/>
  <bookViews>
    <workbookView xWindow="-120" yWindow="-120" windowWidth="29040" windowHeight="15720" tabRatio="701" firstSheet="6" activeTab="6"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B (2)" sheetId="99" r:id="rId8"/>
    <sheet name="様式C-1-1" sheetId="60" r:id="rId9"/>
    <sheet name="様式C-1-2" sheetId="61" r:id="rId10"/>
    <sheet name="様式C-2" sheetId="63" r:id="rId11"/>
    <sheet name="様式D-1-1 (1)" sheetId="94" r:id="rId12"/>
    <sheet name="様式D-1-1 (2)" sheetId="103" r:id="rId13"/>
    <sheet name="様式D-1-1 (3)" sheetId="104" r:id="rId14"/>
    <sheet name="様式D-1-1 (4)" sheetId="105" r:id="rId15"/>
    <sheet name="様式D-1-1 (5)" sheetId="106" r:id="rId16"/>
    <sheet name="様式D-1-1 (6)" sheetId="107" r:id="rId17"/>
    <sheet name="様式D-1-1 (7)" sheetId="108" r:id="rId18"/>
    <sheet name="様式D-1-1 (8)" sheetId="109" r:id="rId19"/>
    <sheet name="様式D-1-1 (9)" sheetId="110" r:id="rId20"/>
    <sheet name="様式D-1-1 (10)" sheetId="111" r:id="rId21"/>
    <sheet name="様式D-1-1 (11)" sheetId="112" r:id="rId22"/>
    <sheet name="様式D-1-1 (12)" sheetId="113" r:id="rId23"/>
    <sheet name="様式D-1-1 (13)" sheetId="114" r:id="rId24"/>
    <sheet name="様式D-1-1 (14)" sheetId="115" r:id="rId25"/>
    <sheet name="様式D-1-1 (15)" sheetId="116" r:id="rId26"/>
    <sheet name="様式D-1-1 (16)" sheetId="117" r:id="rId27"/>
    <sheet name="様式D-1-1 (17)" sheetId="118" r:id="rId28"/>
    <sheet name="様式D-1-1 (18)" sheetId="119" r:id="rId29"/>
    <sheet name="様式D-1-1 (19)" sheetId="120" r:id="rId30"/>
    <sheet name="様式D-1-2" sheetId="65" r:id="rId31"/>
    <sheet name="様式D-2-1 (1)" sheetId="42" r:id="rId32"/>
    <sheet name="様式D-2-1 (2)" sheetId="150" r:id="rId33"/>
    <sheet name="様式D-2-1´ (1)" sheetId="55" r:id="rId34"/>
    <sheet name="様式D-3_PS" sheetId="97" r:id="rId35"/>
    <sheet name="様式D-3_S001" sheetId="160" r:id="rId36"/>
    <sheet name="様式D-3_S002" sheetId="163" r:id="rId37"/>
    <sheet name="様式D-3_S003" sheetId="164" r:id="rId38"/>
    <sheet name="様式D-3_S004" sheetId="165" r:id="rId39"/>
    <sheet name="様式D-3_S005" sheetId="166" r:id="rId40"/>
    <sheet name="様式D-3_S006" sheetId="167" r:id="rId41"/>
    <sheet name="様式D-3_PE" sheetId="192" r:id="rId42"/>
    <sheet name="様式E" sheetId="64" r:id="rId43"/>
    <sheet name="様式F " sheetId="81" r:id="rId44"/>
    <sheet name="様式G" sheetId="95" r:id="rId45"/>
    <sheet name="(参考)リスト" sheetId="74" state="hidden" r:id="rId46"/>
  </sheets>
  <externalReferences>
    <externalReference r:id="rId47"/>
    <externalReference r:id="rId48"/>
  </externalReferences>
  <definedNames>
    <definedName name="_xlnm._FilterDatabase" localSheetId="8" hidden="1">'様式C-1-1'!$B$8:$Y$116</definedName>
    <definedName name="_xlnm.Print_Area" localSheetId="45">'(参考)リスト'!$A$3:$K$84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'様式A-2'!$B$3:$AN$42</definedName>
    <definedName name="_xlnm.Print_Area" localSheetId="5">'様式A-3'!$B$3:$AI$44</definedName>
    <definedName name="_xlnm.Print_Area" localSheetId="6">'様式B (1)'!$B$2:$AA$33</definedName>
    <definedName name="_xlnm.Print_Area" localSheetId="7">'様式B (2)'!$B$2:$AA$33</definedName>
    <definedName name="_xlnm.Print_Area" localSheetId="8">'様式C-1-1'!$B$2:$Y$110</definedName>
    <definedName name="_xlnm.Print_Area" localSheetId="9">'様式C-1-2'!$B$2:$X$46</definedName>
    <definedName name="_xlnm.Print_Area" localSheetId="10">'様式C-2'!$B$2:$Z$23</definedName>
    <definedName name="_xlnm.Print_Area" localSheetId="11">'様式D-1-1 (1)'!$B$2:$W$30</definedName>
    <definedName name="_xlnm.Print_Area" localSheetId="20">'様式D-1-1 (10)'!$B$2:$W$30</definedName>
    <definedName name="_xlnm.Print_Area" localSheetId="21">'様式D-1-1 (11)'!$B$2:$W$30</definedName>
    <definedName name="_xlnm.Print_Area" localSheetId="22">'様式D-1-1 (12)'!$B$2:$W$30</definedName>
    <definedName name="_xlnm.Print_Area" localSheetId="23">'様式D-1-1 (13)'!$B$2:$W$30</definedName>
    <definedName name="_xlnm.Print_Area" localSheetId="24">'様式D-1-1 (14)'!$B$2:$W$30</definedName>
    <definedName name="_xlnm.Print_Area" localSheetId="25">'様式D-1-1 (15)'!$B$2:$W$30</definedName>
    <definedName name="_xlnm.Print_Area" localSheetId="26">'様式D-1-1 (16)'!$B$2:$W$30</definedName>
    <definedName name="_xlnm.Print_Area" localSheetId="27">'様式D-1-1 (17)'!$B$2:$W$30</definedName>
    <definedName name="_xlnm.Print_Area" localSheetId="28">'様式D-1-1 (18)'!$B$2:$W$30</definedName>
    <definedName name="_xlnm.Print_Area" localSheetId="29">'様式D-1-1 (19)'!$B$2:$W$30</definedName>
    <definedName name="_xlnm.Print_Area" localSheetId="12">'様式D-1-1 (2)'!$B$2:$W$30</definedName>
    <definedName name="_xlnm.Print_Area" localSheetId="13">'様式D-1-1 (3)'!$B$2:$W$30</definedName>
    <definedName name="_xlnm.Print_Area" localSheetId="14">'様式D-1-1 (4)'!$B$2:$W$30</definedName>
    <definedName name="_xlnm.Print_Area" localSheetId="15">'様式D-1-1 (5)'!$B$2:$W$30</definedName>
    <definedName name="_xlnm.Print_Area" localSheetId="16">'様式D-1-1 (6)'!$B$2:$W$30</definedName>
    <definedName name="_xlnm.Print_Area" localSheetId="17">'様式D-1-1 (7)'!$B$2:$W$30</definedName>
    <definedName name="_xlnm.Print_Area" localSheetId="18">'様式D-1-1 (8)'!$B$2:$W$30</definedName>
    <definedName name="_xlnm.Print_Area" localSheetId="19">'様式D-1-1 (9)'!$B$2:$W$30</definedName>
    <definedName name="_xlnm.Print_Area" localSheetId="30">'様式D-1-2'!$B$2:$Y$41</definedName>
    <definedName name="_xlnm.Print_Area" localSheetId="31">'様式D-2-1 (1)'!$B$3:$AI$18</definedName>
    <definedName name="_xlnm.Print_Area" localSheetId="32">'様式D-2-1 (2)'!$B$3:$AI$18</definedName>
    <definedName name="_xlnm.Print_Area" localSheetId="33">'様式D-2-1´ (1)'!$B$3:$AI$18</definedName>
    <definedName name="_xlnm.Print_Area" localSheetId="41">'様式D-3_PE'!$B$1:$AO$45</definedName>
    <definedName name="_xlnm.Print_Area" localSheetId="34">'様式D-3_PS'!$B$1:$AO$45</definedName>
    <definedName name="_xlnm.Print_Area" localSheetId="35">'様式D-3_S001'!$B$1:$AO$45</definedName>
    <definedName name="_xlnm.Print_Area" localSheetId="36">'様式D-3_S002'!$B$1:$AO$45</definedName>
    <definedName name="_xlnm.Print_Area" localSheetId="37">'様式D-3_S003'!$B$1:$AO$45</definedName>
    <definedName name="_xlnm.Print_Area" localSheetId="38">'様式D-3_S004'!$B$1:$AO$45</definedName>
    <definedName name="_xlnm.Print_Area" localSheetId="39">'様式D-3_S005'!$B$1:$AO$45</definedName>
    <definedName name="_xlnm.Print_Area" localSheetId="40">'様式D-3_S006'!$B$1:$AO$45</definedName>
    <definedName name="_xlnm.Print_Area" localSheetId="42">様式E!$B$2:$BK$21</definedName>
    <definedName name="_xlnm.Print_Area" localSheetId="43">'様式F '!$B$1:$AB$50</definedName>
    <definedName name="_xlnm.Print_Area" localSheetId="44">様式G!$B$2:$Z$15</definedName>
    <definedName name="_xlnm.Print_Titles" localSheetId="4">'様式A-2'!$3:$9</definedName>
    <definedName name="_xlnm.Print_Titles" localSheetId="5">'様式A-3'!$3:$5</definedName>
    <definedName name="_xlnm.Print_Titles" localSheetId="8">'様式C-1-1'!$2:$8</definedName>
    <definedName name="_xlnm.Print_Titles" localSheetId="11">'様式D-1-1 (1)'!$B:$W,'様式D-1-1 (1)'!$2:$4</definedName>
    <definedName name="_xlnm.Print_Titles" localSheetId="20">'様式D-1-1 (10)'!$B:$W,'様式D-1-1 (10)'!$2:$4</definedName>
    <definedName name="_xlnm.Print_Titles" localSheetId="21">'様式D-1-1 (11)'!$B:$W,'様式D-1-1 (11)'!$2:$4</definedName>
    <definedName name="_xlnm.Print_Titles" localSheetId="22">'様式D-1-1 (12)'!$B:$W,'様式D-1-1 (12)'!$2:$4</definedName>
    <definedName name="_xlnm.Print_Titles" localSheetId="23">'様式D-1-1 (13)'!$B:$W,'様式D-1-1 (13)'!$2:$4</definedName>
    <definedName name="_xlnm.Print_Titles" localSheetId="24">'様式D-1-1 (14)'!$B:$W,'様式D-1-1 (14)'!$2:$4</definedName>
    <definedName name="_xlnm.Print_Titles" localSheetId="25">'様式D-1-1 (15)'!$B:$W,'様式D-1-1 (15)'!$2:$4</definedName>
    <definedName name="_xlnm.Print_Titles" localSheetId="26">'様式D-1-1 (16)'!$B:$W,'様式D-1-1 (16)'!$2:$4</definedName>
    <definedName name="_xlnm.Print_Titles" localSheetId="27">'様式D-1-1 (17)'!$B:$W,'様式D-1-1 (17)'!$2:$4</definedName>
    <definedName name="_xlnm.Print_Titles" localSheetId="28">'様式D-1-1 (18)'!$B:$W,'様式D-1-1 (18)'!$2:$4</definedName>
    <definedName name="_xlnm.Print_Titles" localSheetId="29">'様式D-1-1 (19)'!$B:$W,'様式D-1-1 (19)'!$2:$4</definedName>
    <definedName name="_xlnm.Print_Titles" localSheetId="12">'様式D-1-1 (2)'!$B:$W,'様式D-1-1 (2)'!$2:$4</definedName>
    <definedName name="_xlnm.Print_Titles" localSheetId="13">'様式D-1-1 (3)'!$B:$W,'様式D-1-1 (3)'!$2:$4</definedName>
    <definedName name="_xlnm.Print_Titles" localSheetId="14">'様式D-1-1 (4)'!$B:$W,'様式D-1-1 (4)'!$2:$4</definedName>
    <definedName name="_xlnm.Print_Titles" localSheetId="15">'様式D-1-1 (5)'!$B:$W,'様式D-1-1 (5)'!$2:$4</definedName>
    <definedName name="_xlnm.Print_Titles" localSheetId="16">'様式D-1-1 (6)'!$B:$W,'様式D-1-1 (6)'!$2:$4</definedName>
    <definedName name="_xlnm.Print_Titles" localSheetId="17">'様式D-1-1 (7)'!$B:$W,'様式D-1-1 (7)'!$2:$4</definedName>
    <definedName name="_xlnm.Print_Titles" localSheetId="18">'様式D-1-1 (8)'!$B:$W,'様式D-1-1 (8)'!$2:$4</definedName>
    <definedName name="_xlnm.Print_Titles" localSheetId="19">'様式D-1-1 (9)'!$B:$W,'様式D-1-1 (9)'!$2:$4</definedName>
    <definedName name="_xlnm.Print_Titles" localSheetId="30">'様式D-1-2'!$B:$Y,'様式D-1-2'!$2:$8</definedName>
    <definedName name="_xlnm.Print_Titles" localSheetId="41">'様式D-3_PE'!$B:$AO,'様式D-3_PE'!$3:$5</definedName>
    <definedName name="_xlnm.Print_Titles" localSheetId="34">'様式D-3_PS'!$B:$AO,'様式D-3_PS'!$3:$5</definedName>
    <definedName name="_xlnm.Print_Titles" localSheetId="35">'様式D-3_S001'!$B:$AO,'様式D-3_S001'!$3:$5</definedName>
    <definedName name="_xlnm.Print_Titles" localSheetId="36">'様式D-3_S002'!$B:$AO,'様式D-3_S002'!$3:$5</definedName>
    <definedName name="_xlnm.Print_Titles" localSheetId="37">'様式D-3_S003'!$B:$AO,'様式D-3_S003'!$3:$5</definedName>
    <definedName name="_xlnm.Print_Titles" localSheetId="38">'様式D-3_S004'!$B:$AO,'様式D-3_S004'!$3:$5</definedName>
    <definedName name="_xlnm.Print_Titles" localSheetId="39">'様式D-3_S005'!$B:$AO,'様式D-3_S005'!$3:$5</definedName>
    <definedName name="_xlnm.Print_Titles" localSheetId="40">'様式D-3_S006'!$B:$AO,'様式D-3_S006'!$3:$5</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'様式C-1-1'!$B$2:$X$114</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31" hidden="1">'様式D-2-1 (1)'!$B$3:$AI$18</definedName>
    <definedName name="Z_D77EBD73_782E_4A63_AC37_29D349B4D009_.wvu.PrintArea" localSheetId="32" hidden="1">'様式D-2-1 (2)'!$B$3:$AI$18</definedName>
    <definedName name="Z_D77EBD73_782E_4A63_AC37_29D349B4D009_.wvu.PrintArea" localSheetId="33" hidden="1">'様式D-2-1´ (1)'!$B$3:$AI$18</definedName>
    <definedName name="Z_D77EBD73_782E_4A63_AC37_29D349B4D009_.wvu.PrintArea" localSheetId="41" hidden="1">'様式D-3_PE'!$B$3:$AO$47</definedName>
    <definedName name="Z_D77EBD73_782E_4A63_AC37_29D349B4D009_.wvu.PrintArea" localSheetId="34" hidden="1">'様式D-3_PS'!$B$3:$AO$47</definedName>
    <definedName name="Z_D77EBD73_782E_4A63_AC37_29D349B4D009_.wvu.PrintArea" localSheetId="35" hidden="1">'様式D-3_S001'!$B$3:$AO$47</definedName>
    <definedName name="Z_D77EBD73_782E_4A63_AC37_29D349B4D009_.wvu.PrintArea" localSheetId="36" hidden="1">'様式D-3_S002'!$B$3:$AO$47</definedName>
    <definedName name="Z_D77EBD73_782E_4A63_AC37_29D349B4D009_.wvu.PrintArea" localSheetId="37" hidden="1">'様式D-3_S003'!$B$3:$AO$47</definedName>
    <definedName name="Z_D77EBD73_782E_4A63_AC37_29D349B4D009_.wvu.PrintArea" localSheetId="38" hidden="1">'様式D-3_S004'!$B$3:$AO$47</definedName>
    <definedName name="Z_D77EBD73_782E_4A63_AC37_29D349B4D009_.wvu.PrintArea" localSheetId="39" hidden="1">'様式D-3_S005'!$B$3:$AO$47</definedName>
    <definedName name="Z_D77EBD73_782E_4A63_AC37_29D349B4D009_.wvu.PrintArea" localSheetId="40" hidden="1">'様式D-3_S006'!$B$3:$AO$47</definedName>
    <definedName name="Z_D77EBD73_782E_4A63_AC37_29D349B4D009_.wvu.PrintArea" localSheetId="44"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7" i="81" l="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A14" i="81"/>
  <c r="Z14" i="81"/>
  <c r="Y14" i="81"/>
  <c r="X14" i="81"/>
  <c r="W14" i="81"/>
  <c r="V14" i="81"/>
  <c r="U14" i="81"/>
  <c r="T14" i="81"/>
  <c r="S14" i="81"/>
  <c r="R14" i="81"/>
  <c r="Q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92"/>
  <c r="AI37" i="192"/>
  <c r="AH37" i="192"/>
  <c r="AG37" i="192"/>
  <c r="AF37" i="192"/>
  <c r="AE37" i="192"/>
  <c r="AD37" i="192"/>
  <c r="AC37" i="192"/>
  <c r="AB37" i="192"/>
  <c r="AA37" i="192"/>
  <c r="Z37" i="192"/>
  <c r="Y37" i="192"/>
  <c r="AJ35" i="192"/>
  <c r="AI35" i="192"/>
  <c r="AH35" i="192"/>
  <c r="AG35" i="192"/>
  <c r="AF35" i="192"/>
  <c r="AE35" i="192"/>
  <c r="AD35" i="192"/>
  <c r="AC35" i="192"/>
  <c r="AJ37" i="167"/>
  <c r="AI37" i="167"/>
  <c r="AH37" i="167"/>
  <c r="AG37" i="167"/>
  <c r="AF37" i="167"/>
  <c r="AE37" i="167"/>
  <c r="AD37" i="167"/>
  <c r="AC37" i="167"/>
  <c r="AB37" i="167"/>
  <c r="AA37" i="167"/>
  <c r="Z37" i="167"/>
  <c r="Y37" i="167"/>
  <c r="AJ35" i="167"/>
  <c r="AI35" i="167"/>
  <c r="AH35" i="167"/>
  <c r="AG35" i="167"/>
  <c r="AF35" i="167"/>
  <c r="AE35" i="167"/>
  <c r="AD35" i="167"/>
  <c r="AC35" i="167"/>
  <c r="AJ37" i="166"/>
  <c r="AI37" i="166"/>
  <c r="AH37" i="166"/>
  <c r="AG37" i="166"/>
  <c r="AF37" i="166"/>
  <c r="AE37" i="166"/>
  <c r="AD37" i="166"/>
  <c r="AC37" i="166"/>
  <c r="AB37" i="166"/>
  <c r="AA37" i="166"/>
  <c r="Z37" i="166"/>
  <c r="Y37" i="166"/>
  <c r="AJ35" i="166"/>
  <c r="AI35" i="166"/>
  <c r="AH35" i="166"/>
  <c r="AG35" i="166"/>
  <c r="AF35" i="166"/>
  <c r="AE35" i="166"/>
  <c r="AD35" i="166"/>
  <c r="AC35" i="166"/>
  <c r="AJ37" i="165"/>
  <c r="AI37" i="165"/>
  <c r="AH37" i="165"/>
  <c r="AG37" i="165"/>
  <c r="AF37" i="165"/>
  <c r="AE37" i="165"/>
  <c r="AD37" i="165"/>
  <c r="AC37" i="165"/>
  <c r="AB37" i="165"/>
  <c r="AA37" i="165"/>
  <c r="Z37" i="165"/>
  <c r="Y37" i="165"/>
  <c r="AJ35" i="165"/>
  <c r="AI35" i="165"/>
  <c r="AH35" i="165"/>
  <c r="AG35" i="165"/>
  <c r="AF35" i="165"/>
  <c r="AE35" i="165"/>
  <c r="AD35" i="165"/>
  <c r="AC35" i="165"/>
  <c r="AJ37" i="164"/>
  <c r="AI37" i="164"/>
  <c r="AH37" i="164"/>
  <c r="AG37" i="164"/>
  <c r="AF37" i="164"/>
  <c r="AE37" i="164"/>
  <c r="AD37" i="164"/>
  <c r="AC37" i="164"/>
  <c r="AB37" i="164"/>
  <c r="AA37" i="164"/>
  <c r="Z37" i="164"/>
  <c r="Y37" i="164"/>
  <c r="AJ35" i="164"/>
  <c r="AI35" i="164"/>
  <c r="AH35" i="164"/>
  <c r="AG35" i="164"/>
  <c r="AF35" i="164"/>
  <c r="AE35" i="164"/>
  <c r="AD35" i="164"/>
  <c r="AC35" i="164"/>
  <c r="AJ37" i="163"/>
  <c r="AI37" i="163"/>
  <c r="AH37" i="163"/>
  <c r="AG37" i="163"/>
  <c r="AF37" i="163"/>
  <c r="AE37" i="163"/>
  <c r="AD37" i="163"/>
  <c r="AC37" i="163"/>
  <c r="AB37" i="163"/>
  <c r="AA37" i="163"/>
  <c r="Z37" i="163"/>
  <c r="Y37" i="163"/>
  <c r="AJ35" i="163"/>
  <c r="AI35" i="163"/>
  <c r="AH35" i="163"/>
  <c r="AG35" i="163"/>
  <c r="AF35" i="163"/>
  <c r="AE35" i="163"/>
  <c r="AD35" i="163"/>
  <c r="AC35" i="163"/>
  <c r="AJ37" i="160"/>
  <c r="AI37" i="160"/>
  <c r="AH37" i="160"/>
  <c r="AG37" i="160"/>
  <c r="AF37" i="160"/>
  <c r="AE37" i="160"/>
  <c r="AD37" i="160"/>
  <c r="AC37" i="160"/>
  <c r="AB37" i="160"/>
  <c r="AA37" i="160"/>
  <c r="Z37" i="160"/>
  <c r="Y37" i="160"/>
  <c r="AJ35" i="160"/>
  <c r="AI35" i="160"/>
  <c r="AH35" i="160"/>
  <c r="AG35" i="160"/>
  <c r="AF35" i="160"/>
  <c r="AE35" i="160"/>
  <c r="AD35" i="160"/>
  <c r="AC35" i="160"/>
  <c r="AJ37" i="97" l="1"/>
  <c r="AI37" i="97"/>
  <c r="AH37" i="97"/>
  <c r="AG37" i="97"/>
  <c r="AF37" i="97"/>
  <c r="AE37" i="97"/>
  <c r="AD37" i="97"/>
  <c r="AC37" i="97"/>
  <c r="AB37" i="97"/>
  <c r="AA37" i="97"/>
  <c r="Z37" i="97"/>
  <c r="Y37" i="97"/>
  <c r="AJ35" i="97"/>
  <c r="AI35" i="97"/>
  <c r="AH35" i="97"/>
  <c r="AG35" i="97"/>
  <c r="AF35" i="97"/>
  <c r="AE35" i="97"/>
  <c r="AD35" i="97"/>
  <c r="AC35" i="97"/>
  <c r="BH5" i="192" l="1"/>
  <c r="BG5" i="192"/>
  <c r="BC5" i="192"/>
  <c r="AU37" i="192"/>
  <c r="BV5" i="192"/>
  <c r="BU5" i="192"/>
  <c r="BT5" i="192"/>
  <c r="BR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S5" i="192"/>
  <c r="BQ5" i="192"/>
  <c r="BP5" i="192"/>
  <c r="BO5" i="192"/>
  <c r="BN5" i="192"/>
  <c r="BJ5" i="192"/>
  <c r="BI5" i="192"/>
  <c r="BF5" i="192"/>
  <c r="BE5" i="192"/>
  <c r="BD5" i="192"/>
  <c r="AX5" i="192"/>
  <c r="AW5" i="192"/>
  <c r="AV5" i="192"/>
  <c r="AU37" i="167"/>
  <c r="BJ5" i="167"/>
  <c r="BI5" i="167"/>
  <c r="BH5" i="167"/>
  <c r="BG5" i="167"/>
  <c r="BF5" i="167"/>
  <c r="BE5" i="167"/>
  <c r="BA5" i="167"/>
  <c r="BU5" i="167"/>
  <c r="BT5" i="167"/>
  <c r="BS5" i="167"/>
  <c r="BR5" i="167"/>
  <c r="BQ5" i="167"/>
  <c r="BP5" i="167"/>
  <c r="BO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N5" i="167"/>
  <c r="BM5" i="167"/>
  <c r="BL5" i="167"/>
  <c r="BK5" i="167"/>
  <c r="BD5" i="167"/>
  <c r="BC5" i="167"/>
  <c r="BB5" i="167"/>
  <c r="AX5" i="167"/>
  <c r="AW5" i="167"/>
  <c r="AV5" i="167"/>
  <c r="BJ5" i="166"/>
  <c r="BI5" i="166"/>
  <c r="BH5" i="166"/>
  <c r="BG5" i="166"/>
  <c r="BF5" i="166"/>
  <c r="BE5" i="166"/>
  <c r="BD5" i="166"/>
  <c r="BC5" i="166"/>
  <c r="BN5" i="166"/>
  <c r="BV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BT5" i="166"/>
  <c r="BS5" i="166"/>
  <c r="BR5" i="166"/>
  <c r="BQ5" i="166"/>
  <c r="BP5" i="166"/>
  <c r="BO5" i="166"/>
  <c r="AX5" i="166"/>
  <c r="AW5" i="166"/>
  <c r="AV5" i="166"/>
  <c r="AU37" i="165"/>
  <c r="BG5" i="165"/>
  <c r="BF5" i="165"/>
  <c r="BE5" i="165"/>
  <c r="BD5" i="165"/>
  <c r="BC5" i="165"/>
  <c r="BB5" i="165"/>
  <c r="BV5" i="165"/>
  <c r="AB14" i="81" s="1"/>
  <c r="BU5" i="165"/>
  <c r="BT5" i="165"/>
  <c r="BS5" i="165"/>
  <c r="BR5" i="165"/>
  <c r="BQ5" i="165"/>
  <c r="BP5" i="165"/>
  <c r="BO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N5" i="165"/>
  <c r="BM5" i="165"/>
  <c r="BL5" i="165"/>
  <c r="BK5" i="165"/>
  <c r="BJ5" i="165"/>
  <c r="P14" i="81" s="1"/>
  <c r="BI5" i="165"/>
  <c r="BH5" i="165"/>
  <c r="AX5" i="165"/>
  <c r="AW5" i="165"/>
  <c r="AV5" i="165"/>
  <c r="BH5" i="164"/>
  <c r="BG5" i="164"/>
  <c r="BF5" i="164"/>
  <c r="BE5" i="164"/>
  <c r="BD5" i="164"/>
  <c r="BC5" i="164"/>
  <c r="BN5" i="164"/>
  <c r="AU37" i="164"/>
  <c r="BV5" i="164"/>
  <c r="BU5" i="164"/>
  <c r="BT5" i="164"/>
  <c r="BS5" i="164"/>
  <c r="BR5" i="164"/>
  <c r="BQ5" i="164"/>
  <c r="BP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O5" i="164"/>
  <c r="BM5" i="164"/>
  <c r="BL5" i="164"/>
  <c r="BK5" i="164"/>
  <c r="BJ5" i="164"/>
  <c r="BI5" i="164"/>
  <c r="AX5" i="164"/>
  <c r="AW5" i="164"/>
  <c r="AV5" i="164"/>
  <c r="AU37" i="163"/>
  <c r="BJ5" i="163"/>
  <c r="BI5" i="163"/>
  <c r="BH5" i="163"/>
  <c r="BG5" i="163"/>
  <c r="BF5" i="163"/>
  <c r="BE5" i="163"/>
  <c r="BN5" i="163"/>
  <c r="BA5" i="163"/>
  <c r="BU5" i="163"/>
  <c r="BT5" i="163"/>
  <c r="BS5" i="163"/>
  <c r="BR5" i="163"/>
  <c r="BQ5" i="163"/>
  <c r="BP5" i="163"/>
  <c r="BO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K5" i="163"/>
  <c r="BD5" i="163"/>
  <c r="BC5" i="163"/>
  <c r="BB5" i="163"/>
  <c r="AX5" i="163"/>
  <c r="AW5" i="163"/>
  <c r="AV5" i="163"/>
  <c r="BH5" i="160"/>
  <c r="BG5" i="160"/>
  <c r="BF5" i="160"/>
  <c r="BE5" i="160"/>
  <c r="BD5" i="160"/>
  <c r="BC5" i="160"/>
  <c r="AU37" i="160"/>
  <c r="BV5" i="160"/>
  <c r="BU5" i="160"/>
  <c r="BT5" i="160"/>
  <c r="BS5" i="160"/>
  <c r="BR5" i="160"/>
  <c r="BQ5" i="160"/>
  <c r="BP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O5" i="160"/>
  <c r="BJ5" i="160"/>
  <c r="BI5" i="160"/>
  <c r="AX5" i="160"/>
  <c r="AW5" i="160"/>
  <c r="AV5" i="160"/>
  <c r="AV5" i="97"/>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BO5" i="97"/>
  <c r="BP5" i="97"/>
  <c r="BQ5" i="97"/>
  <c r="BR5" i="97"/>
  <c r="BS5" i="97"/>
  <c r="BT5" i="97"/>
  <c r="BU5" i="97"/>
  <c r="BV5" i="97"/>
  <c r="BC5" i="97"/>
  <c r="BD5" i="97"/>
  <c r="BE5" i="97"/>
  <c r="BF5" i="97"/>
  <c r="BG5" i="97"/>
  <c r="BH5" i="97"/>
  <c r="BI5" i="97"/>
  <c r="BJ5" i="97"/>
  <c r="BK5" i="192" l="1"/>
  <c r="BL5" i="192"/>
  <c r="BM5" i="192"/>
  <c r="AZ5" i="192"/>
  <c r="BA5" i="192"/>
  <c r="AY5" i="192"/>
  <c r="BB5" i="192"/>
  <c r="AY5" i="166"/>
  <c r="AZ5" i="165"/>
  <c r="AZ5" i="166"/>
  <c r="BA5" i="166"/>
  <c r="AY5" i="165"/>
  <c r="BA5" i="165"/>
  <c r="AU37" i="166"/>
  <c r="BB5" i="166"/>
  <c r="BK5" i="166"/>
  <c r="BL5" i="166"/>
  <c r="AY5" i="167"/>
  <c r="BM5" i="166"/>
  <c r="AZ5" i="167"/>
  <c r="AY5" i="164"/>
  <c r="AZ5" i="164"/>
  <c r="BA5" i="164"/>
  <c r="BB5" i="164"/>
  <c r="BL5" i="163"/>
  <c r="BM5" i="163"/>
  <c r="AY5" i="163"/>
  <c r="AZ5" i="163"/>
  <c r="BN5" i="160"/>
  <c r="BK5" i="160"/>
  <c r="BL5" i="160"/>
  <c r="BM5" i="160"/>
  <c r="AY5" i="160"/>
  <c r="AZ5" i="160"/>
  <c r="BA5" i="160"/>
  <c r="BB5" i="160"/>
  <c r="BL5" i="97"/>
  <c r="BK5" i="97"/>
  <c r="BB5" i="97"/>
  <c r="BA5" i="97"/>
  <c r="AZ5" i="97"/>
  <c r="AU37" i="97"/>
  <c r="AY5" i="97"/>
  <c r="BN5" i="97"/>
  <c r="BM5" i="97"/>
  <c r="AI4" i="58" l="1"/>
  <c r="AF4" i="59"/>
  <c r="G44" i="81"/>
  <c r="E44" i="81"/>
  <c r="AE7" i="57" l="1"/>
  <c r="AF7" i="57" l="1"/>
  <c r="E4" i="58"/>
  <c r="E5" i="58"/>
  <c r="T44" i="81"/>
  <c r="S44" i="81"/>
  <c r="R44" i="81"/>
  <c r="J44" i="81"/>
  <c r="P44" i="81"/>
  <c r="Q44" i="81"/>
  <c r="Z44" i="81"/>
  <c r="U44" i="81"/>
  <c r="M44" i="81"/>
  <c r="AG7" i="57" l="1"/>
  <c r="AH7" i="57" s="1"/>
  <c r="AI7" i="57" s="1"/>
  <c r="AB44" i="8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<sst xmlns="http://schemas.openxmlformats.org/spreadsheetml/2006/main" count="5621" uniqueCount="795">
  <si>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</si>
  <si>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</si>
  <si>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</si>
  <si>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</si>
  <si>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</si>
  <si>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</si>
  <si>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</si>
  <si>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</si>
  <si>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</si>
  <si>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</si>
  <si>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</si>
  <si>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</si>
  <si>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</si>
  <si>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</si>
  <si>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</si>
  <si>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</si>
  <si>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</si>
  <si>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</si>
  <si>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</si>
  <si>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</si>
  <si>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</si>
  <si>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</si>
  <si>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①ファイルの分割について</t>
    <rPh sb="6" eb="8">
      <t>ブンカツ</t>
    </rPh>
    <phoneticPr fontId="12"/>
  </si>
  <si>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</si>
  <si>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</si>
  <si>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</si>
  <si>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</si>
  <si>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</si>
  <si>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</si>
  <si>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</si>
  <si>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</si>
  <si>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</si>
  <si>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</si>
  <si>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</si>
  <si>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</si>
  <si>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</si>
  <si>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</si>
  <si>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</si>
  <si>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</si>
  <si>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</si>
  <si>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</si>
  <si>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</si>
  <si>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</si>
  <si>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</si>
  <si>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</si>
  <si>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</si>
  <si>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</si>
  <si>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</si>
  <si>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</si>
  <si>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</si>
  <si>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</si>
  <si>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</si>
  <si>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</si>
  <si>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</si>
  <si>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フリガナ</t>
    <phoneticPr fontId="7"/>
  </si>
  <si>
    <t>路線名</t>
    <phoneticPr fontId="11"/>
  </si>
  <si>
    <t>緊急輸送道路</t>
  </si>
  <si>
    <t>代替路の有無</t>
  </si>
  <si>
    <t>作成者</t>
    <rPh sb="0" eb="3">
      <t>サクセイシャ</t>
    </rPh>
    <phoneticPr fontId="11"/>
  </si>
  <si>
    <t>作成年月日</t>
    <rPh sb="0" eb="2">
      <t>サクセイ</t>
    </rPh>
    <rPh sb="2" eb="5">
      <t>ネンガッピ</t>
    </rPh>
    <phoneticPr fontId="11"/>
  </si>
  <si>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</si>
  <si>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</si>
  <si>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</si>
  <si>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</si>
  <si>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</si>
  <si>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</si>
  <si>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</si>
  <si>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</si>
  <si>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</si>
  <si>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</si>
  <si>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</si>
  <si>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</si>
  <si>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</si>
  <si>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</si>
  <si>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</si>
  <si>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</si>
  <si>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</si>
  <si>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</si>
  <si>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</si>
  <si>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</si>
  <si>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</si>
  <si>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</si>
  <si>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</si>
  <si>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</si>
  <si>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</si>
  <si>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</si>
  <si>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</si>
  <si>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</si>
  <si>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</si>
  <si>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</si>
  <si>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</si>
  <si>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</si>
  <si>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</si>
  <si>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</si>
  <si>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</si>
  <si>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</si>
  <si>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</si>
  <si>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</si>
  <si>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</si>
  <si>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</si>
  <si>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</si>
  <si>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</si>
  <si>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</si>
  <si>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</si>
  <si>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</si>
  <si>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</si>
  <si>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</si>
  <si>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</si>
  <si>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</si>
  <si>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</si>
  <si>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施設ID</t>
    <rPh sb="0" eb="2">
      <t>シセツ</t>
    </rPh>
    <phoneticPr fontId="7"/>
  </si>
  <si>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</si>
  <si>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</si>
  <si>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</si>
  <si>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</si>
  <si>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</si>
  <si>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</si>
  <si>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</si>
  <si>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</si>
  <si>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</si>
  <si>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</si>
  <si>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</si>
  <si>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</si>
  <si>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</si>
  <si>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</si>
  <si>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</si>
  <si>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</si>
  <si>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</si>
  <si>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</si>
  <si>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</si>
  <si>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</si>
  <si>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</si>
  <si>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</si>
  <si>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</si>
  <si>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</si>
  <si>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</si>
  <si>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</si>
  <si>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</si>
  <si>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</si>
  <si>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</si>
  <si>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</si>
  <si>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</si>
  <si>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</si>
  <si>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</si>
  <si>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</si>
  <si>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</si>
  <si>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</si>
  <si>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</si>
  <si>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</si>
  <si>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</si>
  <si>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</si>
  <si>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</si>
  <si>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</si>
  <si>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</si>
  <si>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</si>
  <si>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</si>
  <si>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</si>
  <si>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</si>
  <si>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</si>
  <si>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</si>
  <si>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</si>
  <si>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</si>
  <si>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</si>
  <si>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</si>
  <si>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</si>
  <si>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</si>
  <si>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</si>
  <si>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</si>
  <si>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</si>
  <si>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</si>
  <si>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1"/>
  </si>
  <si>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</si>
  <si>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</si>
  <si>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</si>
  <si>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</si>
  <si>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</si>
  <si>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</si>
  <si>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</si>
  <si>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前回変状の発生範囲及び規模</t>
    <rPh sb="0" eb="2">
      <t>ゼンカイ</t>
    </rPh>
    <rPh sb="2" eb="4">
      <t>ヘンジョウ</t>
    </rPh>
    <rPh sb="5" eb="9">
      <t>ハッセイハンイ</t>
    </rPh>
    <rPh sb="9" eb="10">
      <t>オヨ</t>
    </rPh>
    <rPh sb="11" eb="13">
      <t>キボ</t>
    </rPh>
    <phoneticPr fontId="12"/>
  </si>
  <si>
    <t>対策履歴</t>
    <rPh sb="0" eb="2">
      <t>タイサク</t>
    </rPh>
    <rPh sb="2" eb="4">
      <t>リレキ</t>
    </rPh>
    <phoneticPr fontId="7"/>
  </si>
  <si>
    <t>実施状況（実施日）</t>
    <rPh sb="0" eb="2">
      <t>ジッシ</t>
    </rPh>
    <rPh sb="2" eb="4">
      <t>ジョウキョウ</t>
    </rPh>
    <rPh sb="5" eb="8">
      <t>ジッシビ</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</si>
  <si>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</si>
  <si>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</si>
  <si>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</si>
  <si>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</si>
  <si>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</si>
  <si>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</si>
  <si>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</si>
  <si>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</si>
  <si>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覆工スパン番号</t>
    <rPh sb="0" eb="2">
      <t>フッコウ</t>
    </rPh>
    <rPh sb="5" eb="7">
      <t>バンゴウ</t>
    </rPh>
    <phoneticPr fontId="22"/>
  </si>
  <si>
    <t>異常番号</t>
    <rPh sb="0" eb="2">
      <t>イジョウ</t>
    </rPh>
    <rPh sb="2" eb="4">
      <t>バンゴウ</t>
    </rPh>
    <phoneticPr fontId="22"/>
  </si>
  <si>
    <t>対象箇所</t>
    <rPh sb="0" eb="2">
      <t>タイショウ</t>
    </rPh>
    <rPh sb="2" eb="4">
      <t>カショ</t>
    </rPh>
    <phoneticPr fontId="22"/>
  </si>
  <si>
    <t>部位区分</t>
    <rPh sb="0" eb="2">
      <t>ブイ</t>
    </rPh>
    <rPh sb="2" eb="4">
      <t>クブン</t>
    </rPh>
    <phoneticPr fontId="22"/>
  </si>
  <si>
    <t>異常の種類</t>
    <rPh sb="0" eb="2">
      <t>イジョウ</t>
    </rPh>
    <rPh sb="3" eb="5">
      <t>シュルイ</t>
    </rPh>
    <phoneticPr fontId="22"/>
  </si>
  <si>
    <t>異常判定区分</t>
    <rPh sb="0" eb="2">
      <t>イジョウ</t>
    </rPh>
    <rPh sb="2" eb="4">
      <t>ハンテイ</t>
    </rPh>
    <rPh sb="4" eb="6">
      <t>クブン</t>
    </rPh>
    <phoneticPr fontId="22"/>
  </si>
  <si>
    <t>メモ</t>
    <phoneticPr fontId="22"/>
  </si>
  <si>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</si>
  <si>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</si>
  <si>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</si>
  <si>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</si>
  <si>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</si>
  <si>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</si>
  <si>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</si>
  <si>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</si>
  <si>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</si>
  <si>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</si>
  <si>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</si>
  <si>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</si>
  <si>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</si>
  <si>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</si>
  <si>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</si>
  <si>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</si>
  <si>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</si>
  <si>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</si>
  <si>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</si>
  <si>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</si>
  <si>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</si>
  <si>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</si>
  <si>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</si>
  <si>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</si>
  <si>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</si>
  <si>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</si>
  <si>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</si>
  <si>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</si>
  <si>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</si>
  <si>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</si>
  <si>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</si>
  <si>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</si>
  <si>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</si>
  <si>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</si>
  <si>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</si>
  <si>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</si>
  <si>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</si>
  <si>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</si>
  <si>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</si>
  <si>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</si>
  <si>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</si>
  <si>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</si>
  <si>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</si>
  <si>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</si>
  <si>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</si>
  <si>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</si>
  <si>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 xml:space="preserve"> </t>
    <phoneticPr fontId="22"/>
  </si>
  <si>
    <t>【覆工スパン毎の変状数,  変状規模】</t>
    <phoneticPr fontId="22"/>
  </si>
  <si>
    <r>
      <t>対策区分の判定</t>
    </r>
    <r>
      <rPr>
        <vertAlign val="superscript"/>
        <sz val="9"/>
        <rFont val="HGSｺﾞｼｯｸM"/>
        <family val="3"/>
        <charset val="128"/>
      </rPr>
      <t>注1</t>
    </r>
    <rPh sb="0" eb="2">
      <t>タイサク</t>
    </rPh>
    <rPh sb="2" eb="4">
      <t>クブン</t>
    </rPh>
    <rPh sb="5" eb="7">
      <t>ハンテイ</t>
    </rPh>
    <rPh sb="7" eb="8">
      <t>チュウ</t>
    </rPh>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</si>
  <si>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</si>
  <si>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</si>
  <si>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</si>
  <si>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</si>
  <si>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</si>
  <si>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</si>
  <si>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</si>
  <si>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</si>
  <si>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</si>
  <si>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</si>
  <si>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</si>
  <si>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</si>
  <si>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</si>
  <si>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</si>
  <si>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</si>
  <si>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</si>
  <si>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</si>
  <si>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</si>
  <si>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</si>
  <si>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</si>
  <si>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</si>
  <si>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</si>
  <si>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</si>
  <si>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</si>
  <si>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</si>
  <si>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</si>
  <si>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</si>
  <si>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</si>
  <si>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</si>
  <si>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</si>
  <si>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</si>
  <si>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</si>
  <si>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</si>
  <si>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</si>
  <si>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</si>
  <si>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</si>
  <si>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</si>
  <si>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</si>
  <si>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</si>
  <si>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</si>
  <si>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</si>
  <si>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</si>
  <si>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</si>
  <si>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</si>
  <si>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</si>
  <si>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</si>
  <si>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</si>
  <si>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</si>
  <si>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</si>
  <si>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</si>
  <si>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</si>
  <si>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</si>
  <si>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</si>
  <si>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</si>
  <si>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</si>
  <si>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</si>
  <si>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</si>
  <si>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</si>
  <si>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</si>
  <si>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</si>
  <si>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</si>
  <si>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</si>
  <si>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</si>
  <si>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</si>
  <si>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</si>
  <si>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</si>
  <si>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</si>
  <si>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</si>
  <si>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</si>
  <si>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</si>
  <si>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</si>
  <si>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</si>
  <si>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</si>
  <si>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</si>
  <si>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</si>
  <si>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</si>
  <si>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</si>
  <si>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</si>
  <si>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</si>
  <si>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</si>
  <si>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</si>
  <si>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</si>
  <si>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</si>
  <si>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</si>
  <si>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</si>
  <si>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</si>
  <si>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</si>
  <si>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</si>
  <si>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</si>
  <si>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</si>
  <si>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</si>
  <si>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</si>
  <si>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</si>
  <si>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</si>
  <si>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</si>
  <si>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</si>
  <si>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</si>
  <si>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</si>
  <si>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</si>
  <si>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</si>
  <si>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</si>
  <si>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</si>
  <si>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</si>
  <si>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</si>
  <si>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</si>
  <si>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</si>
  <si>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</si>
  <si>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</si>
  <si>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</si>
  <si>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</si>
  <si>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</si>
  <si>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</si>
  <si>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</si>
  <si>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</si>
  <si>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</si>
  <si>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</si>
  <si>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</si>
  <si>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</si>
  <si>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</si>
  <si>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</si>
  <si>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</si>
  <si>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</si>
  <si>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</si>
  <si>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</si>
  <si>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</si>
  <si>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</si>
  <si>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</si>
  <si>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</si>
  <si>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</si>
  <si>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</si>
  <si>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</si>
  <si>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</si>
  <si>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</si>
  <si>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</si>
  <si>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</si>
  <si>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</si>
  <si>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</si>
  <si>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</si>
  <si>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2"/>
  </si>
  <si>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2"/>
  </si>
  <si>
    <t>※緯度・経度については、十進緯度経度小数第５位で記入すること。</t>
    <phoneticPr fontId="7"/>
  </si>
  <si>
    <t>定期点検結果</t>
  </si>
  <si>
    <t>■トンネル台帳  トンネル諸元、非常用施設諸元　【様式A-1】</t>
  </si>
  <si>
    <t>施設ID</t>
  </si>
  <si>
    <t>34.08936,131.90436</t>
  </si>
  <si>
    <t>フリガナ</t>
  </si>
  <si>
    <t>ヌクミトンネル</t>
  </si>
  <si>
    <t>路線名</t>
  </si>
  <si>
    <t>三瀬川下松線</t>
  </si>
  <si>
    <t>管理者名</t>
  </si>
  <si>
    <t>周南土木建築事務所</t>
  </si>
  <si>
    <t>指定なし</t>
  </si>
  <si>
    <t>名　称</t>
  </si>
  <si>
    <t>温見トンネル</t>
  </si>
  <si>
    <t>有</t>
  </si>
  <si>
    <t>所在地</t>
  </si>
  <si>
    <t>自</t>
  </si>
  <si>
    <t>作成者</t>
  </si>
  <si>
    <t>株式会社 長大
鷲尾 寛</t>
  </si>
  <si>
    <t>作成年月日</t>
  </si>
  <si>
    <t>トンネル延長</t>
  </si>
  <si>
    <t>L=</t>
  </si>
  <si>
    <t>ｍ</t>
  </si>
  <si>
    <t>至</t>
  </si>
  <si>
    <t>ﾄﾝﾈﾙの分類</t>
  </si>
  <si>
    <t>陸上トンネル（掘進工法）</t>
  </si>
  <si>
    <t>起点</t>
  </si>
  <si>
    <t>緯度</t>
  </si>
  <si>
    <t>完成年月日</t>
  </si>
  <si>
    <t>1954年</t>
  </si>
  <si>
    <t>舗装</t>
  </si>
  <si>
    <t>種　別</t>
  </si>
  <si>
    <t>コンクリート系</t>
  </si>
  <si>
    <t>トンネル非常用施設</t>
  </si>
  <si>
    <t>施設の内訳</t>
  </si>
  <si>
    <t>種別・方式</t>
  </si>
  <si>
    <t>型式</t>
  </si>
  <si>
    <t>個数</t>
  </si>
  <si>
    <t>更新年度</t>
  </si>
  <si>
    <t>経度</t>
  </si>
  <si>
    <t>供用年月日</t>
  </si>
  <si>
    <t>厚　さ</t>
  </si>
  <si>
    <t>20cm</t>
  </si>
  <si>
    <t>無</t>
  </si>
  <si>
    <t>終点</t>
  </si>
  <si>
    <t>トンネル区分</t>
  </si>
  <si>
    <t>D</t>
  </si>
  <si>
    <t>面　積</t>
  </si>
  <si>
    <t>234.6㎡</t>
  </si>
  <si>
    <t>内装種類</t>
  </si>
  <si>
    <t>覆工</t>
  </si>
  <si>
    <t>更新年次</t>
  </si>
  <si>
    <t>一般有料区分</t>
  </si>
  <si>
    <t>一般（無料）</t>
  </si>
  <si>
    <t>天井板種類</t>
  </si>
  <si>
    <t>排水</t>
  </si>
  <si>
    <t>土かぶり</t>
  </si>
  <si>
    <t>坑門</t>
  </si>
  <si>
    <t>形式</t>
  </si>
  <si>
    <t>面壁型</t>
  </si>
  <si>
    <t>内空断面積</t>
  </si>
  <si>
    <t>延長</t>
  </si>
  <si>
    <t>施設</t>
  </si>
  <si>
    <t>交 通 量</t>
  </si>
  <si>
    <t>道路附属物等</t>
  </si>
  <si>
    <t>照明</t>
  </si>
  <si>
    <t>道 路 幅</t>
  </si>
  <si>
    <t>換気</t>
  </si>
  <si>
    <t>自然排気</t>
  </si>
  <si>
    <t>幅　員</t>
  </si>
  <si>
    <t>車 道 幅</t>
  </si>
  <si>
    <t>竣工巻厚</t>
  </si>
  <si>
    <t>アーチ</t>
  </si>
  <si>
    <t>cm</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</si>
  <si>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</si>
  <si>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</si>
  <si>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</si>
  <si>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</si>
  <si>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</si>
  <si>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</si>
  <si>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</si>
  <si>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</si>
  <si>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</si>
  <si>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</si>
  <si>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</si>
  <si>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</si>
  <si>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</si>
  <si>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</si>
  <si>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</si>
  <si>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</si>
  <si>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</si>
  <si>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</si>
  <si>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</si>
  <si>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</si>
  <si>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</si>
  <si>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</si>
  <si>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</si>
  <si>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</si>
  <si>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矢板工法</t>
  </si>
  <si>
    <t>方向転換所</t>
  </si>
  <si>
    <t>PS</t>
  </si>
  <si>
    <t>S1</t>
  </si>
  <si>
    <t>S2</t>
  </si>
  <si>
    <t>S3</t>
  </si>
  <si>
    <t>S4</t>
  </si>
  <si>
    <t>S5</t>
  </si>
  <si>
    <t>S6</t>
  </si>
  <si>
    <t>PE</t>
  </si>
  <si>
    <t>■定期点検記録様式　トンネル変状・異常箇所写真位置図　【様式B】</t>
  </si>
  <si>
    <t>定期点検年月日</t>
  </si>
  <si>
    <t>定期点検実施者</t>
  </si>
  <si>
    <t>株式会社 長大</t>
  </si>
  <si>
    <t>鷲尾 寛</t>
  </si>
  <si>
    <t>周南市中須南地先</t>
  </si>
  <si>
    <t>自専道
or
一般道</t>
  </si>
  <si>
    <t>一般道</t>
  </si>
  <si>
    <t>下松市温見地先</t>
  </si>
  <si>
    <t>建設年度</t>
  </si>
  <si>
    <t>幅員</t>
  </si>
  <si>
    <t>トンネル毎
の健全性の
診断の区分</t>
  </si>
  <si>
    <t>Ⅱ</t>
  </si>
  <si>
    <t>変状・異常
箇所数合計</t>
  </si>
  <si>
    <t>トンネル本体工</t>
  </si>
  <si>
    <t>材質劣化</t>
  </si>
  <si>
    <t>Ⅲ</t>
  </si>
  <si>
    <t>Ⅳ</t>
  </si>
  <si>
    <t>附属物等
の取付状態</t>
  </si>
  <si>
    <t>◯
（応急措置後)</t>
  </si>
  <si>
    <t>✕</t>
  </si>
  <si>
    <t>外力</t>
  </si>
  <si>
    <t>名  称</t>
  </si>
  <si>
    <t>面壁・妻壁等</t>
  </si>
  <si>
    <t>0.34m2</t>
  </si>
  <si>
    <t>Ⅱb</t>
  </si>
  <si>
    <t>Ⅱa</t>
  </si>
  <si>
    <t>否</t>
  </si>
  <si>
    <t>要対策</t>
  </si>
  <si>
    <t>継続</t>
  </si>
  <si>
    <t>監視(日常巡視)</t>
  </si>
  <si>
    <t>はく落防止対策工</t>
  </si>
  <si>
    <t>S001</t>
  </si>
  <si>
    <t>側壁（左側）</t>
  </si>
  <si>
    <t>0.36m2</t>
  </si>
  <si>
    <t>アーチ（左側）</t>
  </si>
  <si>
    <t>1.08m2</t>
  </si>
  <si>
    <t>要監視</t>
  </si>
  <si>
    <t>監視</t>
  </si>
  <si>
    <t>－</t>
  </si>
  <si>
    <t>0.03m2</t>
  </si>
  <si>
    <t>Ⅰ</t>
  </si>
  <si>
    <t>済</t>
  </si>
  <si>
    <t>漏水対策工を実施</t>
  </si>
  <si>
    <t>2.02m2</t>
  </si>
  <si>
    <t>1.80m2</t>
  </si>
  <si>
    <t>アーチ（天端）</t>
  </si>
  <si>
    <t>0.92m2</t>
  </si>
  <si>
    <t>2.85m2</t>
  </si>
  <si>
    <t>2.73m2</t>
  </si>
  <si>
    <t>2.75m2</t>
  </si>
  <si>
    <t>漏水防止対策工</t>
  </si>
  <si>
    <t>覆工厚3cm,空洞深さ20cm</t>
  </si>
  <si>
    <t>はく落防止対策工を実施</t>
  </si>
  <si>
    <t>3.30m2</t>
  </si>
  <si>
    <t>0.02m2</t>
  </si>
  <si>
    <t>アーチ（右側）</t>
  </si>
  <si>
    <t>1.04m2</t>
  </si>
  <si>
    <t>0.30m2</t>
  </si>
  <si>
    <t>0.05m2</t>
  </si>
  <si>
    <t>2.68m2</t>
  </si>
  <si>
    <t>0.06m2</t>
  </si>
  <si>
    <t>0.14m2</t>
  </si>
  <si>
    <t>長さ1.70m×幅1.0mm</t>
  </si>
  <si>
    <t>S002</t>
  </si>
  <si>
    <t>0.41m2</t>
  </si>
  <si>
    <t>0.04m2</t>
  </si>
  <si>
    <t>2.88m2</t>
  </si>
  <si>
    <t>0.08m2</t>
  </si>
  <si>
    <t>3.10m2</t>
  </si>
  <si>
    <t>1.24m2</t>
  </si>
  <si>
    <t>2.20m2</t>
  </si>
  <si>
    <t>側壁（右側）</t>
  </si>
  <si>
    <t>3.05m2</t>
  </si>
  <si>
    <t>漏水対策工</t>
  </si>
  <si>
    <t>S003</t>
  </si>
  <si>
    <t>0.45m2</t>
  </si>
  <si>
    <t>9.80m2</t>
  </si>
  <si>
    <t>3.40m2</t>
  </si>
  <si>
    <t>2.95m2</t>
  </si>
  <si>
    <t>8.71m2</t>
  </si>
  <si>
    <t>0.12m2</t>
  </si>
  <si>
    <t>0.44m2</t>
  </si>
  <si>
    <t>2.80m2</t>
  </si>
  <si>
    <t>S004</t>
  </si>
  <si>
    <t>5.20m2</t>
  </si>
  <si>
    <t>10.73m2</t>
  </si>
  <si>
    <t>0.48m2</t>
  </si>
  <si>
    <t>0.10m2</t>
  </si>
  <si>
    <t>3.20m2</t>
  </si>
  <si>
    <t>3.50m2</t>
  </si>
  <si>
    <t>10.92m2</t>
  </si>
  <si>
    <t>3.18m2</t>
  </si>
  <si>
    <t>3.00m2</t>
  </si>
  <si>
    <t>2.66m2</t>
  </si>
  <si>
    <t>0.29m2</t>
  </si>
  <si>
    <t>0.17m2</t>
  </si>
  <si>
    <t>路面</t>
  </si>
  <si>
    <t>側溝</t>
  </si>
  <si>
    <t>0.50m×51.00m</t>
  </si>
  <si>
    <t>5.00m2</t>
  </si>
  <si>
    <t>車道</t>
  </si>
  <si>
    <t>0.13m2</t>
  </si>
  <si>
    <t>7.50m2</t>
  </si>
  <si>
    <t>S005</t>
  </si>
  <si>
    <t>2.90m2</t>
  </si>
  <si>
    <t>3.90m2</t>
  </si>
  <si>
    <t>0.09m2</t>
  </si>
  <si>
    <t>0.01m2</t>
  </si>
  <si>
    <t>2.31m2</t>
  </si>
  <si>
    <t>路 線 名</t>
  </si>
  <si>
    <t>写真
番号</t>
  </si>
  <si>
    <t>覆工スパン
番号</t>
  </si>
  <si>
    <t>変状番号</t>
  </si>
  <si>
    <t>変状
部位</t>
  </si>
  <si>
    <t>対象箇所</t>
  </si>
  <si>
    <t>対策
区分</t>
  </si>
  <si>
    <t>応急措置前</t>
  </si>
  <si>
    <t>応急措置後</t>
  </si>
  <si>
    <t>前回変状の発生範囲及び規模</t>
  </si>
  <si>
    <t>0.10m×1.70m (判定Ⅱb)</t>
  </si>
  <si>
    <t>変状の発生範囲及び規模</t>
  </si>
  <si>
    <t>3.30m2(0.50m×6.60m(11枚)H=20～40mm)</t>
  </si>
  <si>
    <t>0.50m×6.60m (判定Ⅱb)</t>
  </si>
  <si>
    <t>実施状況（実施日）</t>
  </si>
  <si>
    <t>不明</t>
  </si>
  <si>
    <t>対策履歴</t>
  </si>
  <si>
    <t xml:space="preserve">側壁部(右側)の前回線導水工の劣化がみられた箇所に対策実施(線導水工)。対策箇所に劣化・損傷は無く、現状で利用者被害がないと判断しⅠ判定とした。 </t>
  </si>
  <si>
    <t>メモ</t>
  </si>
  <si>
    <t xml:space="preserve">側溝に側溝蓋浮き上がり。利用者被害の可能性は低い。 </t>
  </si>
  <si>
    <t>(0.50m×51.00m)</t>
  </si>
  <si>
    <t>0.50m×10.00m (判定Ⅱb)</t>
  </si>
  <si>
    <t>0.13m2(0.20m×0.65m)</t>
  </si>
  <si>
    <t>1.50m×5.00m (判定Ⅱb)</t>
  </si>
  <si>
    <t xml:space="preserve">側溝に土砂堆積(全線)。現状で利用者被害の可能性は低い。 </t>
  </si>
  <si>
    <t xml:space="preserve">車道に滞水。現状で利用者被害の可能性は低いため、監視にとどめる。 </t>
  </si>
  <si>
    <t>3.30m2(6.60m×0.50m、2滴/分)</t>
  </si>
  <si>
    <t>今回新規変状</t>
  </si>
  <si>
    <t>0.04m2(0.20m×0.20m)</t>
  </si>
  <si>
    <t xml:space="preserve">アーチ部(天端)に滴水(滞水あり)。新たに発生。将来的に利用者に影響が及ぶ可能性があるため、重点的な監視及び計画的な対策を必要とする。 </t>
  </si>
  <si>
    <t>アーチ部(右側)に豆板。新たに発生。現状で利用者被害の可能性は低いため、監視にとどめる。 ※打音異常無し</t>
  </si>
  <si>
    <t>0.15m×2.1m、他3箇所 (判定Ⅱb)</t>
  </si>
  <si>
    <t>3.90m×1.00m (判定Ⅱb)</t>
  </si>
  <si>
    <t xml:space="preserve">アーチ部(左側)の前回線導水工の破損がみられた箇所に対策実施(線導水工)。対策箇所に劣化・損傷は無く、現状で利用者被害がないと判断しⅠ判定とした。 </t>
  </si>
  <si>
    <t xml:space="preserve">アーチ部(左側)の前回にじみがみられた箇所に対策実施(線導水工)。対策箇所に劣化・損傷は無く、現状で利用者被害がないと判断しⅠ判定とした。 </t>
  </si>
  <si>
    <t>0.02m2(0.10m×0.20m)</t>
  </si>
  <si>
    <t>0.10m×0.20m (判定Ⅱb)</t>
  </si>
  <si>
    <t>0.60m×0.15m (判定Ⅱb)</t>
  </si>
  <si>
    <t xml:space="preserve">アーチ部(左側)に線導水工の破損(漏水なし)。現状で利用者被害の可能性は低いため、監視にとどめる。 </t>
  </si>
  <si>
    <t xml:space="preserve">アーチ部(右側)の前回線導水工の破損がみられた箇所に対策実施(線導水工)。対策箇所に劣化・損傷は無く、現状で利用者被害がないと判断しⅠ判定とした。 </t>
  </si>
  <si>
    <t>0.15m×0.60m (判定Ⅱb)</t>
  </si>
  <si>
    <t>0.01m2(0.10m×0.10m)</t>
  </si>
  <si>
    <t>0.10m×0.10m (判定Ⅱa)</t>
  </si>
  <si>
    <t>0.34m2(0.20m×1.70m)</t>
  </si>
  <si>
    <t>0.20m×1.70m (判定Ⅱb)</t>
  </si>
  <si>
    <t>0.36m2(0.60m×0.60m)</t>
  </si>
  <si>
    <t>0.60m×0.60m (判定Ⅱb)</t>
  </si>
  <si>
    <t>面壁に豆板。将来的に利用者に影響が及ぶ可能性があるため、重点的な監視及び計画的な対策を必要とする。 ※打音異常無し</t>
  </si>
  <si>
    <t>側壁部(左側)に豆板(表面劣化)。将来的に利用者に影響が及ぶ可能性があるため、重点的な監視及び計画的な対策を必要とする。 ※打音異常無し</t>
  </si>
  <si>
    <t>1.08m2(1.80m×0.60m)</t>
  </si>
  <si>
    <t>1.80m×0.60m (判定Ⅱb)</t>
  </si>
  <si>
    <t>0.50m×0.05m (判定Ⅱb)</t>
  </si>
  <si>
    <t>アーチ部(左側)に表面劣化。現状で利用者被害の可能性は低いため、監視にとどめる。 ※打音異常無し</t>
  </si>
  <si>
    <t>側壁部(左側)の前回うきがみられた箇所に対策実施(線導水工)。対策箇所に劣化・損傷は無く、現状で利用者被害がないと判断しⅠ判定とした。 ※打音異常無し</t>
  </si>
  <si>
    <t>2.02m2(1.10m×1.10m、他1箇所)</t>
  </si>
  <si>
    <t>1.1m×1.1m、他1箇所 (判定Ⅱb)</t>
  </si>
  <si>
    <t>0.92m2(0.70m×0.40m、他1箇所)</t>
  </si>
  <si>
    <t>0.7m×0.5m、他2箇所 (判定Ⅱb)</t>
  </si>
  <si>
    <t>アーチ部(左側)に豆板。現状で利用者被害の可能性は低いため、監視にとどめる。 ※打音異常無し</t>
  </si>
  <si>
    <t>アーチ部(天端)に豆板(一部対策実施)。将来的に利用者に影響が及ぶ可能性があるため、重点的な監視及び計画的な対策を必要とする。 ※打音異常無し</t>
  </si>
  <si>
    <t>5.70m×0.50m (判定Ⅱa)</t>
  </si>
  <si>
    <t>2.73m2(5.45m×0.50m)</t>
  </si>
  <si>
    <t>5.50m×0.50m (判定Ⅱa)</t>
  </si>
  <si>
    <t xml:space="preserve">アーチ部(天端)の前回滴水がみられた箇所に対策実施(線導水工)。対策箇所に劣化・損傷は無く、現状で利用者被害がないと判断しⅠ判定とした。 </t>
  </si>
  <si>
    <t xml:space="preserve">アーチ部(天端)ににじみ(前回滴水)。将来的に利用者に影響が及ぶ可能性があるため、重点的な監視及び計画的な対策を必要とする。 </t>
  </si>
  <si>
    <t>覆工厚3cm,空洞深さ20cm (判定Ⅲ)</t>
  </si>
  <si>
    <t>6.60m×0.50m (判定Ⅱa)</t>
  </si>
  <si>
    <t xml:space="preserve">アーチ部(天端)の前回背面空洞及び巻厚不足が確認された箇所に対策実施(炭素繊維シート工)。対策箇所に劣化・損傷は無く、現状で利用者被害がないと判断しⅠ判定とした。 </t>
  </si>
  <si>
    <t xml:space="preserve">アーチ部(天端)に滴水(滞水なし)。将来的に利用者に影響が及ぶ可能性があるため、重点的な監視及び計画的な対策を必要とする。 </t>
  </si>
  <si>
    <t>0.15m×0.15m (判定Ⅱb)</t>
  </si>
  <si>
    <t>1.04m2(0.50m×0.40m、他1箇所)</t>
  </si>
  <si>
    <t>0.60m×0.50m (判定Ⅱb)</t>
  </si>
  <si>
    <t xml:space="preserve">アーチ部(天端)の前回豆板がみられた箇所に対策実施(炭素繊維シート工)。対策箇所に劣化・損傷は無く、現状で利用者被害がないと判断しⅠ判定とした。 </t>
  </si>
  <si>
    <t>アーチ部(右側)に豆板(表面劣化)。劣化進行箇所の追加。現状で利用者被害の可能性は低いため、監視にとどめる。 ※打音異常無し</t>
  </si>
  <si>
    <t>0.05m2(0.15m×0.30m)</t>
  </si>
  <si>
    <t>0.15m×0.30m (判定Ⅱb)</t>
  </si>
  <si>
    <t>2.68m2(5.35m×0.50m、3滴/分)</t>
  </si>
  <si>
    <t>アーチ部(右側)に豆板。現状で利用者被害の可能性は低いため、監視にとどめる。 ※打音異常無し</t>
  </si>
  <si>
    <t>0.06m2(0.20m×0.30m)</t>
  </si>
  <si>
    <t>0.03m2(0.05m×0.50m)</t>
  </si>
  <si>
    <t>アーチ部(左側)にうき。新たに発生。将来的に利用者に影響が及ぶ可能性があるため、重点的な監視及び計画的な対策を必要とする。 ※打音異常無し</t>
  </si>
  <si>
    <t>0.02m2(0.20m×0.10m)</t>
  </si>
  <si>
    <t xml:space="preserve">アーチ部(左側)に線導水破損(漏水なし)。新たに発生。現状で利用者被害の可能性は低いため、監視にとどめる。 </t>
  </si>
  <si>
    <t xml:space="preserve">アーチ部(天端)の前回豆板(S1-5)がみられた箇所に対策実施(FRPメッシュ工)。対策箇所に劣化・損傷は無く、現状で利用者被害がないと判断しⅠ判定とした。 </t>
  </si>
  <si>
    <t>0.14m2(0.70m×0.20m)</t>
  </si>
  <si>
    <t>0.70m2(長さ1.70m×幅1.0mm)</t>
  </si>
  <si>
    <t>アーチ部(天端)に豆板。新たに発生。現状で利用者被害の可能性は低いため、監視にとどめる。 ※打音異常無し</t>
  </si>
  <si>
    <t xml:space="preserve">アーチ部(右側)に縦断方向のひび割れ。新たに発生。現状で利用者被害の可能性は低いため、監視にとどめる。 </t>
  </si>
  <si>
    <t>0.45m×0.90m (判定Ⅱa)</t>
  </si>
  <si>
    <t>アーチ部(左側)にうき。将来的に利用者に影響が及ぶ可能性があるため、重点的な監視及び計画的な対策を必要とする。 ※打音異常無し</t>
  </si>
  <si>
    <t xml:space="preserve">アーチ部(左側)の前回うきがみられた箇所に対策実施(FRPメッシュ工)。対策箇所に劣化・損傷は無く、現状で利用者被害がないと判断しⅠ判定とした。 </t>
  </si>
  <si>
    <t>0.20m×0.10m (判定Ⅱb)</t>
  </si>
  <si>
    <t>0.40m×0.10m (判定Ⅱb)</t>
  </si>
  <si>
    <t>側壁部(左側)にうき。現状で利用者被害の可能性は低いため、監視にとどめる。 ※打音異常無し</t>
  </si>
  <si>
    <t>2.88m2(4.80m×0.60m)</t>
  </si>
  <si>
    <t>4.80m×0.60m (判定Ⅱb)</t>
  </si>
  <si>
    <t>0.08m2(0.40m×0.20m)</t>
  </si>
  <si>
    <t>0.40m×0.20m (判定Ⅱa)</t>
  </si>
  <si>
    <t xml:space="preserve">アーチ部(左側)に漏水跡。(前回にじみ)。現状で利用者被害の可能性は低いため、監視にとどめる。 </t>
  </si>
  <si>
    <t>アーチ部(天端)に補修跡うき。将来的に利用者に影響が及ぶ可能性があるため、重点的な監視及び計画的な対策を必要とする。 ※打音異常無し</t>
  </si>
  <si>
    <t>6.20m×0.50m (判定Ⅱa)</t>
  </si>
  <si>
    <t>1.24m2(0.50m×1.70m、他1箇所)</t>
  </si>
  <si>
    <t>0.5m×1m、他2箇所 (判定Ⅱb)</t>
  </si>
  <si>
    <t>アーチ部(天端)にうき。現状で利用者被害の可能性は低いため、監視にとどめる。 ※打音異常無し</t>
  </si>
  <si>
    <t>0.06m2(0.10m×0.60m)</t>
  </si>
  <si>
    <t>0.10m×0.60m (判定Ⅱb)</t>
  </si>
  <si>
    <t xml:space="preserve">側壁部(右側)の前回線導水工の破損がみられた箇所に対策実施(線導水工)。対策箇所に劣化・損傷は無く、現状で利用者被害がないと判断しⅠ判定とした。 </t>
  </si>
  <si>
    <t>0.02m2(0.05m×0.30m)</t>
  </si>
  <si>
    <t>アーチ部(左側)に豆板。新たに発生。現状で利用者被害の可能性は低いため、監視にとどめる。 ※打音異常無し</t>
  </si>
  <si>
    <t>3.05m2(6.10m×0.50m)</t>
  </si>
  <si>
    <t>3.10m2(6.20m×0.50m、2滴/分)</t>
  </si>
  <si>
    <t xml:space="preserve">アーチ部(天端)に滴水(滞水なし)。新たに発生。将来的に利用者に影響が及ぶ可能性があるため、重点的な監視及び計画的な対策を必要とする。 </t>
  </si>
  <si>
    <t>0.05m2(0.10m×0.50m)</t>
  </si>
  <si>
    <t>0.10m×0.50m (判定Ⅱb)</t>
  </si>
  <si>
    <t>0.90m×0.50m (判定Ⅰ)</t>
  </si>
  <si>
    <t xml:space="preserve">アーチ部(天端)の前回うき(叩落し)がみられた箇所に対策実施(FRPメッシュ工)。対策箇所に劣化・損傷は無く、現状で利用者被害がないと判断しⅠ判定とした。 </t>
  </si>
  <si>
    <t>9.80m2(4.90m×2.00m)</t>
  </si>
  <si>
    <t>4.90m×2.00m (判定Ⅱb)</t>
  </si>
  <si>
    <t xml:space="preserve">アーチ部(左側)ににじみ。現状で利用者被害の可能性は低いため、監視にとどめる。 </t>
  </si>
  <si>
    <t xml:space="preserve">アーチ部(天端)の前回うきがみられた箇所に対策実施(FRPメッシュ工)。対策箇所に劣化・損傷は無く、現状で利用者被害がないと判断しⅠ判定とした。 </t>
  </si>
  <si>
    <t>3.30m2(6.60m×0.50m、8滴/分)</t>
  </si>
  <si>
    <t>6.80m×0.50m (判定Ⅱa)</t>
  </si>
  <si>
    <t>5.90m×0.50m (判定Ⅱa)</t>
  </si>
  <si>
    <t>6.70m×1.30m (判定Ⅱa)</t>
  </si>
  <si>
    <t>0.30m×0.40m (判定Ⅱb)</t>
  </si>
  <si>
    <t>0.02m2(0.05m×0.40m)</t>
  </si>
  <si>
    <t>0.05m×0.40m (判定Ⅱb)</t>
  </si>
  <si>
    <t xml:space="preserve">アーチ部(右側)の前回豆板がみられた箇所に対策実施(FRPメッシュ工)。対策箇所に劣化・損傷は無く、現状で利用者被害がないと判断しⅠ判定とした。 </t>
  </si>
  <si>
    <t>アーチ部(右側)にうき。将来的に利用者に影響が及ぶ可能性があるため、重点的な監視及び計画的な対策を必要とする。 ※打音異常無し</t>
  </si>
  <si>
    <t>0.12m2(0.20m×0.60m)</t>
  </si>
  <si>
    <t>0.20m×0.60m (判定Ⅱa)</t>
  </si>
  <si>
    <t>0.03m2(0.30m×0.10m)</t>
  </si>
  <si>
    <t>0.50m×0.10m (判定Ⅱb)</t>
  </si>
  <si>
    <t>アーチ部(天端)に豆板。現状で利用者被害の可能性は低いため、監視にとどめる。 ※打音異常無し</t>
  </si>
  <si>
    <t>0.44m2(0.40m×1.10m)</t>
  </si>
  <si>
    <t>2.80m2(5.60m×0.50m、60滴/分)</t>
  </si>
  <si>
    <t>5.20m2(3.25m×1.60m)</t>
  </si>
  <si>
    <t>2.90m×3.70m (判定Ⅱb)</t>
  </si>
  <si>
    <t>0.04m2(0.40m×0.10m)</t>
  </si>
  <si>
    <t>3.20m×0.15m (判定Ⅱb)</t>
  </si>
  <si>
    <t>0.10m2(0.10m×1.00m)</t>
  </si>
  <si>
    <t>0.10m×1.00m (判定Ⅱb)</t>
  </si>
  <si>
    <t xml:space="preserve">アーチ部(左側)の前回線導水工の劣化がみられた箇所に対策実施(線導水工)。対策箇所に劣化・損傷は無く、現状で利用者被害がないと判断しⅠ判定とした。 </t>
  </si>
  <si>
    <t xml:space="preserve">アーチ部(天端)に線導水劣化(漏水なし)。現状で利用者被害の可能性は低いため、監視にとどめる。 </t>
  </si>
  <si>
    <t>3.20m2(6.40m×0.50m)</t>
  </si>
  <si>
    <t>7.00m×0.50m (判定Ⅱa)</t>
  </si>
  <si>
    <t>7.80m×1.40m (判定Ⅱa)</t>
  </si>
  <si>
    <t>3.18m2(6.35m×0.50m、5滴/分)</t>
  </si>
  <si>
    <t>6.00m×0.50m (判定Ⅱa)</t>
  </si>
  <si>
    <t>2.66m2(5.90m×0.45m)</t>
  </si>
  <si>
    <t>2.90m×0.10m (判定Ⅱb)</t>
  </si>
  <si>
    <t>0.20m×0.20m (判定Ⅱb)</t>
  </si>
  <si>
    <t>アーチ部(右側)の前回線導水工の劣化がみられた箇所に対策実施(線導水工)。対策箇所に劣化・損傷は無く、現状で利用者被害がないと判断しⅠ判定とした。 ※打音異常無し</t>
  </si>
  <si>
    <t>アーチ部(天端)の前回豆板がみられた箇所に対策実施(線導水工)。対策箇所に劣化・損傷は無く、現状で利用者被害がないと判断しⅠ判定とした。 ※打音異常無し</t>
  </si>
  <si>
    <t>c</t>
  </si>
  <si>
    <t>0.03m2(0.10m×0.25m)</t>
  </si>
  <si>
    <t>0.10m×0.15m (判定Ⅱb)</t>
  </si>
  <si>
    <t>2.31m2(3.30m×0.70m)</t>
  </si>
  <si>
    <t>規模記載なし</t>
  </si>
  <si>
    <t>面壁に豆板。現状で利用者被害の可能性は低いため、監視にとどめる。 ※打音異常無し</t>
  </si>
  <si>
    <t xml:space="preserve">面壁に漏水跡(前回にじみ)。現状で利用者被害の可能性は低いため、監視にとどめる。 </t>
  </si>
  <si>
    <t>【健全性判定集計表】</t>
  </si>
  <si>
    <t>スパン番号</t>
  </si>
  <si>
    <t>スパン長</t>
  </si>
  <si>
    <t>前回定期点検時の判定</t>
  </si>
  <si>
    <t>応急措置前の判定</t>
  </si>
  <si>
    <t>集計
判定
診断</t>
  </si>
  <si>
    <t>変状の発生規模合計(㎡)</t>
  </si>
  <si>
    <t>覆工スパン単位の
健全性の
診断の区分</t>
  </si>
  <si>
    <t>対策区分の
判定結果</t>
  </si>
  <si>
    <t>対策区分毎の変状数注3</t>
  </si>
  <si>
    <t>0.20m×0.65m</t>
  </si>
  <si>
    <t>S006</t>
  </si>
  <si>
    <t>定期点検
年月日</t>
  </si>
  <si>
    <t>■定期点検記録様式　健全性の診断の区分に関する所見【様式G】</t>
  </si>
  <si>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</si>
  <si>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</si>
  <si>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</si>
  <si>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</si>
  <si>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</si>
  <si>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</si>
  <si>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Ⅳ</t>
    <phoneticPr fontId="11"/>
  </si>
  <si>
    <t>Ⅲ</t>
    <phoneticPr fontId="11"/>
  </si>
  <si>
    <t>Ⅱa</t>
    <phoneticPr fontId="11"/>
  </si>
  <si>
    <t>Ⅱb</t>
    <phoneticPr fontId="11"/>
  </si>
  <si>
    <t>一般県道三瀬川下松線</t>
    <phoneticPr fontId="12"/>
  </si>
  <si>
    <t>内装なし</t>
    <rPh sb="0" eb="2">
      <t>ナイソウ</t>
    </rPh>
    <phoneticPr fontId="12"/>
  </si>
  <si>
    <t>山口県周南市中須南</t>
    <rPh sb="0" eb="3">
      <t>ヤマ</t>
    </rPh>
    <phoneticPr fontId="12"/>
  </si>
  <si>
    <t>山口県下松市温見</t>
    <rPh sb="0" eb="3">
      <t>ヤ</t>
    </rPh>
    <phoneticPr fontId="12"/>
  </si>
  <si>
    <r>
      <t xml:space="preserve">【概要】本トンネルの健全性の診断の区分は、予防保全の観点からⅡa判定とする。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縦断方向のひび割れ（Ⅱb判定）、覆工（アーチ、側壁）のうき・豆板（Ⅱa判定）、路面の土砂堆積・滞水・側溝蓋の浮き上がり（Ⅱb判定）、アーチ部からの漏水（Ⅱa判定）であった。
・アーチ部縦断方向ひび割れ（今回新規変状）については、Ⅱb判定とし、次回点検時に進行性を確認する。
・うきについては、進行性が認められないことや利用者被害の可能性が低いことからはⅡb判定とし、監視を行う。
・漏水については、歩道および車道に影響がなく利用者被害の可能性が低いことからはⅡb判定とし、監視を行う。
</t>
    </r>
    <r>
      <rPr>
        <u/>
        <sz val="16"/>
        <rFont val="HGSｺﾞｼｯｸM"/>
        <family val="3"/>
        <charset val="128"/>
      </rPr>
      <t>2)　変状等の原因（推定）</t>
    </r>
    <r>
      <rPr>
        <sz val="16"/>
        <rFont val="HGSｺﾞｼｯｸM"/>
        <family val="3"/>
        <charset val="128"/>
      </rPr>
      <t xml:space="preserve">
・うきは、経年による「乾燥収縮」によって発生したものと推定されるほか、豆板は建設時の締固め不足に起因して発生したものと推定する。
・導水工の破損は、車両の接触等の外部からの強い支圧により発生したものと推定する。なお、破損が見られるものの導水機能は維持されている。
・漏水（滴水）はアーチ中央部（挟め部）に集中しており、コンクリート打設時の締固め不足に起因して発生したものと推定する。
・側溝の浮き上がりは、S4の路面右側に局所的に見られる。同区間で覆工の押し出しがないことから外力作用の可能性は低いものと判断する。
</t>
    </r>
    <r>
      <rPr>
        <u/>
        <sz val="16"/>
        <rFont val="HGSｺﾞｼｯｸM"/>
        <family val="3"/>
        <charset val="128"/>
      </rPr>
      <t>3)　施設の現状と次回定期点検まで及び将来における構造物の状態（推定）</t>
    </r>
    <r>
      <rPr>
        <sz val="16"/>
        <rFont val="HGSｺﾞｼｯｸM"/>
        <family val="3"/>
        <charset val="128"/>
      </rPr>
      <t xml:space="preserve">
・温見トンネルの地質は中生代 後期白亜紀に形成された花崗岩類が分布している。
・現状として、道路トンネルの構造物としての安全性や安定性を損なう変状は見られない。
・緊急性の高い変状は認められないが、重点監視（2年程度以内を目安に近接目視を行うこと）が必要なⅡa以上の変状が見られる。
・アーチ部の横断目地やひび割れに沿って発生したうき・豆板について、落下が懸念される状況にある。豆板部は経年によって粗骨材の周囲が風化するため、将来的に粗骨材の緩みが懸念される。
・アーチで発生する滴水は滞水を伴うなど車両通行の支障となっている。
・現状として地すべり、膨張性地山、有害水等の特定事象の作用を示唆する変状は見られていない。
</t>
    </r>
    <r>
      <rPr>
        <u/>
        <sz val="16"/>
        <rFont val="HGSｺﾞｼｯｸM"/>
        <family val="3"/>
        <charset val="128"/>
      </rPr>
      <t>4)　措置の必要性の判断に関わる事項</t>
    </r>
    <r>
      <rPr>
        <sz val="16"/>
        <rFont val="HGSｺﾞｼｯｸM"/>
        <family val="3"/>
        <charset val="128"/>
      </rPr>
      <t xml:space="preserve">
・現状、構造安定性を損なう状況ではないため、構造安定性に対する措置は不要である。
・うき、豆板に対して、はつり落しやFRPネット工および繊維シート接着工等によるはく落防止対策の実施が望ましいと判断する。
・漏水（滴水）は、アーチ中央部のコンクリートがポーラスな位置に点状で発生しており止水は困難である。これらの状況を踏まえ、導水対策が望ましいと判断する。
</t>
    </r>
    <r>
      <rPr>
        <u/>
        <sz val="16"/>
        <rFont val="HGSｺﾞｼｯｸM"/>
        <family val="3"/>
        <charset val="128"/>
      </rPr>
      <t>5)　その他、次回定期点検へ引き継ぐ事項等</t>
    </r>
    <r>
      <rPr>
        <sz val="16"/>
        <rFont val="HGSｺﾞｼｯｸM"/>
        <family val="3"/>
        <charset val="128"/>
      </rPr>
      <t xml:space="preserve">
・アーチ部縦断方向ひび割れ（今回新規変状）については、Ⅱb判定とし、次回点検時に進行性を確認する。
・漏水の変状については、管理者へのヒアリングや季節に応じた観察を行い、判定に活用することが望ましい。
・側溝蓋の変状が進行し、隙間や欠損が生じた場合は車両の通行に支障をきたす可能性があるため補修対策を検討することが望ましい。</t>
    </r>
    <rPh sb="86" eb="88">
      <t>ジュウダン</t>
    </rPh>
    <rPh sb="109" eb="111">
      <t>ソクヘキ</t>
    </rPh>
    <rPh sb="116" eb="118">
      <t>マメイタ</t>
    </rPh>
    <rPh sb="128" eb="130">
      <t>ドシャ</t>
    </rPh>
    <rPh sb="130" eb="132">
      <t>タイセキ</t>
    </rPh>
    <rPh sb="133" eb="135">
      <t>タイスイ</t>
    </rPh>
    <rPh sb="136" eb="138">
      <t>ソッコウ</t>
    </rPh>
    <rPh sb="138" eb="139">
      <t>フタ</t>
    </rPh>
    <rPh sb="140" eb="141">
      <t>ウ</t>
    </rPh>
    <rPh sb="142" eb="143">
      <t>ア</t>
    </rPh>
    <rPh sb="155" eb="156">
      <t>ブ</t>
    </rPh>
    <rPh sb="177" eb="178">
      <t>ブ</t>
    </rPh>
    <rPh sb="178" eb="180">
      <t>ジュウダン</t>
    </rPh>
    <rPh sb="180" eb="182">
      <t>ホウコウ</t>
    </rPh>
    <rPh sb="187" eb="193">
      <t>コンカイシンキヘンジョウ</t>
    </rPh>
    <rPh sb="207" eb="212">
      <t>ジカイテンケンジ</t>
    </rPh>
    <rPh sb="213" eb="216">
      <t>シンコウセイ</t>
    </rPh>
    <rPh sb="217" eb="219">
      <t>カクニン</t>
    </rPh>
    <rPh sb="379" eb="381">
      <t>マメイタ</t>
    </rPh>
    <rPh sb="382" eb="385">
      <t>ケンセツジ</t>
    </rPh>
    <rPh sb="386" eb="388">
      <t>シメカタ</t>
    </rPh>
    <rPh sb="389" eb="391">
      <t>フソク</t>
    </rPh>
    <rPh sb="410" eb="412">
      <t>ドウスイ</t>
    </rPh>
    <rPh sb="412" eb="413">
      <t>コウ</t>
    </rPh>
    <rPh sb="414" eb="416">
      <t>ハソン</t>
    </rPh>
    <rPh sb="418" eb="420">
      <t>シャリョウ</t>
    </rPh>
    <rPh sb="421" eb="423">
      <t>セッショク</t>
    </rPh>
    <rPh sb="423" eb="424">
      <t>トウ</t>
    </rPh>
    <rPh sb="425" eb="427">
      <t>ガイブ</t>
    </rPh>
    <rPh sb="430" eb="431">
      <t>ツヨ</t>
    </rPh>
    <rPh sb="432" eb="434">
      <t>シアツ</t>
    </rPh>
    <rPh sb="437" eb="439">
      <t>ハッセイ</t>
    </rPh>
    <rPh sb="444" eb="446">
      <t>スイテイ</t>
    </rPh>
    <rPh sb="452" eb="454">
      <t>ハソン</t>
    </rPh>
    <rPh sb="455" eb="456">
      <t>ミ</t>
    </rPh>
    <rPh sb="462" eb="464">
      <t>ドウスイ</t>
    </rPh>
    <rPh sb="464" eb="466">
      <t>キノウ</t>
    </rPh>
    <rPh sb="467" eb="469">
      <t>イジ</t>
    </rPh>
    <rPh sb="477" eb="479">
      <t>ロウスイ</t>
    </rPh>
    <rPh sb="480" eb="482">
      <t>テキスイ</t>
    </rPh>
    <rPh sb="487" eb="490">
      <t>チュウオウブ</t>
    </rPh>
    <rPh sb="491" eb="492">
      <t>ハサ</t>
    </rPh>
    <rPh sb="493" eb="494">
      <t>ブ</t>
    </rPh>
    <rPh sb="496" eb="498">
      <t>シュウチュウ</t>
    </rPh>
    <rPh sb="509" eb="511">
      <t>ダセツ</t>
    </rPh>
    <rPh sb="511" eb="512">
      <t>ジ</t>
    </rPh>
    <rPh sb="513" eb="515">
      <t>シメカタ</t>
    </rPh>
    <rPh sb="516" eb="518">
      <t>フソク</t>
    </rPh>
    <rPh sb="519" eb="521">
      <t>キイン</t>
    </rPh>
    <rPh sb="523" eb="525">
      <t>ハッセイ</t>
    </rPh>
    <rPh sb="530" eb="532">
      <t>スイテイ</t>
    </rPh>
    <rPh sb="537" eb="539">
      <t>ソッコウ</t>
    </rPh>
    <rPh sb="540" eb="541">
      <t>ウ</t>
    </rPh>
    <rPh sb="542" eb="543">
      <t>ア</t>
    </rPh>
    <rPh sb="550" eb="552">
      <t>ロメン</t>
    </rPh>
    <rPh sb="552" eb="553">
      <t>ミギ</t>
    </rPh>
    <rPh sb="553" eb="554">
      <t>ガワ</t>
    </rPh>
    <rPh sb="555" eb="557">
      <t>キョクショ</t>
    </rPh>
    <rPh sb="557" eb="558">
      <t>テキ</t>
    </rPh>
    <rPh sb="559" eb="560">
      <t>ミ</t>
    </rPh>
    <rPh sb="564" eb="565">
      <t>ドウ</t>
    </rPh>
    <rPh sb="565" eb="567">
      <t>クカン</t>
    </rPh>
    <rPh sb="568" eb="570">
      <t>フッコウ</t>
    </rPh>
    <rPh sb="571" eb="572">
      <t>オ</t>
    </rPh>
    <rPh sb="573" eb="574">
      <t>ダ</t>
    </rPh>
    <rPh sb="582" eb="584">
      <t>ガイリョク</t>
    </rPh>
    <rPh sb="584" eb="586">
      <t>サヨウ</t>
    </rPh>
    <rPh sb="587" eb="590">
      <t>カノウセイ</t>
    </rPh>
    <rPh sb="591" eb="592">
      <t>ヒク</t>
    </rPh>
    <rPh sb="596" eb="598">
      <t>ハンダン</t>
    </rPh>
    <rPh sb="713" eb="714">
      <t>ミ</t>
    </rPh>
    <rPh sb="807" eb="809">
      <t>マメイタ</t>
    </rPh>
    <rPh sb="828" eb="830">
      <t>マメイタ</t>
    </rPh>
    <rPh sb="830" eb="831">
      <t>ブ</t>
    </rPh>
    <rPh sb="832" eb="834">
      <t>ケイネン</t>
    </rPh>
    <rPh sb="838" eb="841">
      <t>ソコツザイ</t>
    </rPh>
    <rPh sb="842" eb="844">
      <t>シュウイ</t>
    </rPh>
    <rPh sb="845" eb="847">
      <t>フウカ</t>
    </rPh>
    <rPh sb="852" eb="855">
      <t>ショウライテキ</t>
    </rPh>
    <rPh sb="856" eb="859">
      <t>ソコツザイ</t>
    </rPh>
    <rPh sb="860" eb="861">
      <t>ユル</t>
    </rPh>
    <rPh sb="863" eb="865">
      <t>ケネン</t>
    </rPh>
    <rPh sb="875" eb="877">
      <t>ハッセイ</t>
    </rPh>
    <rPh sb="879" eb="881">
      <t>テキスイ</t>
    </rPh>
    <rPh sb="882" eb="884">
      <t>タイスイ</t>
    </rPh>
    <rPh sb="885" eb="886">
      <t>トモナ</t>
    </rPh>
    <rPh sb="889" eb="891">
      <t>シャリョウ</t>
    </rPh>
    <rPh sb="891" eb="893">
      <t>ツウコウ</t>
    </rPh>
    <rPh sb="894" eb="896">
      <t>シショウ</t>
    </rPh>
    <rPh sb="1015" eb="1017">
      <t>マメイタ</t>
    </rPh>
    <rPh sb="1073" eb="1075">
      <t>ロウスイ</t>
    </rPh>
    <rPh sb="1076" eb="1078">
      <t>テキスイ</t>
    </rPh>
    <rPh sb="1084" eb="1087">
      <t>チュウオウブ</t>
    </rPh>
    <rPh sb="1100" eb="1102">
      <t>イチ</t>
    </rPh>
    <rPh sb="1103" eb="1104">
      <t>テン</t>
    </rPh>
    <rPh sb="1104" eb="1105">
      <t>ジョウ</t>
    </rPh>
    <rPh sb="1106" eb="1108">
      <t>ハッセイ</t>
    </rPh>
    <rPh sb="1112" eb="1114">
      <t>シスイ</t>
    </rPh>
    <rPh sb="1115" eb="1117">
      <t>コンナン</t>
    </rPh>
    <rPh sb="1125" eb="1127">
      <t>ジョウキョウ</t>
    </rPh>
    <rPh sb="1128" eb="1129">
      <t>フ</t>
    </rPh>
    <rPh sb="1132" eb="1134">
      <t>ドウスイ</t>
    </rPh>
    <rPh sb="1134" eb="1136">
      <t>タイサク</t>
    </rPh>
    <rPh sb="1137" eb="1138">
      <t>ノゾ</t>
    </rPh>
    <rPh sb="1142" eb="1144">
      <t>ハンダン</t>
    </rPh>
    <rPh sb="1222" eb="1224">
      <t>ロウスイ</t>
    </rPh>
    <rPh sb="1225" eb="1227">
      <t>ヘンジョウ</t>
    </rPh>
    <rPh sb="1233" eb="1236">
      <t>カンリシャ</t>
    </rPh>
    <rPh sb="1244" eb="1246">
      <t>キセツ</t>
    </rPh>
    <rPh sb="1247" eb="1248">
      <t>オウ</t>
    </rPh>
    <rPh sb="1250" eb="1252">
      <t>カンサツ</t>
    </rPh>
    <rPh sb="1253" eb="1254">
      <t>オコナ</t>
    </rPh>
    <rPh sb="1256" eb="1258">
      <t>ハンテイ</t>
    </rPh>
    <rPh sb="1259" eb="1261">
      <t>カツヨウ</t>
    </rPh>
    <rPh sb="1266" eb="1267">
      <t>ノゾ</t>
    </rPh>
    <rPh sb="1273" eb="1275">
      <t>ソッコウ</t>
    </rPh>
    <rPh sb="1275" eb="1276">
      <t>フタ</t>
    </rPh>
    <rPh sb="1277" eb="1279">
      <t>ヘンジョウ</t>
    </rPh>
    <rPh sb="1280" eb="1282">
      <t>シンコウ</t>
    </rPh>
    <rPh sb="1284" eb="1286">
      <t>スキマ</t>
    </rPh>
    <rPh sb="1287" eb="1289">
      <t>ケッソン</t>
    </rPh>
    <rPh sb="1290" eb="1291">
      <t>ショウ</t>
    </rPh>
    <rPh sb="1293" eb="1295">
      <t>バアイ</t>
    </rPh>
    <rPh sb="1296" eb="1298">
      <t>シャリョウ</t>
    </rPh>
    <rPh sb="1299" eb="1301">
      <t>ツウコウ</t>
    </rPh>
    <rPh sb="1302" eb="1304">
      <t>シショウ</t>
    </rPh>
    <rPh sb="1308" eb="1311">
      <t>カノウセイ</t>
    </rPh>
    <rPh sb="1316" eb="1318">
      <t>ホシュウ</t>
    </rPh>
    <rPh sb="1318" eb="1320">
      <t>タイサク</t>
    </rPh>
    <rPh sb="1321" eb="1323">
      <t>ケントウ</t>
    </rPh>
    <rPh sb="1328" eb="1329">
      <t>ノゾ</t>
    </rPh>
    <phoneticPr fontId="12"/>
  </si>
  <si>
    <t>34.08936,131.90436</t>
    <phoneticPr fontId="12"/>
  </si>
  <si>
    <t>34.08936,131.90436</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</si>
</sst>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9" fillId="0" borderId="0">
      <alignment vertical="center"/>
    </xf>
    <xf numFmtId="0" fontId="4" fillId="0" borderId="0">
      <alignment vertical="center"/>
    </xf>
    <xf numFmtId="0" fontId="3" fillId="0" borderId="0">
      <alignment vertical="center"/>
    </xf>
    <xf numFmtId="0" fontId="1" fillId="0" borderId="0">
      <alignment vertical="center"/>
    </xf>
  </cellStyleXfs>
  <cellXfs count="1140">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13" fillId="0" borderId="0" xfId="2" applyFont="1" applyAlignment="1">
      <alignment vertical="center"/>
    </xf>
    <xf numFmtId="0" fontId="8" fillId="0" borderId="0" xfId="2" applyFont="1" applyAlignment="1" applyProtection="1">
      <alignment vertical="center"/>
      <protection locked="0"/>
    </xf>
    <xf numFmtId="0" fontId="13" fillId="0" borderId="0" xfId="2" applyFont="1" applyAlignment="1">
      <alignment horizontal="center" vertical="center"/>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31"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178" fontId="19" fillId="0" borderId="0" xfId="4" applyNumberFormat="1" applyFont="1" applyAlignment="1">
      <alignment horizontal="center" vertical="center" shrinkToFit="1"/>
    </xf>
    <xf numFmtId="0" fontId="19" fillId="0" borderId="0" xfId="4" applyFont="1" applyAlignment="1">
      <alignment horizontal="left" vertical="center"/>
    </xf>
    <xf numFmtId="0" fontId="19"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3" fillId="0" borderId="0" xfId="0" applyFont="1">
      <alignment vertical="center"/>
    </xf>
    <xf numFmtId="0" fontId="13" fillId="0" borderId="0" xfId="5" applyFont="1" applyAlignment="1">
      <alignment horizontal="center" vertical="center"/>
    </xf>
    <xf numFmtId="0" fontId="13" fillId="0" borderId="0" xfId="5" applyFont="1">
      <alignment vertical="center"/>
    </xf>
    <xf numFmtId="0" fontId="19" fillId="0" borderId="8" xfId="5" applyFont="1" applyBorder="1" applyAlignment="1">
      <alignment vertical="center" shrinkToFit="1"/>
    </xf>
    <xf numFmtId="0" fontId="19" fillId="0" borderId="5" xfId="5" applyFont="1" applyBorder="1" applyAlignment="1">
      <alignment vertical="center" shrinkToFit="1"/>
    </xf>
    <xf numFmtId="0" fontId="16" fillId="0" borderId="0" xfId="2" applyAlignment="1">
      <alignment vertical="center"/>
    </xf>
    <xf numFmtId="178" fontId="19"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8"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6" fillId="0" borderId="1" xfId="2" applyNumberFormat="1" applyBorder="1" applyAlignment="1">
      <alignment vertical="center"/>
    </xf>
    <xf numFmtId="0" fontId="16" fillId="0" borderId="1" xfId="7" applyBorder="1" applyAlignment="1">
      <alignment vertical="center" shrinkToFit="1"/>
    </xf>
    <xf numFmtId="0" fontId="16" fillId="0" borderId="1" xfId="2" applyBorder="1" applyAlignment="1">
      <alignment vertical="center" shrinkToFit="1"/>
    </xf>
    <xf numFmtId="0" fontId="16" fillId="0" borderId="0" xfId="2" applyAlignment="1">
      <alignment horizontal="center" vertical="center"/>
    </xf>
    <xf numFmtId="0" fontId="16" fillId="0" borderId="1" xfId="2" applyBorder="1" applyAlignment="1">
      <alignment vertical="center"/>
    </xf>
    <xf numFmtId="194" fontId="36" fillId="0" borderId="1" xfId="2" applyNumberFormat="1" applyFont="1" applyBorder="1" applyAlignment="1" applyProtection="1">
      <alignment horizontal="center" vertical="center" wrapText="1"/>
      <protection locked="0"/>
    </xf>
    <xf numFmtId="2" fontId="13" fillId="0" borderId="0" xfId="2" applyNumberFormat="1" applyFont="1" applyProtection="1">
      <protection locked="0"/>
    </xf>
    <xf numFmtId="195" fontId="13" fillId="0" borderId="0" xfId="2" applyNumberFormat="1" applyFont="1" applyProtection="1">
      <protection locked="0"/>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3" fillId="0" borderId="0" xfId="5" applyFont="1" applyAlignment="1">
      <alignment horizontal="center" vertical="center" shrinkToFit="1"/>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19" fillId="2" borderId="27" xfId="5" applyFont="1" applyFill="1" applyBorder="1" applyAlignment="1">
      <alignment horizontal="center" vertical="center"/>
    </xf>
    <xf numFmtId="0" fontId="19" fillId="0" borderId="27" xfId="5" applyFont="1" applyBorder="1" applyAlignment="1">
      <alignment vertical="center" shrinkToFit="1"/>
    </xf>
    <xf numFmtId="0" fontId="19" fillId="0" borderId="41" xfId="5" applyFont="1" applyBorder="1" applyAlignment="1">
      <alignment vertical="center" shrinkToFit="1"/>
    </xf>
    <xf numFmtId="0" fontId="19" fillId="2" borderId="28" xfId="5" applyFont="1" applyFill="1" applyBorder="1" applyAlignment="1">
      <alignment horizontal="center" vertical="center"/>
    </xf>
    <xf numFmtId="0" fontId="19" fillId="0" borderId="28" xfId="5" applyFont="1" applyBorder="1" applyAlignment="1">
      <alignment vertical="center" shrinkToFit="1"/>
    </xf>
    <xf numFmtId="0" fontId="19" fillId="0" borderId="43" xfId="5" applyFont="1" applyBorder="1" applyAlignment="1">
      <alignment vertical="center" shrinkToFit="1"/>
    </xf>
    <xf numFmtId="0" fontId="19" fillId="2" borderId="30" xfId="5" applyFont="1" applyFill="1" applyBorder="1" applyAlignment="1">
      <alignment horizontal="center" vertical="center"/>
    </xf>
    <xf numFmtId="0" fontId="19" fillId="0" borderId="30" xfId="5" applyFont="1" applyBorder="1" applyAlignment="1">
      <alignment vertical="center" shrinkToFit="1"/>
    </xf>
    <xf numFmtId="0" fontId="19" fillId="0" borderId="46" xfId="5" applyFont="1" applyBorder="1" applyAlignment="1">
      <alignment vertical="center" shrinkToFit="1"/>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6" fillId="0" borderId="1" xfId="7" applyBorder="1" applyAlignment="1">
      <alignment horizontal="center" vertical="center"/>
    </xf>
    <xf numFmtId="0" fontId="19" fillId="2" borderId="49" xfId="5" applyFont="1" applyFill="1" applyBorder="1" applyAlignment="1">
      <alignment horizontal="center" vertical="center"/>
    </xf>
    <xf numFmtId="2" fontId="19" fillId="0" borderId="2" xfId="5" applyNumberFormat="1" applyFont="1" applyBorder="1" applyAlignment="1">
      <alignment horizontal="center" vertical="center" shrinkToFit="1"/>
    </xf>
    <xf numFmtId="2" fontId="19" fillId="0" borderId="49" xfId="5" applyNumberFormat="1" applyFont="1" applyBorder="1" applyAlignment="1">
      <alignment horizontal="center" vertical="center" shrinkToFit="1"/>
    </xf>
    <xf numFmtId="2" fontId="19" fillId="0" borderId="3" xfId="5" applyNumberFormat="1" applyFont="1" applyBorder="1" applyAlignment="1">
      <alignment horizontal="center" vertical="center" shrinkToFit="1"/>
    </xf>
    <xf numFmtId="0" fontId="8" fillId="0" borderId="1" xfId="2" applyFont="1" applyBorder="1" applyAlignment="1" applyProtection="1">
      <alignment horizontal="center" vertical="center"/>
      <protection locked="0"/>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9" fillId="0" borderId="1" xfId="2" applyFont="1" applyBorder="1" applyAlignment="1" applyProtection="1">
      <alignment vertical="center" wrapText="1"/>
      <protection locked="0"/>
    </xf>
    <xf numFmtId="0" fontId="19" fillId="0" borderId="54" xfId="5" applyFont="1" applyBorder="1" applyAlignment="1">
      <alignment horizontal="center" vertical="center" shrinkToFit="1"/>
    </xf>
    <xf numFmtId="186" fontId="19" fillId="0" borderId="3" xfId="5" applyNumberFormat="1" applyFont="1" applyBorder="1" applyAlignment="1">
      <alignment horizontal="center" vertical="center" shrinkToFit="1"/>
    </xf>
    <xf numFmtId="186" fontId="19" fillId="0" borderId="49" xfId="5" applyNumberFormat="1" applyFont="1" applyBorder="1" applyAlignment="1">
      <alignment horizontal="center" vertical="center" shrinkToFit="1"/>
    </xf>
    <xf numFmtId="186" fontId="19" fillId="0" borderId="20" xfId="5" applyNumberFormat="1" applyFont="1" applyBorder="1" applyAlignment="1">
      <alignment horizontal="center" vertical="center" shrinkToFit="1"/>
    </xf>
    <xf numFmtId="186" fontId="19" fillId="0" borderId="28" xfId="5" applyNumberFormat="1" applyFont="1" applyBorder="1" applyAlignment="1">
      <alignment horizontal="center" vertical="center" shrinkToFit="1"/>
    </xf>
    <xf numFmtId="2" fontId="19" fillId="0" borderId="28" xfId="5" applyNumberFormat="1" applyFont="1" applyBorder="1" applyAlignment="1">
      <alignment horizontal="center" vertical="center" shrinkToFit="1"/>
    </xf>
    <xf numFmtId="2" fontId="19" fillId="0" borderId="55" xfId="5" applyNumberFormat="1" applyFont="1" applyBorder="1" applyAlignment="1">
      <alignment horizontal="center" vertical="center" shrinkToFit="1"/>
    </xf>
    <xf numFmtId="0" fontId="19" fillId="2" borderId="34" xfId="5" applyFont="1" applyFill="1" applyBorder="1" applyAlignment="1">
      <alignment horizontal="center" vertical="center"/>
    </xf>
    <xf numFmtId="2" fontId="19" fillId="0" borderId="17" xfId="5" applyNumberFormat="1" applyFont="1" applyBorder="1" applyAlignment="1">
      <alignment horizontal="center" vertical="center" shrinkToFit="1"/>
    </xf>
    <xf numFmtId="2" fontId="19" fillId="0" borderId="56" xfId="5" applyNumberFormat="1" applyFont="1" applyBorder="1" applyAlignment="1">
      <alignment horizontal="center" vertical="center" shrinkToFit="1"/>
    </xf>
    <xf numFmtId="0" fontId="13" fillId="0" borderId="8" xfId="2" applyFont="1" applyBorder="1" applyAlignment="1" applyProtection="1">
      <alignment horizontal="center" vertical="center"/>
      <protection locked="0"/>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8" xfId="5" applyFont="1" applyFill="1" applyBorder="1" applyAlignment="1">
      <alignment horizontal="center" vertical="center"/>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13" fillId="0" borderId="1" xfId="4" applyFont="1" applyBorder="1">
      <alignment vertical="center"/>
    </xf>
    <xf numFmtId="0" fontId="43" fillId="2" borderId="1" xfId="2" applyFont="1" applyFill="1" applyBorder="1" applyAlignment="1">
      <alignment horizontal="center" vertical="center" wrapText="1" shrinkToFit="1"/>
    </xf>
    <xf numFmtId="186" fontId="16" fillId="0" borderId="1" xfId="7" applyNumberFormat="1" applyBorder="1" applyAlignment="1">
      <alignment horizontal="right" vertical="center" shrinkToFit="1"/>
    </xf>
    <xf numFmtId="187" fontId="16" fillId="0" borderId="1" xfId="7" applyNumberFormat="1" applyBorder="1" applyAlignment="1">
      <alignment horizontal="center" vertical="center"/>
    </xf>
    <xf numFmtId="0" fontId="13"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4" fillId="0" borderId="0" xfId="0" applyFont="1">
      <alignment vertical="center"/>
    </xf>
    <xf numFmtId="0" fontId="19" fillId="0" borderId="0" xfId="0" applyFont="1">
      <alignment vertical="center"/>
    </xf>
    <xf numFmtId="0" fontId="45" fillId="0" borderId="0" xfId="0" applyFont="1">
      <alignment vertical="center"/>
    </xf>
    <xf numFmtId="0" fontId="28" fillId="0" borderId="0" xfId="0" applyFont="1">
      <alignment vertical="center"/>
    </xf>
    <xf numFmtId="0" fontId="46" fillId="0" borderId="0" xfId="5" applyFont="1">
      <alignment vertical="center"/>
    </xf>
    <xf numFmtId="0" fontId="34" fillId="0" borderId="0" xfId="5" applyFont="1" applyAlignment="1">
      <alignment horizontal="left" vertical="center"/>
    </xf>
    <xf numFmtId="0" fontId="46" fillId="0" borderId="0" xfId="5" applyFont="1" applyAlignment="1">
      <alignment horizontal="center" vertical="center"/>
    </xf>
    <xf numFmtId="0" fontId="42" fillId="0" borderId="18" xfId="5" applyFont="1" applyBorder="1" applyAlignment="1">
      <alignment horizontal="center" vertical="center" shrinkToFit="1"/>
    </xf>
    <xf numFmtId="0" fontId="42" fillId="0" borderId="1" xfId="5" applyFont="1" applyBorder="1" applyAlignment="1">
      <alignment horizontal="center" vertical="center" shrinkToFit="1"/>
    </xf>
    <xf numFmtId="0" fontId="42" fillId="0" borderId="27" xfId="5" applyFont="1" applyBorder="1" applyAlignment="1">
      <alignment vertical="center" shrinkToFit="1"/>
    </xf>
    <xf numFmtId="0" fontId="42" fillId="0" borderId="28" xfId="5" applyFont="1" applyBorder="1" applyAlignment="1">
      <alignment vertical="center" shrinkToFit="1"/>
    </xf>
    <xf numFmtId="0" fontId="42" fillId="0" borderId="29" xfId="5" applyFont="1" applyBorder="1" applyAlignment="1">
      <alignment vertical="center" shrinkToFit="1"/>
    </xf>
    <xf numFmtId="0" fontId="42" fillId="0" borderId="48" xfId="5" applyFont="1" applyBorder="1" applyAlignment="1">
      <alignment vertical="center" shrinkToFit="1"/>
    </xf>
    <xf numFmtId="0" fontId="42" fillId="0" borderId="27" xfId="5" applyFont="1" applyBorder="1" applyAlignment="1">
      <alignment horizontal="center" vertical="center" shrinkToFit="1"/>
    </xf>
    <xf numFmtId="0" fontId="42" fillId="0" borderId="28" xfId="5" applyFont="1" applyBorder="1" applyAlignment="1">
      <alignment horizontal="center" vertical="center" shrinkToFit="1"/>
    </xf>
    <xf numFmtId="0" fontId="42" fillId="0" borderId="8" xfId="5" applyFont="1" applyBorder="1" applyAlignment="1">
      <alignment horizontal="center" vertical="center" shrinkToFit="1"/>
    </xf>
    <xf numFmtId="2" fontId="42" fillId="0" borderId="30" xfId="5" applyNumberFormat="1" applyFont="1" applyBorder="1" applyAlignment="1">
      <alignment horizontal="center" vertical="center" shrinkToFit="1"/>
    </xf>
    <xf numFmtId="2" fontId="42" fillId="0" borderId="28" xfId="5" applyNumberFormat="1" applyFont="1" applyBorder="1" applyAlignment="1">
      <alignment horizontal="center" vertical="center" shrinkToFit="1"/>
    </xf>
    <xf numFmtId="2" fontId="42" fillId="0" borderId="8" xfId="5" applyNumberFormat="1" applyFont="1" applyBorder="1" applyAlignment="1">
      <alignment horizontal="center" vertical="center" shrinkToFit="1"/>
    </xf>
    <xf numFmtId="2" fontId="42" fillId="0" borderId="48" xfId="5" applyNumberFormat="1" applyFont="1" applyBorder="1" applyAlignment="1">
      <alignment horizontal="center" vertical="center" shrinkToFit="1"/>
    </xf>
    <xf numFmtId="2" fontId="42" fillId="0" borderId="17" xfId="5" applyNumberFormat="1" applyFont="1" applyBorder="1" applyAlignment="1">
      <alignment horizontal="center" vertical="center" shrinkToFit="1"/>
    </xf>
    <xf numFmtId="180" fontId="42" fillId="0" borderId="1" xfId="6" applyNumberFormat="1" applyFont="1" applyFill="1" applyBorder="1" applyAlignment="1">
      <alignment horizontal="center" vertical="center" shrinkToFit="1"/>
    </xf>
    <xf numFmtId="179" fontId="42" fillId="0" borderId="27" xfId="5" applyNumberFormat="1" applyFont="1" applyBorder="1" applyAlignment="1">
      <alignment horizontal="center" vertical="center" shrinkToFit="1"/>
    </xf>
    <xf numFmtId="179" fontId="42" fillId="0" borderId="28" xfId="5" applyNumberFormat="1" applyFont="1" applyBorder="1" applyAlignment="1">
      <alignment horizontal="center" vertical="center" shrinkToFit="1"/>
    </xf>
    <xf numFmtId="0" fontId="19" fillId="0" borderId="0" xfId="5" applyFont="1">
      <alignment vertical="center"/>
    </xf>
    <xf numFmtId="0" fontId="13" fillId="0" borderId="1" xfId="4" applyFont="1" applyBorder="1" applyAlignment="1">
      <alignment horizontal="center" vertical="center"/>
    </xf>
    <xf numFmtId="0" fontId="13" fillId="0" borderId="7" xfId="5" applyFont="1" applyBorder="1">
      <alignment vertical="center"/>
    </xf>
    <xf numFmtId="177" fontId="29" fillId="0" borderId="5" xfId="2" applyNumberFormat="1" applyFont="1" applyBorder="1" applyAlignment="1">
      <alignment vertical="center" shrinkToFit="1"/>
    </xf>
    <xf numFmtId="0" fontId="13"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3" fillId="0" borderId="71" xfId="0" applyFont="1" applyBorder="1" applyAlignment="1">
      <alignment horizontal="center" vertical="center" shrinkToFit="1"/>
    </xf>
    <xf numFmtId="0" fontId="23" fillId="0" borderId="0" xfId="0" applyFont="1" applyAlignment="1">
      <alignment horizontal="center" vertical="center" shrinkToFit="1"/>
    </xf>
    <xf numFmtId="0" fontId="23" fillId="0" borderId="34" xfId="0" applyFont="1" applyBorder="1" applyAlignment="1">
      <alignment horizontal="center" vertical="center" shrinkToFit="1"/>
    </xf>
    <xf numFmtId="0" fontId="23" fillId="0" borderId="35" xfId="0" applyFont="1" applyBorder="1" applyAlignment="1">
      <alignment horizontal="center" vertical="center" shrinkToFit="1"/>
    </xf>
    <xf numFmtId="0" fontId="23" fillId="7" borderId="26" xfId="0" applyFont="1" applyFill="1" applyBorder="1" applyAlignment="1">
      <alignment horizontal="center" vertical="center" shrinkToFit="1"/>
    </xf>
    <xf numFmtId="0" fontId="23"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0" fontId="13" fillId="0" borderId="1" xfId="2" applyFont="1" applyBorder="1" applyAlignment="1" applyProtection="1">
      <alignment horizontal="center" vertical="center" shrinkToFit="1"/>
      <protection locked="0"/>
    </xf>
    <xf numFmtId="0" fontId="42" fillId="0" borderId="49" xfId="5" applyFont="1" applyBorder="1" applyAlignment="1">
      <alignment horizontal="center" vertical="center" shrinkToFit="1"/>
    </xf>
    <xf numFmtId="0" fontId="19" fillId="0" borderId="3" xfId="5" applyFont="1" applyBorder="1" applyAlignment="1">
      <alignment horizontal="center" vertical="center" shrinkToFit="1"/>
    </xf>
    <xf numFmtId="180" fontId="19" fillId="0" borderId="3" xfId="6" applyNumberFormat="1" applyFont="1" applyFill="1" applyBorder="1" applyAlignment="1">
      <alignment horizontal="center" vertical="center" shrinkToFit="1"/>
    </xf>
    <xf numFmtId="0" fontId="19" fillId="0" borderId="7" xfId="5" applyFont="1" applyBorder="1" applyAlignment="1">
      <alignment horizontal="center" vertical="center" shrinkToFit="1"/>
    </xf>
    <xf numFmtId="0" fontId="13" fillId="0" borderId="58" xfId="5" applyFont="1" applyBorder="1" applyAlignment="1">
      <alignment vertical="center" shrinkToFit="1"/>
    </xf>
    <xf numFmtId="0" fontId="13" fillId="0" borderId="59" xfId="5" applyFont="1" applyBorder="1" applyAlignment="1">
      <alignment vertical="center" shrinkToFit="1"/>
    </xf>
    <xf numFmtId="0" fontId="13" fillId="0" borderId="64" xfId="5" applyFont="1" applyBorder="1" applyAlignment="1">
      <alignment vertical="center" shrinkToFit="1"/>
    </xf>
    <xf numFmtId="0" fontId="13" fillId="0" borderId="65" xfId="5" applyFont="1" applyBorder="1" applyAlignment="1">
      <alignment vertical="center" shrinkToFit="1"/>
    </xf>
    <xf numFmtId="179" fontId="13" fillId="0" borderId="40" xfId="5" applyNumberFormat="1" applyFont="1" applyBorder="1" applyAlignment="1">
      <alignment horizontal="center" vertical="center" shrinkToFit="1"/>
    </xf>
    <xf numFmtId="179" fontId="13" fillId="0" borderId="50" xfId="5" applyNumberFormat="1" applyFont="1" applyBorder="1" applyAlignment="1">
      <alignment horizontal="center" vertical="center" shrinkToFit="1"/>
    </xf>
    <xf numFmtId="179" fontId="13" fillId="0" borderId="44" xfId="5" applyNumberFormat="1" applyFont="1" applyBorder="1" applyAlignment="1">
      <alignment horizontal="center" vertical="center" shrinkToFit="1"/>
    </xf>
    <xf numFmtId="179" fontId="13" fillId="0" borderId="33" xfId="5" applyNumberFormat="1" applyFont="1" applyBorder="1" applyAlignment="1">
      <alignment horizontal="center" vertical="center" shrinkToFit="1"/>
    </xf>
    <xf numFmtId="2" fontId="13" fillId="0" borderId="39" xfId="5" applyNumberFormat="1" applyFont="1" applyBorder="1" applyAlignment="1">
      <alignment horizontal="center" vertical="center" shrinkToFit="1"/>
    </xf>
    <xf numFmtId="2" fontId="13" fillId="0" borderId="50" xfId="5" applyNumberFormat="1" applyFont="1" applyBorder="1" applyAlignment="1">
      <alignment horizontal="center" vertical="center" shrinkToFit="1"/>
    </xf>
    <xf numFmtId="2" fontId="13" fillId="0" borderId="44" xfId="5" applyNumberFormat="1" applyFont="1" applyBorder="1" applyAlignment="1">
      <alignment horizontal="center" vertical="center" shrinkToFit="1"/>
    </xf>
    <xf numFmtId="2" fontId="13" fillId="0" borderId="33" xfId="5" applyNumberFormat="1" applyFont="1" applyBorder="1" applyAlignment="1">
      <alignment horizontal="center" vertical="center" shrinkToFit="1"/>
    </xf>
    <xf numFmtId="2" fontId="13" fillId="0" borderId="38" xfId="5" applyNumberFormat="1" applyFont="1" applyBorder="1" applyAlignment="1">
      <alignment horizontal="center"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8" fillId="0" borderId="0" xfId="2" applyFont="1" applyAlignment="1">
      <alignment vertical="center"/>
    </xf>
    <xf numFmtId="0" fontId="49" fillId="2" borderId="1" xfId="2" applyFont="1" applyFill="1" applyBorder="1" applyAlignment="1" applyProtection="1">
      <alignment horizontal="center" vertical="center"/>
      <protection locked="0"/>
    </xf>
    <xf numFmtId="0" fontId="49" fillId="0" borderId="8" xfId="2" applyFont="1" applyBorder="1" applyAlignment="1">
      <alignment horizontal="center" vertical="center" shrinkToFit="1"/>
    </xf>
    <xf numFmtId="0" fontId="49" fillId="2" borderId="1" xfId="2" applyFont="1" applyFill="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pplyProtection="1">
      <alignment horizontal="center" vertical="center" shrinkToFit="1"/>
      <protection locked="0"/>
    </xf>
    <xf numFmtId="0" fontId="51" fillId="2" borderId="14" xfId="2" applyFont="1" applyFill="1" applyBorder="1" applyAlignment="1">
      <alignment vertical="center" textRotation="255" wrapText="1" shrinkToFit="1"/>
    </xf>
    <xf numFmtId="0" fontId="49" fillId="2" borderId="1" xfId="2" applyFont="1" applyFill="1" applyBorder="1" applyAlignment="1">
      <alignment horizontal="center" vertical="center"/>
    </xf>
    <xf numFmtId="0" fontId="49" fillId="0" borderId="2" xfId="2" applyFont="1" applyBorder="1" applyAlignment="1" applyProtection="1">
      <alignment horizontal="center" vertical="center"/>
      <protection locked="0"/>
    </xf>
    <xf numFmtId="0" fontId="49" fillId="0" borderId="8" xfId="2" applyFont="1" applyBorder="1" applyAlignment="1">
      <alignment horizontal="center" vertical="center"/>
    </xf>
    <xf numFmtId="0" fontId="49" fillId="2" borderId="2"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9" fillId="0" borderId="3" xfId="2" applyFont="1" applyBorder="1" applyAlignment="1">
      <alignment horizontal="center" vertical="center" shrinkToFit="1"/>
    </xf>
    <xf numFmtId="0" fontId="49" fillId="0" borderId="1" xfId="2" applyFont="1" applyBorder="1" applyAlignment="1" applyProtection="1">
      <alignment horizontal="center" vertical="center"/>
      <protection locked="0"/>
    </xf>
    <xf numFmtId="0" fontId="49" fillId="2" borderId="13" xfId="2" applyFont="1" applyFill="1" applyBorder="1" applyAlignment="1">
      <alignment horizontal="center" vertical="center"/>
    </xf>
    <xf numFmtId="0" fontId="49" fillId="0" borderId="9" xfId="2" applyFont="1" applyBorder="1" applyAlignment="1" applyProtection="1">
      <alignment horizontal="center" vertical="center" shrinkToFit="1"/>
      <protection locked="0"/>
    </xf>
    <xf numFmtId="0" fontId="49" fillId="0" borderId="13" xfId="2" applyFont="1" applyBorder="1" applyAlignment="1" applyProtection="1">
      <alignment horizontal="center" vertical="center" shrinkToFit="1"/>
      <protection locked="0"/>
    </xf>
    <xf numFmtId="0" fontId="49" fillId="0" borderId="11" xfId="2" applyFont="1" applyBorder="1" applyAlignment="1">
      <alignment horizontal="center" vertical="center" shrinkToFit="1"/>
    </xf>
    <xf numFmtId="0" fontId="49" fillId="0" borderId="9" xfId="2" applyFont="1" applyBorder="1" applyAlignment="1" applyProtection="1">
      <alignment horizontal="center" vertical="center"/>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0" borderId="3" xfId="2" applyFont="1" applyBorder="1" applyAlignment="1">
      <alignment horizontal="center" vertical="center"/>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0" fontId="49" fillId="2" borderId="14" xfId="2" applyFont="1" applyFill="1" applyBorder="1" applyAlignment="1">
      <alignment horizontal="center" vertical="center" shrinkToFit="1"/>
    </xf>
    <xf numFmtId="176" fontId="49" fillId="2" borderId="1" xfId="2" applyNumberFormat="1" applyFont="1" applyFill="1" applyBorder="1" applyAlignment="1">
      <alignment horizontal="center" vertical="center" shrinkToFit="1"/>
    </xf>
    <xf numFmtId="176" fontId="49" fillId="2" borderId="14" xfId="2" applyNumberFormat="1" applyFont="1" applyFill="1" applyBorder="1" applyAlignment="1">
      <alignment horizontal="center" vertical="center" shrinkToFit="1"/>
    </xf>
    <xf numFmtId="0" fontId="49" fillId="0" borderId="2" xfId="2" applyFont="1" applyBorder="1" applyAlignment="1">
      <alignment horizontal="center" vertical="center" shrinkToFit="1"/>
    </xf>
    <xf numFmtId="198"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6" fontId="50" fillId="0" borderId="7" xfId="10" applyNumberFormat="1" applyFont="1" applyBorder="1" applyAlignment="1" applyProtection="1">
      <alignment vertical="center" shrinkToFit="1"/>
      <protection locked="0"/>
    </xf>
    <xf numFmtId="196"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7" fontId="50" fillId="0" borderId="4" xfId="10" applyNumberFormat="1" applyFont="1" applyBorder="1" applyAlignment="1" applyProtection="1">
      <alignment vertical="center" shrinkToFit="1"/>
      <protection locked="0"/>
    </xf>
    <xf numFmtId="197"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176" fontId="49" fillId="0" borderId="2" xfId="2" applyNumberFormat="1" applyFont="1" applyBorder="1" applyAlignment="1">
      <alignment horizontal="center" vertical="center" wrapText="1"/>
    </xf>
    <xf numFmtId="0" fontId="47" fillId="2" borderId="1" xfId="2" applyFont="1" applyFill="1" applyBorder="1" applyAlignment="1">
      <alignment horizontal="center" vertical="center" wrapText="1"/>
    </xf>
    <xf numFmtId="0" fontId="49" fillId="0" borderId="8" xfId="2" applyFont="1" applyBorder="1" applyAlignment="1" applyProtection="1">
      <alignment horizontal="center" vertical="center"/>
      <protection locked="0"/>
    </xf>
    <xf numFmtId="179" fontId="49" fillId="0" borderId="8" xfId="2" applyNumberFormat="1" applyFont="1" applyBorder="1" applyAlignment="1" applyProtection="1">
      <alignment horizontal="center" vertical="center"/>
      <protection locked="0"/>
    </xf>
    <xf numFmtId="193" fontId="49" fillId="0" borderId="1" xfId="2" applyNumberFormat="1" applyFont="1" applyBorder="1" applyAlignment="1" applyProtection="1">
      <alignment horizontal="center" vertical="center" shrinkToFit="1"/>
      <protection locked="0"/>
    </xf>
    <xf numFmtId="0" fontId="49" fillId="2" borderId="1" xfId="2" applyFont="1" applyFill="1" applyBorder="1" applyAlignment="1">
      <alignment horizontal="center" vertical="center" wrapText="1"/>
    </xf>
    <xf numFmtId="0" fontId="49" fillId="2" borderId="12" xfId="2" applyFont="1" applyFill="1" applyBorder="1" applyAlignment="1">
      <alignment horizontal="center" vertical="center" wrapTex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0" fontId="47" fillId="0" borderId="8" xfId="4"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lignment vertical="center"/>
    </xf>
    <xf numFmtId="0" fontId="49" fillId="0" borderId="1" xfId="4" applyFont="1" applyBorder="1" applyAlignment="1">
      <alignment horizontal="center" vertical="center"/>
    </xf>
    <xf numFmtId="0" fontId="49" fillId="3" borderId="1" xfId="4" applyFont="1" applyFill="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29"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194" fontId="36" fillId="0" borderId="1" xfId="2" applyNumberFormat="1" applyFont="1" applyBorder="1" applyAlignment="1" applyProtection="1">
      <alignment horizontal="center" vertical="center" shrinkToFit="1"/>
      <protection locked="0"/>
    </xf>
    <xf numFmtId="192" fontId="16" fillId="0" borderId="1" xfId="2" applyNumberFormat="1" applyBorder="1" applyAlignment="1">
      <alignment vertical="center" shrinkToFit="1"/>
    </xf>
    <xf numFmtId="0" fontId="19" fillId="2" borderId="1" xfId="14" applyFont="1" applyFill="1" applyBorder="1" applyAlignment="1">
      <alignment horizontal="center" vertical="center"/>
    </xf>
    <xf numFmtId="202" fontId="16" fillId="0" borderId="1" xfId="2" applyNumberFormat="1" applyBorder="1" applyAlignment="1">
      <alignment vertical="center"/>
    </xf>
    <xf numFmtId="202" fontId="16" fillId="0" borderId="1" xfId="2" applyNumberFormat="1" applyBorder="1" applyAlignment="1">
      <alignment vertical="center" shrinkToFit="1"/>
    </xf>
    <xf numFmtId="186" fontId="16" fillId="0" borderId="1" xfId="2" applyNumberFormat="1" applyBorder="1" applyAlignment="1">
      <alignment vertical="center" shrinkToFit="1"/>
    </xf>
    <xf numFmtId="0" fontId="0" fillId="0" borderId="0" xfId="0" applyAlignment="1">
      <alignment vertical="top" wrapText="1"/>
    </xf>
    <xf numFmtId="0" fontId="49" fillId="2" borderId="15" xfId="2" applyFont="1" applyFill="1" applyBorder="1" applyAlignment="1">
      <alignment vertical="center" textRotation="255"/>
    </xf>
    <xf numFmtId="0" fontId="53" fillId="0" borderId="1" xfId="2" applyFont="1" applyBorder="1" applyAlignment="1" applyProtection="1">
      <alignment horizontal="center" vertical="center" shrinkToFit="1"/>
      <protection locked="0"/>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2" xfId="2" applyFont="1" applyFill="1" applyBorder="1" applyAlignment="1">
      <alignment horizontal="center" vertical="center" shrinkToFit="1"/>
    </xf>
    <xf numFmtId="0" fontId="49" fillId="2" borderId="8" xfId="2" applyFont="1" applyFill="1" applyBorder="1" applyAlignment="1">
      <alignment horizontal="center" vertical="center" shrinkToFit="1"/>
    </xf>
    <xf numFmtId="0" fontId="49" fillId="0" borderId="2" xfId="2" applyFont="1" applyBorder="1" applyAlignment="1" applyProtection="1">
      <alignment horizontal="center" vertical="center"/>
      <protection locked="0"/>
    </xf>
    <xf numFmtId="0" fontId="49" fillId="0" borderId="3"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49" fillId="0" borderId="12" xfId="2" applyFont="1" applyBorder="1" applyAlignment="1" applyProtection="1">
      <alignment horizontal="center" vertical="center" shrinkToFit="1"/>
      <protection locked="0"/>
    </xf>
    <xf numFmtId="0" fontId="49" fillId="0" borderId="4" xfId="2" applyFont="1" applyBorder="1" applyAlignment="1" applyProtection="1">
      <alignment horizontal="center" vertical="center" shrinkToFit="1"/>
      <protection locked="0"/>
    </xf>
    <xf numFmtId="0" fontId="49" fillId="2" borderId="3" xfId="2" applyFont="1" applyFill="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2" borderId="14"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49" fillId="2" borderId="6" xfId="2" applyFont="1" applyFill="1" applyBorder="1" applyAlignment="1">
      <alignment horizontal="center" vertical="center" shrinkToFit="1"/>
    </xf>
    <xf numFmtId="0" fontId="49" fillId="2" borderId="7"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2" borderId="9"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8" fillId="0" borderId="1" xfId="2" applyFont="1" applyBorder="1" applyAlignment="1">
      <alignment horizontal="center" vertical="center"/>
    </xf>
    <xf numFmtId="0" fontId="49" fillId="0" borderId="3" xfId="2" applyFont="1" applyBorder="1" applyAlignment="1">
      <alignment horizontal="center" vertical="center" shrinkToFit="1"/>
    </xf>
    <xf numFmtId="0" fontId="49" fillId="2" borderId="9" xfId="2" applyFont="1" applyFill="1" applyBorder="1" applyAlignment="1">
      <alignment horizontal="center" vertical="center"/>
    </xf>
    <xf numFmtId="0" fontId="49" fillId="2" borderId="10"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0" fontId="49" fillId="2" borderId="14" xfId="2" applyFont="1" applyFill="1" applyBorder="1" applyAlignment="1">
      <alignment horizontal="center" vertical="center" textRotation="255"/>
    </xf>
    <xf numFmtId="0" fontId="49" fillId="2" borderId="15" xfId="2" applyFont="1" applyFill="1" applyBorder="1" applyAlignment="1">
      <alignment horizontal="center" vertical="center" textRotation="255"/>
    </xf>
    <xf numFmtId="0" fontId="49" fillId="2" borderId="14" xfId="2" applyFont="1" applyFill="1" applyBorder="1" applyAlignment="1">
      <alignment horizontal="center" vertical="center" shrinkToFit="1"/>
    </xf>
    <xf numFmtId="0" fontId="49" fillId="0" borderId="14" xfId="2" applyFont="1" applyBorder="1" applyAlignment="1">
      <alignment horizontal="left" vertical="center" shrinkToFit="1"/>
    </xf>
    <xf numFmtId="0" fontId="49" fillId="2" borderId="1" xfId="2" applyFont="1" applyFill="1" applyBorder="1" applyAlignment="1">
      <alignment horizontal="center"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49" fillId="0" borderId="13" xfId="2" applyFont="1" applyBorder="1" applyAlignment="1">
      <alignment horizontal="left" vertical="center" shrinkToFit="1"/>
    </xf>
    <xf numFmtId="4" fontId="49" fillId="0" borderId="1" xfId="2" applyNumberFormat="1" applyFont="1" applyBorder="1" applyAlignment="1">
      <alignment horizontal="center" vertical="center" shrinkToFit="1"/>
    </xf>
    <xf numFmtId="0" fontId="49" fillId="2" borderId="12" xfId="2" applyFont="1" applyFill="1" applyBorder="1" applyAlignment="1">
      <alignment horizontal="center" vertical="center" shrinkToFit="1"/>
    </xf>
    <xf numFmtId="0" fontId="50" fillId="0" borderId="9" xfId="1" applyFont="1" applyBorder="1" applyAlignment="1" applyProtection="1">
      <alignment horizontal="center" vertical="center" shrinkToFit="1"/>
      <protection locked="0"/>
    </xf>
    <xf numFmtId="0" fontId="50" fillId="0" borderId="10" xfId="1" applyFont="1" applyBorder="1" applyAlignment="1" applyProtection="1">
      <alignment horizontal="center" vertical="center" shrinkToFit="1"/>
      <protection locked="0"/>
    </xf>
    <xf numFmtId="0" fontId="50" fillId="0" borderId="11" xfId="1" applyFont="1" applyBorder="1" applyAlignment="1" applyProtection="1">
      <alignment horizontal="center" vertical="center" shrinkToFit="1"/>
      <protection locked="0"/>
    </xf>
    <xf numFmtId="14" fontId="49" fillId="0" borderId="9" xfId="2" applyNumberFormat="1" applyFont="1" applyBorder="1" applyAlignment="1" applyProtection="1">
      <alignment horizontal="center" vertical="center"/>
      <protection locked="0"/>
    </xf>
    <xf numFmtId="0" fontId="49" fillId="0" borderId="11" xfId="2" applyFont="1" applyBorder="1" applyAlignment="1" applyProtection="1">
      <alignment horizontal="center" vertical="center"/>
      <protection locked="0"/>
    </xf>
    <xf numFmtId="0" fontId="50" fillId="0" borderId="2" xfId="1" applyFont="1" applyBorder="1" applyAlignment="1" applyProtection="1">
      <alignment horizontal="center" vertical="center" shrinkToFit="1"/>
      <protection locked="0"/>
    </xf>
    <xf numFmtId="0" fontId="50" fillId="0" borderId="3" xfId="1" applyFont="1" applyBorder="1" applyAlignment="1" applyProtection="1">
      <alignment horizontal="center" vertical="center" shrinkToFit="1"/>
      <protection locked="0"/>
    </xf>
    <xf numFmtId="0" fontId="50" fillId="0" borderId="8" xfId="1" applyFont="1" applyBorder="1" applyAlignment="1" applyProtection="1">
      <alignment horizontal="center" vertical="center" shrinkToFit="1"/>
      <protection locked="0"/>
    </xf>
    <xf numFmtId="0" fontId="49" fillId="2" borderId="3" xfId="2" applyFont="1" applyFill="1" applyBorder="1" applyAlignment="1">
      <alignment horizontal="center" vertical="center"/>
    </xf>
    <xf numFmtId="14" fontId="49" fillId="0" borderId="2" xfId="2" applyNumberFormat="1"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4"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0" fontId="49" fillId="2" borderId="1" xfId="2" applyFont="1" applyFill="1" applyBorder="1" applyAlignment="1" applyProtection="1">
      <alignment horizontal="center" vertical="center"/>
      <protection locked="0"/>
    </xf>
    <xf numFmtId="0" fontId="49" fillId="0" borderId="1" xfId="2" applyFont="1" applyBorder="1" applyAlignment="1">
      <alignment horizontal="center" vertical="center"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6" xfId="2" applyFont="1" applyFill="1" applyBorder="1" applyAlignment="1">
      <alignment horizontal="center" vertical="center"/>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185" fontId="49" fillId="0" borderId="15"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49" fillId="0" borderId="13" xfId="2" applyFont="1" applyBorder="1" applyAlignment="1" applyProtection="1">
      <alignment horizontal="center" vertical="center"/>
      <protection locked="0"/>
    </xf>
    <xf numFmtId="0" fontId="49" fillId="2" borderId="13" xfId="2" applyFont="1" applyFill="1" applyBorder="1" applyAlignment="1">
      <alignment horizontal="center" vertical="center" textRotation="255"/>
    </xf>
    <xf numFmtId="0" fontId="49" fillId="0" borderId="14" xfId="2" applyFont="1" applyBorder="1" applyAlignment="1" applyProtection="1">
      <alignment horizontal="center" vertical="center"/>
      <protection locked="0"/>
    </xf>
    <xf numFmtId="0" fontId="49" fillId="2" borderId="7" xfId="2" applyFont="1" applyFill="1" applyBorder="1" applyAlignment="1">
      <alignment horizontal="center" vertical="center"/>
    </xf>
    <xf numFmtId="0" fontId="49" fillId="2" borderId="5" xfId="2" applyFont="1" applyFill="1" applyBorder="1" applyAlignment="1">
      <alignment horizontal="center" vertical="center"/>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183" fontId="49" fillId="0" borderId="1" xfId="2" applyNumberFormat="1" applyFont="1" applyBorder="1" applyAlignment="1" applyProtection="1">
      <alignment horizontal="center" vertical="center"/>
      <protection locked="0"/>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2" fontId="49" fillId="0" borderId="1"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2" applyBorder="1" applyAlignment="1">
      <alignment horizontal="center" vertical="center" shrinkToFi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16" fillId="0" borderId="2" xfId="7" applyBorder="1" applyAlignment="1">
      <alignment horizontal="center" vertical="center" shrinkToFit="1"/>
    </xf>
    <xf numFmtId="0" fontId="16" fillId="0" borderId="8" xfId="7"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31" fillId="0" borderId="1" xfId="7" applyFont="1" applyBorder="1" applyAlignment="1">
      <alignment horizontal="center" vertical="center" shrinkToFit="1"/>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8" fillId="2" borderId="13" xfId="7"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9" fontId="10" fillId="0" borderId="2" xfId="2" applyNumberFormat="1" applyFont="1" applyBorder="1" applyAlignment="1">
      <alignment horizontal="left" vertical="center" shrinkToFit="1"/>
    </xf>
    <xf numFmtId="199" fontId="10" fillId="0" borderId="3" xfId="2" applyNumberFormat="1" applyFont="1" applyBorder="1" applyAlignment="1">
      <alignment horizontal="left" vertical="center" shrinkToFit="1"/>
    </xf>
    <xf numFmtId="199"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13" xfId="1" applyFont="1" applyBorder="1" applyAlignment="1" applyProtection="1">
      <alignment horizontal="center"/>
      <protection locked="0"/>
    </xf>
    <xf numFmtId="0" fontId="13" fillId="0" borderId="1" xfId="1" applyFont="1" applyBorder="1" applyAlignment="1" applyProtection="1">
      <alignment horizontal="center"/>
      <protection locked="0"/>
    </xf>
    <xf numFmtId="0" fontId="13" fillId="0" borderId="6" xfId="1" applyFont="1" applyBorder="1" applyAlignment="1" applyProtection="1">
      <alignment horizontal="center"/>
      <protection locked="0"/>
    </xf>
    <xf numFmtId="0" fontId="13" fillId="0" borderId="7" xfId="1" applyFont="1" applyBorder="1" applyAlignment="1" applyProtection="1">
      <alignment horizontal="center"/>
      <protection locked="0"/>
    </xf>
    <xf numFmtId="0" fontId="13" fillId="0" borderId="5" xfId="1" applyFont="1" applyBorder="1" applyAlignment="1" applyProtection="1">
      <alignment horizontal="center"/>
      <protection locked="0"/>
    </xf>
    <xf numFmtId="0" fontId="13" fillId="0" borderId="12" xfId="1" applyFont="1" applyBorder="1" applyAlignment="1" applyProtection="1">
      <alignment horizontal="center"/>
      <protection locked="0"/>
    </xf>
    <xf numFmtId="0" fontId="13" fillId="0" borderId="0" xfId="1" applyFont="1" applyAlignment="1" applyProtection="1">
      <alignment horizontal="center"/>
      <protection locked="0"/>
    </xf>
    <xf numFmtId="0" fontId="13" fillId="0" borderId="4" xfId="1" applyFont="1" applyBorder="1" applyAlignment="1" applyProtection="1">
      <alignment horizontal="center"/>
      <protection locked="0"/>
    </xf>
    <xf numFmtId="0" fontId="13" fillId="0" borderId="9" xfId="1" applyFont="1" applyBorder="1" applyAlignment="1" applyProtection="1">
      <alignment horizontal="center"/>
      <protection locked="0"/>
    </xf>
    <xf numFmtId="0" fontId="13" fillId="0" borderId="10" xfId="1" applyFont="1" applyBorder="1" applyAlignment="1" applyProtection="1">
      <alignment horizontal="center"/>
      <protection locked="0"/>
    </xf>
    <xf numFmtId="0" fontId="13" fillId="0" borderId="11" xfId="1" applyFont="1" applyBorder="1" applyAlignment="1" applyProtection="1">
      <alignment horizontal="center"/>
      <protection locked="0"/>
    </xf>
    <xf numFmtId="0" fontId="13" fillId="0" borderId="14" xfId="1" applyFont="1" applyBorder="1" applyAlignment="1" applyProtection="1">
      <alignment horizontal="center"/>
      <protection locked="0"/>
    </xf>
    <xf numFmtId="0" fontId="14" fillId="0" borderId="0" xfId="2" applyFont="1" applyAlignment="1">
      <alignment horizontal="left" vertical="center"/>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199" fontId="13" fillId="0" borderId="6" xfId="2" applyNumberFormat="1" applyFont="1" applyBorder="1" applyAlignment="1">
      <alignment horizontal="left" vertical="center"/>
    </xf>
    <xf numFmtId="199" fontId="13" fillId="0" borderId="7" xfId="2" applyNumberFormat="1" applyFont="1" applyBorder="1" applyAlignment="1">
      <alignment horizontal="left" vertical="center"/>
    </xf>
    <xf numFmtId="199"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99"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199" fontId="13" fillId="0" borderId="9" xfId="2" applyNumberFormat="1" applyFont="1" applyBorder="1" applyAlignment="1">
      <alignment horizontal="left" vertical="center"/>
    </xf>
    <xf numFmtId="199" fontId="13" fillId="0" borderId="10" xfId="2" applyNumberFormat="1" applyFont="1" applyBorder="1" applyAlignment="1">
      <alignment horizontal="left" vertical="center"/>
    </xf>
    <xf numFmtId="199"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199" fontId="13" fillId="0" borderId="6" xfId="2" applyNumberFormat="1" applyFont="1" applyBorder="1" applyAlignment="1">
      <alignment horizontal="center" vertical="center" wrapText="1" shrinkToFit="1"/>
    </xf>
    <xf numFmtId="199" fontId="13" fillId="0" borderId="7" xfId="2" applyNumberFormat="1" applyFont="1" applyBorder="1" applyAlignment="1">
      <alignment horizontal="center" vertical="center" wrapText="1" shrinkToFit="1"/>
    </xf>
    <xf numFmtId="199" fontId="13" fillId="0" borderId="5" xfId="2" applyNumberFormat="1" applyFont="1" applyBorder="1" applyAlignment="1">
      <alignment horizontal="center" vertical="center" wrapText="1" shrinkToFit="1"/>
    </xf>
    <xf numFmtId="199" fontId="13" fillId="0" borderId="9" xfId="2" applyNumberFormat="1" applyFont="1" applyBorder="1" applyAlignment="1">
      <alignment horizontal="center" vertical="center" wrapText="1" shrinkToFit="1"/>
    </xf>
    <xf numFmtId="199" fontId="13" fillId="0" borderId="10" xfId="2" applyNumberFormat="1" applyFont="1" applyBorder="1" applyAlignment="1">
      <alignment horizontal="center" vertical="center" wrapText="1" shrinkToFit="1"/>
    </xf>
    <xf numFmtId="199" fontId="13" fillId="0" borderId="11" xfId="2" applyNumberFormat="1"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49" fontId="49" fillId="0" borderId="1" xfId="2" applyNumberFormat="1" applyFont="1" applyBorder="1" applyAlignment="1">
      <alignment horizontal="center" vertical="center"/>
    </xf>
    <xf numFmtId="0" fontId="49" fillId="0" borderId="7"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0" fontId="49" fillId="2" borderId="6"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0" fontId="49" fillId="2" borderId="5" xfId="2" applyFont="1" applyFill="1" applyBorder="1" applyAlignment="1">
      <alignment horizontal="center" vertical="center" wrapText="1" shrinkToFit="1"/>
    </xf>
    <xf numFmtId="200" fontId="49" fillId="0" borderId="6" xfId="2" applyNumberFormat="1" applyFont="1" applyBorder="1" applyAlignment="1" applyProtection="1">
      <alignment horizontal="center" vertical="center"/>
      <protection locked="0"/>
    </xf>
    <xf numFmtId="200" fontId="49" fillId="0" borderId="5" xfId="2" applyNumberFormat="1" applyFont="1" applyBorder="1" applyAlignment="1" applyProtection="1">
      <alignment horizontal="center" vertical="center"/>
      <protection locked="0"/>
    </xf>
    <xf numFmtId="200" fontId="49" fillId="0" borderId="12" xfId="2" applyNumberFormat="1" applyFont="1" applyBorder="1" applyAlignment="1" applyProtection="1">
      <alignment horizontal="center" vertical="center"/>
      <protection locked="0"/>
    </xf>
    <xf numFmtId="200"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200" fontId="49" fillId="0" borderId="9" xfId="2" applyNumberFormat="1" applyFont="1" applyBorder="1" applyAlignment="1" applyProtection="1">
      <alignment horizontal="center" vertical="center"/>
      <protection locked="0"/>
    </xf>
    <xf numFmtId="200" fontId="49" fillId="0" borderId="11" xfId="2" applyNumberFormat="1" applyFont="1" applyBorder="1" applyAlignment="1" applyProtection="1">
      <alignment horizontal="center" vertical="center"/>
      <protection locked="0"/>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53" fillId="0" borderId="10" xfId="2" applyFont="1" applyBorder="1" applyAlignment="1" applyProtection="1">
      <alignment horizontal="left" vertical="top" wrapText="1"/>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1" fontId="49" fillId="0" borderId="2" xfId="2" applyNumberFormat="1" applyFont="1" applyBorder="1" applyAlignment="1" applyProtection="1">
      <alignment horizontal="center" vertical="center"/>
      <protection locked="0"/>
    </xf>
    <xf numFmtId="201" fontId="49" fillId="0" borderId="8" xfId="2" applyNumberFormat="1" applyFont="1" applyBorder="1" applyAlignment="1" applyProtection="1">
      <alignment horizontal="center" vertical="center"/>
      <protection locked="0"/>
    </xf>
    <xf numFmtId="201" fontId="49" fillId="0" borderId="3"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wrapText="1"/>
    </xf>
    <xf numFmtId="0" fontId="52" fillId="0" borderId="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39" fillId="0" borderId="1" xfId="0" applyFont="1" applyBorder="1" applyAlignment="1">
      <alignment horizontal="center" vertical="center"/>
    </xf>
    <xf numFmtId="0" fontId="49" fillId="0" borderId="3" xfId="2" applyFont="1" applyBorder="1" applyAlignment="1" applyProtection="1">
      <alignment horizontal="center" vertical="center" shrinkToFit="1"/>
      <protection locked="0"/>
    </xf>
    <xf numFmtId="0" fontId="39" fillId="0" borderId="1" xfId="0" applyFont="1" applyBorder="1" applyAlignment="1">
      <alignment horizontal="center" vertical="center" shrinkToFit="1"/>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13" xfId="2" applyFont="1" applyBorder="1" applyAlignment="1">
      <alignment horizontal="left" vertical="center"/>
    </xf>
    <xf numFmtId="0" fontId="49" fillId="2" borderId="1" xfId="2" applyFont="1" applyFill="1" applyBorder="1" applyAlignment="1">
      <alignment horizontal="center" vertical="center"/>
    </xf>
    <xf numFmtId="0" fontId="39" fillId="0" borderId="1" xfId="0" applyFont="1" applyBorder="1" applyAlignment="1">
      <alignment horizontal="center" vertical="center" wrapText="1"/>
    </xf>
    <xf numFmtId="0" fontId="53" fillId="2" borderId="1" xfId="2" applyFont="1" applyFill="1" applyBorder="1" applyAlignment="1">
      <alignment horizontal="center" vertical="center"/>
    </xf>
    <xf numFmtId="0" fontId="53" fillId="2" borderId="1" xfId="2" applyFont="1" applyFill="1" applyBorder="1" applyAlignment="1">
      <alignment horizontal="center" vertical="center" wrapText="1" shrinkToFit="1"/>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49" fillId="2" borderId="14"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49"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6" xfId="2" applyFont="1" applyBorder="1" applyAlignment="1">
      <alignment horizontal="center" vertical="center" wrapText="1" shrinkToFit="1"/>
    </xf>
    <xf numFmtId="0" fontId="39" fillId="0" borderId="5" xfId="0" applyFont="1" applyBorder="1" applyAlignment="1">
      <alignment horizontal="center" vertical="center" wrapText="1" shrinkToFit="1"/>
    </xf>
    <xf numFmtId="0" fontId="49" fillId="0" borderId="9" xfId="2" applyFont="1" applyBorder="1" applyAlignment="1">
      <alignment horizontal="center" vertical="center" wrapText="1" shrinkToFit="1"/>
    </xf>
    <xf numFmtId="0" fontId="49" fillId="2" borderId="1" xfId="2" applyFont="1" applyFill="1" applyBorder="1" applyAlignment="1">
      <alignment horizontal="center" vertical="center" textRotation="255"/>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39" fillId="0" borderId="1" xfId="0" applyFont="1" applyBorder="1" applyAlignment="1">
      <alignment horizontal="center" vertical="center" textRotation="255"/>
    </xf>
    <xf numFmtId="0" fontId="49" fillId="0" borderId="52" xfId="2" applyFont="1" applyBorder="1" applyAlignment="1" applyProtection="1">
      <alignment horizontal="center" vertical="center" shrinkToFit="1"/>
      <protection locked="0"/>
    </xf>
    <xf numFmtId="0" fontId="14" fillId="0" borderId="10" xfId="2" applyFont="1" applyBorder="1" applyAlignment="1">
      <alignment horizontal="left" vertical="center"/>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76" fontId="16" fillId="0" borderId="1" xfId="2" applyNumberFormat="1" applyBorder="1" applyAlignment="1">
      <alignment horizontal="center" vertical="center" shrinkToFit="1"/>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6" fillId="0" borderId="2" xfId="2" applyBorder="1" applyAlignment="1">
      <alignment horizontal="center" vertical="center"/>
    </xf>
    <xf numFmtId="0" fontId="16" fillId="0" borderId="8" xfId="2" applyBorder="1" applyAlignment="1">
      <alignment horizontal="center" vertical="center"/>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16" fillId="0" borderId="1" xfId="2" applyBorder="1" applyAlignment="1">
      <alignment horizontal="center" vertical="center"/>
    </xf>
    <xf numFmtId="0" fontId="13" fillId="2" borderId="2" xfId="2" applyFont="1" applyFill="1" applyBorder="1" applyAlignment="1">
      <alignment horizontal="center" vertical="center" wrapText="1"/>
    </xf>
    <xf numFmtId="0" fontId="16" fillId="0" borderId="2" xfId="2" applyBorder="1" applyAlignment="1">
      <alignment vertical="center"/>
    </xf>
    <xf numFmtId="0" fontId="31" fillId="0" borderId="3" xfId="0" applyFont="1" applyBorder="1">
      <alignment vertical="center"/>
    </xf>
    <xf numFmtId="0" fontId="31" fillId="0" borderId="8" xfId="0" applyFont="1" applyBorder="1">
      <alignment vertical="center"/>
    </xf>
    <xf numFmtId="0" fontId="13" fillId="2" borderId="14"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8" xfId="2" applyFont="1" applyFill="1" applyBorder="1" applyAlignment="1">
      <alignment horizontal="center" vertical="center"/>
    </xf>
    <xf numFmtId="0" fontId="13"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3" fillId="2" borderId="13"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2" borderId="8" xfId="2" applyFont="1" applyFill="1" applyBorder="1" applyAlignment="1">
      <alignment horizontal="center" vertical="center" wrapText="1"/>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16" fillId="0" borderId="3" xfId="2" applyBorder="1" applyAlignment="1">
      <alignment vertical="center"/>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176" fontId="16" fillId="0" borderId="1" xfId="2" applyNumberFormat="1" applyBorder="1" applyAlignment="1">
      <alignment horizontal="center" vertical="center"/>
    </xf>
    <xf numFmtId="0" fontId="16" fillId="0" borderId="3" xfId="2" applyBorder="1" applyAlignment="1">
      <alignment horizontal="center" vertical="center"/>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wrapText="1"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0" borderId="13" xfId="2" applyFont="1" applyBorder="1" applyAlignment="1">
      <alignment horizontal="center" vertical="center" wrapText="1" shrinkToFit="1"/>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0" borderId="2" xfId="4" applyFont="1" applyBorder="1" applyAlignment="1">
      <alignment horizontal="center" vertical="center" shrinkToFit="1"/>
    </xf>
    <xf numFmtId="0" fontId="57" fillId="0" borderId="14" xfId="2" applyFont="1" applyBorder="1" applyAlignment="1">
      <alignment horizontal="center" vertical="center" wrapText="1" shrinkToFit="1"/>
    </xf>
    <xf numFmtId="0" fontId="57" fillId="2" borderId="6"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57" fillId="2" borderId="7"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47" fillId="2" borderId="14"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5"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1" xfId="4" applyFont="1" applyFill="1" applyBorder="1" applyAlignment="1">
      <alignment horizontal="center" vertical="center"/>
    </xf>
    <xf numFmtId="0" fontId="47" fillId="2" borderId="3" xfId="4" applyFont="1" applyFill="1" applyBorder="1" applyAlignment="1">
      <alignment horizontal="center" vertical="center"/>
    </xf>
    <xf numFmtId="0" fontId="47" fillId="2" borderId="1" xfId="4" applyFont="1" applyFill="1" applyBorder="1" applyAlignment="1">
      <alignment horizontal="center" vertical="center" wrapText="1"/>
    </xf>
    <xf numFmtId="0" fontId="47" fillId="2" borderId="1" xfId="4" applyFont="1" applyFill="1" applyBorder="1" applyAlignment="1">
      <alignment horizontal="center" vertical="center" shrinkToFit="1"/>
    </xf>
    <xf numFmtId="0" fontId="47" fillId="0" borderId="1" xfId="4" applyFont="1" applyBorder="1" applyAlignment="1">
      <alignment horizontal="center" vertical="center" wrapText="1"/>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left"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57" fillId="0" borderId="2" xfId="2" applyFont="1" applyBorder="1" applyAlignment="1" applyProtection="1">
      <alignment horizontal="center" vertical="center"/>
      <protection locked="0"/>
    </xf>
    <xf numFmtId="0" fontId="57" fillId="0" borderId="3" xfId="2" applyFont="1" applyBorder="1" applyAlignment="1" applyProtection="1">
      <alignment horizontal="center" vertical="center"/>
      <protection locked="0"/>
    </xf>
    <xf numFmtId="0" fontId="57" fillId="2" borderId="2" xfId="2" applyFont="1" applyFill="1" applyBorder="1" applyAlignment="1" applyProtection="1">
      <alignment horizontal="center" vertical="center" shrinkToFit="1"/>
      <protection locked="0"/>
    </xf>
    <xf numFmtId="0" fontId="57" fillId="2" borderId="8" xfId="2" applyFont="1" applyFill="1" applyBorder="1" applyAlignment="1" applyProtection="1">
      <alignment horizontal="center" vertical="center" shrinkToFit="1"/>
      <protection locked="0"/>
    </xf>
    <xf numFmtId="0" fontId="47" fillId="0" borderId="2" xfId="4" applyFont="1" applyBorder="1" applyAlignment="1">
      <alignment horizontal="center" vertical="center" wrapText="1"/>
    </xf>
    <xf numFmtId="0" fontId="47" fillId="0" borderId="3" xfId="4" applyFont="1" applyBorder="1" applyAlignment="1">
      <alignment horizontal="center" vertical="center" wrapText="1"/>
    </xf>
    <xf numFmtId="0" fontId="47" fillId="0" borderId="8" xfId="4" applyFont="1" applyBorder="1" applyAlignment="1">
      <alignment horizontal="center" vertical="center" wrapText="1"/>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57" fillId="0" borderId="2" xfId="2" applyFont="1" applyBorder="1" applyAlignment="1" applyProtection="1">
      <alignment horizontal="left" vertical="center"/>
      <protection locked="0"/>
    </xf>
    <xf numFmtId="0" fontId="47" fillId="0" borderId="13" xfId="4" applyFont="1" applyBorder="1" applyAlignment="1">
      <alignment horizontal="center" vertical="center" wrapText="1"/>
    </xf>
    <xf numFmtId="0" fontId="47"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13" fillId="3" borderId="2" xfId="4" applyFont="1" applyFill="1" applyBorder="1" applyAlignment="1">
      <alignment horizontal="center" vertical="center"/>
    </xf>
    <xf numFmtId="0" fontId="13" fillId="3" borderId="8" xfId="4" applyFont="1" applyFill="1" applyBorder="1" applyAlignment="1">
      <alignment horizontal="center" vertical="center"/>
    </xf>
    <xf numFmtId="0" fontId="13" fillId="3" borderId="3"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49" fillId="3" borderId="14" xfId="4" applyFont="1" applyFill="1" applyBorder="1" applyAlignment="1">
      <alignment horizontal="center"/>
    </xf>
    <xf numFmtId="0" fontId="49" fillId="0" borderId="14" xfId="4" applyFont="1" applyBorder="1">
      <alignment vertical="center"/>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49" fillId="3" borderId="13" xfId="4" applyFont="1" applyFill="1" applyBorder="1" applyAlignment="1">
      <alignment horizontal="center" vertical="center"/>
    </xf>
    <xf numFmtId="0" fontId="49" fillId="0" borderId="13" xfId="4" applyFont="1" applyBorder="1">
      <alignment vertical="center"/>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0" borderId="2" xfId="4" applyFont="1" applyBorder="1" applyAlignment="1">
      <alignment horizontal="center" vertical="center" shrinkToFit="1"/>
    </xf>
    <xf numFmtId="0" fontId="13" fillId="0" borderId="8" xfId="4" applyFont="1" applyBorder="1" applyAlignment="1">
      <alignment horizontal="center" vertical="center" shrinkToFit="1"/>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3" fillId="3" borderId="1" xfId="4" applyFont="1" applyFill="1" applyBorder="1" applyAlignment="1">
      <alignment horizontal="center" vertical="center"/>
    </xf>
    <xf numFmtId="0" fontId="13" fillId="0" borderId="1" xfId="4" applyFont="1" applyBorder="1" applyAlignment="1">
      <alignment horizontal="left" vertical="center" shrinkToFit="1"/>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13" fillId="0" borderId="1" xfId="2" applyFont="1" applyBorder="1" applyAlignment="1" applyProtection="1">
      <alignment horizontal="center" vertical="center" shrinkToFit="1"/>
      <protection locked="0"/>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19" fillId="0" borderId="1" xfId="2" applyFont="1" applyBorder="1" applyAlignment="1" applyProtection="1">
      <alignment horizontal="center" vertical="center" wrapText="1"/>
      <protection locked="0"/>
    </xf>
    <xf numFmtId="0" fontId="19" fillId="2" borderId="1" xfId="14" applyFont="1" applyFill="1" applyBorder="1" applyAlignment="1">
      <alignment horizontal="center" vertical="center"/>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0" borderId="8" xfId="2" applyFont="1" applyBorder="1" applyAlignment="1" applyProtection="1">
      <alignment horizontal="center" vertical="center" wrapText="1"/>
      <protection locked="0"/>
    </xf>
    <xf numFmtId="0" fontId="32" fillId="2" borderId="1" xfId="14" applyFont="1" applyFill="1" applyBorder="1" applyAlignment="1">
      <alignment horizontal="center" vertical="center" wrapText="1"/>
    </xf>
    <xf numFmtId="0" fontId="31" fillId="0" borderId="10" xfId="0" applyFont="1" applyBorder="1" applyAlignment="1">
      <alignment horizontal="left" vertical="center"/>
    </xf>
    <xf numFmtId="0" fontId="31" fillId="0" borderId="0" xfId="0" applyFont="1" applyAlignment="1">
      <alignment horizontal="left" vertical="center"/>
    </xf>
    <xf numFmtId="0" fontId="19" fillId="0" borderId="2"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19" fillId="2" borderId="1" xfId="2" applyFont="1" applyFill="1" applyBorder="1" applyAlignment="1" applyProtection="1">
      <alignment horizontal="center" vertical="center" wrapText="1"/>
      <protection locked="0"/>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0" fontId="19" fillId="2" borderId="8"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19" fillId="0" borderId="7"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29" fillId="0" borderId="1" xfId="2" applyFont="1" applyBorder="1" applyAlignment="1" applyProtection="1">
      <alignment horizontal="center" vertical="center" wrapText="1"/>
      <protection locked="0"/>
    </xf>
    <xf numFmtId="0" fontId="19" fillId="0" borderId="14" xfId="2" applyFont="1" applyBorder="1" applyAlignment="1" applyProtection="1">
      <alignment horizontal="left" vertical="center" shrinkToFit="1"/>
      <protection locked="0"/>
    </xf>
    <xf numFmtId="0" fontId="19" fillId="2" borderId="6" xfId="2" applyFont="1" applyFill="1" applyBorder="1" applyAlignment="1" applyProtection="1">
      <alignment horizontal="center" vertical="center" wrapText="1"/>
      <protection locked="0"/>
    </xf>
    <xf numFmtId="0" fontId="19" fillId="2" borderId="5" xfId="2" applyFont="1" applyFill="1" applyBorder="1" applyAlignment="1" applyProtection="1">
      <alignment horizontal="center" vertical="center" wrapText="1"/>
      <protection locked="0"/>
    </xf>
    <xf numFmtId="0" fontId="19" fillId="2" borderId="12" xfId="2" applyFont="1" applyFill="1" applyBorder="1" applyAlignment="1" applyProtection="1">
      <alignment horizontal="center" vertical="center" wrapText="1"/>
      <protection locked="0"/>
    </xf>
    <xf numFmtId="0" fontId="19" fillId="2" borderId="4" xfId="2" applyFont="1" applyFill="1" applyBorder="1" applyAlignment="1" applyProtection="1">
      <alignment horizontal="center" vertical="center" wrapText="1"/>
      <protection locked="0"/>
    </xf>
    <xf numFmtId="0" fontId="19" fillId="2" borderId="9"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192" fontId="19" fillId="0" borderId="2" xfId="2" applyNumberFormat="1" applyFont="1" applyBorder="1" applyAlignment="1" applyProtection="1">
      <alignment horizontal="center" vertical="center" wrapText="1"/>
      <protection locked="0"/>
    </xf>
    <xf numFmtId="192" fontId="19" fillId="0" borderId="3" xfId="2" applyNumberFormat="1" applyFont="1" applyBorder="1" applyAlignment="1" applyProtection="1">
      <alignment horizontal="center" vertical="center" wrapText="1"/>
      <protection locked="0"/>
    </xf>
    <xf numFmtId="192" fontId="19" fillId="0" borderId="8" xfId="2" applyNumberFormat="1" applyFont="1" applyBorder="1" applyAlignment="1" applyProtection="1">
      <alignment horizontal="center" vertical="center" wrapText="1"/>
      <protection locked="0"/>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19" fillId="2" borderId="7" xfId="2" applyFont="1" applyFill="1" applyBorder="1" applyAlignment="1" applyProtection="1">
      <alignment horizontal="center" vertical="center" wrapText="1"/>
      <protection locked="0"/>
    </xf>
    <xf numFmtId="0" fontId="19" fillId="2" borderId="0" xfId="2" applyFont="1" applyFill="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19" fillId="2" borderId="1" xfId="14" applyFont="1" applyFill="1" applyBorder="1" applyAlignment="1">
      <alignment horizontal="center" vertical="center" wrapText="1"/>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30" fillId="0" borderId="14" xfId="2" applyFont="1" applyBorder="1" applyAlignment="1">
      <alignment horizontal="left" vertical="center" shrinkToFit="1"/>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13" fillId="0" borderId="0" xfId="2" applyFont="1" applyAlignment="1">
      <alignment horizontal="center" vertical="center" shrinkToFit="1"/>
    </xf>
    <xf numFmtId="0" fontId="13" fillId="0" borderId="0" xfId="2" applyFont="1" applyAlignment="1">
      <alignment horizontal="center" vertical="center"/>
    </xf>
    <xf numFmtId="0" fontId="35" fillId="0" borderId="0" xfId="2" applyFont="1" applyAlignment="1">
      <alignment vertical="center" wrapText="1"/>
    </xf>
    <xf numFmtId="0" fontId="31" fillId="0" borderId="10" xfId="0" applyFont="1" applyBorder="1" applyAlignment="1">
      <alignment horizontal="center" vertical="center" shrinkToFit="1"/>
    </xf>
    <xf numFmtId="177" fontId="8" fillId="0" borderId="6" xfId="2" applyNumberFormat="1" applyFont="1" applyBorder="1" applyAlignment="1">
      <alignment horizontal="right" vertical="center" wrapText="1" shrinkToFit="1"/>
    </xf>
    <xf numFmtId="0" fontId="31" fillId="0" borderId="7" xfId="0" applyFont="1" applyBorder="1" applyAlignment="1">
      <alignment vertical="center" wrapText="1" shrinkToFit="1"/>
    </xf>
    <xf numFmtId="0" fontId="31" fillId="0" borderId="5" xfId="0" applyFont="1" applyBorder="1" applyAlignment="1">
      <alignment vertical="center" wrapText="1" shrinkToFit="1"/>
    </xf>
    <xf numFmtId="0" fontId="31" fillId="0" borderId="9" xfId="0" applyFont="1" applyBorder="1" applyAlignment="1">
      <alignment vertical="center" wrapText="1" shrinkToFit="1"/>
    </xf>
    <xf numFmtId="0" fontId="31" fillId="0" borderId="10" xfId="0" applyFont="1" applyBorder="1" applyAlignment="1">
      <alignment vertical="center" wrapText="1" shrinkToFit="1"/>
    </xf>
    <xf numFmtId="0" fontId="31" fillId="0" borderId="11" xfId="0" applyFont="1" applyBorder="1" applyAlignment="1">
      <alignment vertical="center" wrapText="1" shrinkToFit="1"/>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0" fillId="0" borderId="1" xfId="0" applyFont="1" applyBorder="1">
      <alignment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0" fontId="31" fillId="0" borderId="1" xfId="0" applyFont="1" applyBorder="1">
      <alignment vertical="center"/>
    </xf>
    <xf numFmtId="188" fontId="45" fillId="0" borderId="2" xfId="0" applyNumberFormat="1" applyFont="1" applyBorder="1" applyAlignment="1">
      <alignment horizontal="center" vertical="center"/>
    </xf>
    <xf numFmtId="0" fontId="31" fillId="0" borderId="3" xfId="0" applyFont="1" applyBorder="1" applyAlignment="1">
      <alignment horizontal="center" vertical="center"/>
    </xf>
    <xf numFmtId="0" fontId="31" fillId="0" borderId="8" xfId="0" applyFont="1" applyBorder="1" applyAlignment="1">
      <alignment horizontal="center" vertical="center"/>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30" fillId="0" borderId="8" xfId="0" applyFont="1" applyBorder="1" applyAlignment="1">
      <alignment horizontal="center" vertical="center"/>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2" borderId="2" xfId="0" applyFont="1" applyFill="1" applyBorder="1" applyAlignment="1">
      <alignment vertical="center" wrapText="1"/>
    </xf>
    <xf numFmtId="14" fontId="28" fillId="0" borderId="6" xfId="5" applyNumberFormat="1" applyFont="1" applyBorder="1" applyAlignment="1">
      <alignment horizontal="center" vertical="center" wrapText="1" shrinkToFit="1"/>
    </xf>
    <xf numFmtId="14" fontId="28" fillId="0" borderId="7" xfId="5" applyNumberFormat="1" applyFont="1" applyBorder="1" applyAlignment="1">
      <alignment horizontal="center" vertical="center" wrapText="1" shrinkToFit="1"/>
    </xf>
    <xf numFmtId="14" fontId="28" fillId="0" borderId="5" xfId="5" applyNumberFormat="1" applyFont="1" applyBorder="1" applyAlignment="1">
      <alignment horizontal="center" vertical="center" wrapText="1" shrinkToFit="1"/>
    </xf>
    <xf numFmtId="14" fontId="28" fillId="0" borderId="9" xfId="5" applyNumberFormat="1" applyFont="1" applyBorder="1" applyAlignment="1">
      <alignment horizontal="center" vertical="center" wrapText="1" shrinkToFit="1"/>
    </xf>
    <xf numFmtId="14" fontId="28" fillId="0" borderId="10" xfId="5" applyNumberFormat="1" applyFont="1" applyBorder="1" applyAlignment="1">
      <alignment horizontal="center" vertical="center" wrapText="1" shrinkToFit="1"/>
    </xf>
    <xf numFmtId="14" fontId="28" fillId="0" borderId="11" xfId="5" applyNumberFormat="1" applyFont="1" applyBorder="1" applyAlignment="1">
      <alignment horizontal="center" vertical="center" wrapText="1" shrinkToFit="1"/>
    </xf>
    <xf numFmtId="0" fontId="13" fillId="2" borderId="13" xfId="5" applyFont="1" applyFill="1" applyBorder="1" applyAlignment="1">
      <alignment horizontal="center" vertical="center"/>
    </xf>
    <xf numFmtId="0" fontId="49" fillId="2" borderId="6" xfId="5" applyFont="1" applyFill="1" applyBorder="1" applyAlignment="1">
      <alignment horizontal="center" vertical="center" shrinkToFit="1"/>
    </xf>
    <xf numFmtId="0" fontId="49" fillId="2" borderId="5" xfId="5" applyFont="1" applyFill="1" applyBorder="1" applyAlignment="1">
      <alignment horizontal="center" vertical="center" shrinkToFit="1"/>
    </xf>
    <xf numFmtId="0" fontId="49" fillId="2" borderId="9" xfId="5" applyFont="1" applyFill="1" applyBorder="1" applyAlignment="1">
      <alignment horizontal="center" vertical="center" shrinkToFit="1"/>
    </xf>
    <xf numFmtId="0" fontId="49" fillId="2" borderId="11" xfId="5" applyFont="1" applyFill="1" applyBorder="1" applyAlignment="1">
      <alignment horizontal="center" vertical="center" shrinkToFit="1"/>
    </xf>
    <xf numFmtId="0" fontId="13" fillId="0" borderId="14" xfId="5" applyFont="1" applyBorder="1" applyAlignment="1">
      <alignment horizontal="left" vertical="center"/>
    </xf>
    <xf numFmtId="0" fontId="13" fillId="2" borderId="1" xfId="5" applyFont="1" applyFill="1" applyBorder="1" applyAlignment="1">
      <alignment horizontal="center" vertical="center"/>
    </xf>
    <xf numFmtId="0" fontId="13" fillId="0" borderId="13" xfId="5" applyFont="1" applyBorder="1" applyAlignment="1">
      <alignment horizontal="left" vertical="center"/>
    </xf>
    <xf numFmtId="0" fontId="13" fillId="2" borderId="14" xfId="5" applyFont="1" applyFill="1" applyBorder="1" applyAlignment="1">
      <alignment horizontal="center" vertical="center"/>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1" xfId="5" applyFont="1" applyFill="1" applyBorder="1" applyAlignment="1">
      <alignment horizontal="center" vertical="center" wrapText="1"/>
    </xf>
    <xf numFmtId="0" fontId="19" fillId="2" borderId="19" xfId="5" applyFont="1" applyFill="1" applyBorder="1" applyAlignment="1">
      <alignment horizontal="center" vertical="center" wrapText="1"/>
    </xf>
    <xf numFmtId="0" fontId="19" fillId="2" borderId="8" xfId="5" applyFont="1" applyFill="1" applyBorder="1" applyAlignment="1">
      <alignment horizontal="center" vertical="center"/>
    </xf>
    <xf numFmtId="0" fontId="28" fillId="2" borderId="1" xfId="5" applyFont="1" applyFill="1" applyBorder="1" applyAlignment="1">
      <alignment horizontal="center" vertical="center" wrapText="1" shrinkToFit="1"/>
    </xf>
    <xf numFmtId="0" fontId="19" fillId="0" borderId="1" xfId="0" applyFont="1" applyBorder="1" applyAlignment="1">
      <alignment horizontal="center" vertical="center"/>
    </xf>
    <xf numFmtId="0" fontId="51" fillId="2" borderId="14" xfId="5" applyFont="1" applyFill="1" applyBorder="1" applyAlignment="1">
      <alignment horizontal="center" vertical="center" wrapText="1"/>
    </xf>
    <xf numFmtId="0" fontId="51" fillId="2" borderId="15" xfId="5" applyFont="1" applyFill="1" applyBorder="1" applyAlignment="1">
      <alignment horizontal="center" vertical="center" wrapText="1"/>
    </xf>
    <xf numFmtId="0" fontId="51" fillId="2" borderId="13" xfId="5" applyFont="1" applyFill="1" applyBorder="1" applyAlignment="1">
      <alignment horizontal="center" vertical="center" wrapText="1"/>
    </xf>
    <xf numFmtId="0" fontId="51" fillId="2" borderId="34" xfId="5" applyFont="1" applyFill="1" applyBorder="1" applyAlignment="1">
      <alignment horizontal="center" vertical="center" wrapText="1"/>
    </xf>
    <xf numFmtId="0" fontId="51" fillId="2" borderId="51" xfId="5" applyFont="1" applyFill="1" applyBorder="1" applyAlignment="1">
      <alignment horizontal="center" vertical="center" wrapText="1"/>
    </xf>
    <xf numFmtId="0" fontId="19" fillId="2" borderId="24" xfId="5" applyFont="1" applyFill="1" applyBorder="1" applyAlignment="1">
      <alignment horizontal="center" vertical="center" wrapText="1"/>
    </xf>
    <xf numFmtId="0" fontId="19" fillId="2" borderId="23" xfId="5" applyFont="1" applyFill="1" applyBorder="1" applyAlignment="1">
      <alignment horizontal="center" vertical="center" wrapText="1"/>
    </xf>
    <xf numFmtId="0" fontId="19" fillId="2" borderId="22" xfId="5" applyFont="1" applyFill="1" applyBorder="1" applyAlignment="1">
      <alignment horizontal="center" vertical="center" wrapText="1"/>
    </xf>
    <xf numFmtId="0" fontId="19" fillId="2" borderId="24" xfId="5" applyFont="1" applyFill="1" applyBorder="1" applyAlignment="1">
      <alignment horizontal="center" vertical="center"/>
    </xf>
    <xf numFmtId="0" fontId="19" fillId="2" borderId="23" xfId="5" applyFont="1" applyFill="1" applyBorder="1" applyAlignment="1">
      <alignment horizontal="center" vertical="center"/>
    </xf>
    <xf numFmtId="0" fontId="13" fillId="0" borderId="62" xfId="5" applyFont="1" applyBorder="1" applyAlignment="1">
      <alignment horizontal="center" vertical="center" shrinkToFit="1"/>
    </xf>
    <xf numFmtId="0" fontId="13" fillId="0" borderId="47" xfId="5" applyFont="1" applyBorder="1" applyAlignment="1">
      <alignment horizontal="center" vertical="center" shrinkToFit="1"/>
    </xf>
    <xf numFmtId="0" fontId="13" fillId="0" borderId="60" xfId="5" applyFont="1" applyBorder="1" applyAlignment="1">
      <alignment horizontal="center" vertical="center" shrinkToFit="1"/>
    </xf>
    <xf numFmtId="0" fontId="13" fillId="0" borderId="61" xfId="5" applyFont="1" applyBorder="1" applyAlignment="1">
      <alignment horizontal="center" vertical="center" shrinkToFit="1"/>
    </xf>
    <xf numFmtId="0" fontId="13" fillId="0" borderId="63" xfId="5" applyFont="1" applyBorder="1" applyAlignment="1">
      <alignment horizontal="center" vertical="center" shrinkToFit="1"/>
    </xf>
    <xf numFmtId="0" fontId="13" fillId="0" borderId="25" xfId="5" applyFont="1" applyBorder="1" applyAlignment="1">
      <alignment horizontal="center" vertical="center" shrinkToFit="1"/>
    </xf>
    <xf numFmtId="179" fontId="13" fillId="2" borderId="35" xfId="5" applyNumberFormat="1" applyFont="1" applyFill="1" applyBorder="1" applyAlignment="1">
      <alignment horizontal="center" vertical="center" shrinkToFit="1"/>
    </xf>
    <xf numFmtId="179" fontId="13" fillId="2" borderId="26" xfId="5" applyNumberFormat="1" applyFont="1" applyFill="1" applyBorder="1" applyAlignment="1">
      <alignment horizontal="center" vertical="center" shrinkToFit="1"/>
    </xf>
    <xf numFmtId="179" fontId="13" fillId="2" borderId="25" xfId="5" applyNumberFormat="1" applyFont="1" applyFill="1" applyBorder="1" applyAlignment="1">
      <alignment horizontal="center" vertical="center" shrinkToFit="1"/>
    </xf>
    <xf numFmtId="0" fontId="13" fillId="0" borderId="36" xfId="5" applyFont="1" applyBorder="1" applyAlignment="1">
      <alignment horizontal="center" vertical="center" shrinkToFit="1"/>
    </xf>
    <xf numFmtId="0" fontId="13" fillId="0" borderId="53" xfId="5" applyFont="1" applyBorder="1" applyAlignment="1">
      <alignment horizontal="center" vertical="center" shrinkToFit="1"/>
    </xf>
    <xf numFmtId="0" fontId="13" fillId="0" borderId="37" xfId="5" applyFont="1" applyBorder="1" applyAlignment="1">
      <alignment horizontal="center" vertical="center" shrinkToFit="1"/>
    </xf>
    <xf numFmtId="0" fontId="13" fillId="0" borderId="35" xfId="5" applyFont="1" applyBorder="1" applyAlignment="1">
      <alignment horizontal="center" vertical="center" shrinkToFit="1"/>
    </xf>
    <xf numFmtId="0" fontId="13" fillId="0" borderId="26" xfId="5" applyFont="1" applyBorder="1" applyAlignment="1">
      <alignment horizontal="center" vertical="center" shrinkToFit="1"/>
    </xf>
    <xf numFmtId="0" fontId="19" fillId="2" borderId="22"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17" xfId="5" applyFont="1" applyFill="1" applyBorder="1" applyAlignment="1">
      <alignment horizontal="center" vertical="center"/>
    </xf>
    <xf numFmtId="0" fontId="13" fillId="0" borderId="1" xfId="5" applyFont="1" applyBorder="1" applyAlignment="1">
      <alignment horizontal="left" vertical="center"/>
    </xf>
    <xf numFmtId="0" fontId="13" fillId="0" borderId="6" xfId="5" applyFont="1" applyBorder="1" applyAlignment="1">
      <alignment horizontal="center" vertical="center"/>
    </xf>
    <xf numFmtId="0" fontId="13" fillId="0" borderId="7" xfId="5" applyFont="1" applyBorder="1" applyAlignment="1">
      <alignment horizontal="center" vertical="center"/>
    </xf>
    <xf numFmtId="0" fontId="13" fillId="0" borderId="9" xfId="5" applyFont="1" applyBorder="1" applyAlignment="1">
      <alignment horizontal="center" vertical="center"/>
    </xf>
    <xf numFmtId="0" fontId="13" fillId="0" borderId="10" xfId="5" applyFont="1" applyBorder="1" applyAlignment="1">
      <alignment horizontal="center" vertical="center"/>
    </xf>
    <xf numFmtId="0" fontId="13" fillId="0" borderId="66" xfId="5" applyFont="1" applyBorder="1" applyAlignment="1">
      <alignment horizontal="center" vertical="center"/>
    </xf>
    <xf numFmtId="0" fontId="13" fillId="0" borderId="26" xfId="5" applyFont="1" applyBorder="1" applyAlignment="1">
      <alignment horizontal="center" vertical="center"/>
    </xf>
    <xf numFmtId="0" fontId="13" fillId="0" borderId="67" xfId="5" applyFont="1" applyBorder="1" applyAlignment="1">
      <alignment horizontal="center" vertical="center"/>
    </xf>
    <xf numFmtId="0" fontId="13" fillId="0" borderId="58" xfId="5" applyFont="1" applyBorder="1" applyAlignment="1">
      <alignment horizontal="center" vertical="center" shrinkToFit="1"/>
    </xf>
    <xf numFmtId="0" fontId="13" fillId="0" borderId="45" xfId="5" applyFont="1" applyBorder="1" applyAlignment="1">
      <alignment horizontal="center" vertical="center" shrinkToFit="1"/>
    </xf>
    <xf numFmtId="0" fontId="13" fillId="0" borderId="57" xfId="5" applyFont="1" applyBorder="1" applyAlignment="1">
      <alignment horizontal="center" vertical="center" shrinkToFit="1"/>
    </xf>
    <xf numFmtId="0" fontId="13" fillId="0" borderId="42" xfId="5" applyFont="1" applyBorder="1" applyAlignment="1">
      <alignment horizontal="center" vertical="center" shrinkToFit="1"/>
    </xf>
    <xf numFmtId="0" fontId="13" fillId="0" borderId="0" xfId="2" applyFont="1" applyAlignment="1">
      <alignment vertical="center"/>
    </xf>
    <xf numFmtId="0" fontId="31"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62" fillId="0" borderId="6" xfId="2" applyFont="1" applyBorder="1" applyAlignment="1">
      <alignment horizontal="left" vertical="top" wrapText="1"/>
    </xf>
    <xf numFmtId="0" fontId="62" fillId="0" borderId="7" xfId="2" applyFont="1" applyBorder="1" applyAlignment="1">
      <alignment horizontal="left" vertical="top"/>
    </xf>
    <xf numFmtId="0" fontId="62" fillId="0" borderId="5" xfId="2" applyFont="1" applyBorder="1" applyAlignment="1">
      <alignment horizontal="left" vertical="top"/>
    </xf>
    <xf numFmtId="0" fontId="62" fillId="0" borderId="12" xfId="2" applyFont="1" applyBorder="1" applyAlignment="1">
      <alignment horizontal="left" vertical="top"/>
    </xf>
    <xf numFmtId="0" fontId="62" fillId="0" borderId="0" xfId="2" applyFont="1" applyAlignment="1">
      <alignment horizontal="left" vertical="top"/>
    </xf>
    <xf numFmtId="0" fontId="62" fillId="0" borderId="4" xfId="2" applyFont="1" applyBorder="1" applyAlignment="1">
      <alignment horizontal="left" vertical="top"/>
    </xf>
    <xf numFmtId="0" fontId="62" fillId="0" borderId="9" xfId="2" applyFont="1" applyBorder="1" applyAlignment="1">
      <alignment horizontal="left" vertical="top"/>
    </xf>
    <xf numFmtId="0" fontId="62" fillId="0" borderId="10" xfId="2" applyFont="1" applyBorder="1" applyAlignment="1">
      <alignment horizontal="left" vertical="top"/>
    </xf>
    <xf numFmtId="0" fontId="62" fillId="0" borderId="11" xfId="2" applyFont="1" applyBorder="1" applyAlignment="1">
      <alignment horizontal="left" vertical="top"/>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653698A3-E491-4AA6-A7F2-B22EB6FD90EA}"/>
    <cellStyle name="標準 5" xfId="12" xr:uid="{0C857A3D-D0BC-439B-B9B4-DE21225DBC97}"/>
    <cellStyle name="標準 6" xfId="13" xr:uid="{0FD6ADB8-7869-45FF-9F73-E424B9EE2C3E}"/>
    <cellStyle name="標準_021220点検表修正案" xfId="7" xr:uid="{00000000-0005-0000-0000-000009000000}"/>
  </cellStyles>
  <dxfs count="253">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styles" Target="styles.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6.emf"/><Relationship Id="rId5" Type="http://schemas.openxmlformats.org/officeDocument/2006/relationships/image" Target="../media/image10.jpg"/><Relationship Id="rId4" Type="http://schemas.openxmlformats.org/officeDocument/2006/relationships/image" Target="../media/image9.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3" Type="http://schemas.openxmlformats.org/officeDocument/2006/relationships/image" Target="../media/image16.jpg"/><Relationship Id="rId2" Type="http://schemas.openxmlformats.org/officeDocument/2006/relationships/image" Target="../media/image15.jpg"/><Relationship Id="rId1" Type="http://schemas.openxmlformats.org/officeDocument/2006/relationships/image" Target="../media/image14.jpg"/><Relationship Id="rId4" Type="http://schemas.openxmlformats.org/officeDocument/2006/relationships/image" Target="../media/image17.jpg"/></Relationships>
</file>

<file path=xl/drawings/_rels/drawing8.xml.rels><?xml version="1.0" encoding="UTF-8" standalone="yes"?>
<Relationships xmlns="http://schemas.openxmlformats.org/package/2006/relationships"><Relationship Id="rId3" Type="http://schemas.openxmlformats.org/officeDocument/2006/relationships/image" Target="../media/image20.jpg"/><Relationship Id="rId2" Type="http://schemas.openxmlformats.org/officeDocument/2006/relationships/image" Target="../media/image19.jpg"/><Relationship Id="rId1" Type="http://schemas.openxmlformats.org/officeDocument/2006/relationships/image" Target="../media/image18.jpg"/><Relationship Id="rId4" Type="http://schemas.openxmlformats.org/officeDocument/2006/relationships/image" Target="../media/image21.jpg"/></Relationships>
</file>

<file path=xl/drawings/_rels/drawing9.xml.rels><?xml version="1.0" encoding="UTF-8" standalone="yes"?>
<Relationships xmlns="http://schemas.openxmlformats.org/package/2006/relationships"><Relationship Id="rId3" Type="http://schemas.openxmlformats.org/officeDocument/2006/relationships/image" Target="../media/image24.jpg"/><Relationship Id="rId2" Type="http://schemas.openxmlformats.org/officeDocument/2006/relationships/image" Target="../media/image23.jpg"/><Relationship Id="rId1" Type="http://schemas.openxmlformats.org/officeDocument/2006/relationships/image" Target="../media/image22.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7.jpg"/><Relationship Id="rId2" Type="http://schemas.openxmlformats.org/officeDocument/2006/relationships/image" Target="../media/image26.jpg"/><Relationship Id="rId1" Type="http://schemas.openxmlformats.org/officeDocument/2006/relationships/image" Target="../media/image25.jpg"/><Relationship Id="rId4" Type="http://schemas.openxmlformats.org/officeDocument/2006/relationships/image" Target="../media/image28.jpg"/></Relationships>
</file>

<file path=xl/drawings/_rels/drawing11.xml.rels><?xml version="1.0" encoding="UTF-8" standalone="yes"?>
<Relationships xmlns="http://schemas.openxmlformats.org/package/2006/relationships"><Relationship Id="rId3" Type="http://schemas.openxmlformats.org/officeDocument/2006/relationships/image" Target="../media/image31.jpg"/><Relationship Id="rId2" Type="http://schemas.openxmlformats.org/officeDocument/2006/relationships/image" Target="../media/image30.jpg"/><Relationship Id="rId1" Type="http://schemas.openxmlformats.org/officeDocument/2006/relationships/image" Target="../media/image29.jpg"/><Relationship Id="rId4" Type="http://schemas.openxmlformats.org/officeDocument/2006/relationships/image" Target="../media/image32.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35.jpg"/><Relationship Id="rId2" Type="http://schemas.openxmlformats.org/officeDocument/2006/relationships/image" Target="../media/image34.jpg"/><Relationship Id="rId1" Type="http://schemas.openxmlformats.org/officeDocument/2006/relationships/image" Target="../media/image33.jpg"/><Relationship Id="rId4" Type="http://schemas.openxmlformats.org/officeDocument/2006/relationships/image" Target="../media/image36.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9.jp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3.jpg"/><Relationship Id="rId2" Type="http://schemas.openxmlformats.org/officeDocument/2006/relationships/image" Target="../media/image42.jpg"/><Relationship Id="rId1" Type="http://schemas.openxmlformats.org/officeDocument/2006/relationships/image" Target="../media/image41.jpg"/><Relationship Id="rId4" Type="http://schemas.openxmlformats.org/officeDocument/2006/relationships/image" Target="../media/image44.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7.jpg"/><Relationship Id="rId2" Type="http://schemas.openxmlformats.org/officeDocument/2006/relationships/image" Target="../media/image46.jpg"/><Relationship Id="rId1" Type="http://schemas.openxmlformats.org/officeDocument/2006/relationships/image" Target="../media/image45.jpg"/><Relationship Id="rId4" Type="http://schemas.openxmlformats.org/officeDocument/2006/relationships/image" Target="../media/image48.jpg"/></Relationships>
</file>

<file path=xl/drawings/_rels/drawing16.xml.rels><?xml version="1.0" encoding="UTF-8" standalone="yes"?>
<Relationships xmlns="http://schemas.openxmlformats.org/package/2006/relationships"><Relationship Id="rId3" Type="http://schemas.openxmlformats.org/officeDocument/2006/relationships/image" Target="../media/image50.jpg"/><Relationship Id="rId2" Type="http://schemas.openxmlformats.org/officeDocument/2006/relationships/image" Target="../media/image48.jpg"/><Relationship Id="rId1" Type="http://schemas.openxmlformats.org/officeDocument/2006/relationships/image" Target="../media/image49.jpg"/><Relationship Id="rId4" Type="http://schemas.openxmlformats.org/officeDocument/2006/relationships/image" Target="../media/image51.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54.jpg"/><Relationship Id="rId2" Type="http://schemas.openxmlformats.org/officeDocument/2006/relationships/image" Target="../media/image53.jpeg"/><Relationship Id="rId1" Type="http://schemas.openxmlformats.org/officeDocument/2006/relationships/image" Target="../media/image52.jpg"/><Relationship Id="rId4" Type="http://schemas.openxmlformats.org/officeDocument/2006/relationships/image" Target="../media/image55.jpg"/></Relationships>
</file>

<file path=xl/drawings/_rels/drawing18.xml.rels><?xml version="1.0" encoding="UTF-8" standalone="yes"?>
<Relationships xmlns="http://schemas.openxmlformats.org/package/2006/relationships"><Relationship Id="rId3" Type="http://schemas.openxmlformats.org/officeDocument/2006/relationships/image" Target="../media/image58.jpg"/><Relationship Id="rId2" Type="http://schemas.openxmlformats.org/officeDocument/2006/relationships/image" Target="../media/image57.jpg"/><Relationship Id="rId1" Type="http://schemas.openxmlformats.org/officeDocument/2006/relationships/image" Target="../media/image56.jpg"/><Relationship Id="rId4" Type="http://schemas.openxmlformats.org/officeDocument/2006/relationships/image" Target="../media/image59.jpg"/></Relationships>
</file>

<file path=xl/drawings/_rels/drawing19.xml.rels><?xml version="1.0" encoding="UTF-8" standalone="yes"?>
<Relationships xmlns="http://schemas.openxmlformats.org/package/2006/relationships"><Relationship Id="rId3" Type="http://schemas.openxmlformats.org/officeDocument/2006/relationships/image" Target="../media/image62.jpg"/><Relationship Id="rId2" Type="http://schemas.openxmlformats.org/officeDocument/2006/relationships/image" Target="../media/image61.jpg"/><Relationship Id="rId1" Type="http://schemas.openxmlformats.org/officeDocument/2006/relationships/image" Target="../media/image60.jpg"/><Relationship Id="rId4" Type="http://schemas.openxmlformats.org/officeDocument/2006/relationships/image" Target="../media/image63.jpg"/></Relationships>
</file>

<file path=xl/drawings/_rels/drawing20.xml.rels><?xml version="1.0" encoding="UTF-8" standalone="yes"?>
<Relationships xmlns="http://schemas.openxmlformats.org/package/2006/relationships"><Relationship Id="rId3" Type="http://schemas.openxmlformats.org/officeDocument/2006/relationships/image" Target="../media/image66.jpg"/><Relationship Id="rId2" Type="http://schemas.openxmlformats.org/officeDocument/2006/relationships/image" Target="../media/image65.jpeg"/><Relationship Id="rId1" Type="http://schemas.openxmlformats.org/officeDocument/2006/relationships/image" Target="../media/image64.jpg"/><Relationship Id="rId4" Type="http://schemas.openxmlformats.org/officeDocument/2006/relationships/image" Target="../media/image67.jpg"/></Relationships>
</file>

<file path=xl/drawings/_rels/drawing21.xml.rels><?xml version="1.0" encoding="UTF-8" standalone="yes"?>
<Relationships xmlns="http://schemas.openxmlformats.org/package/2006/relationships"><Relationship Id="rId3" Type="http://schemas.openxmlformats.org/officeDocument/2006/relationships/image" Target="../media/image70.jpg"/><Relationship Id="rId2" Type="http://schemas.openxmlformats.org/officeDocument/2006/relationships/image" Target="../media/image69.jpg"/><Relationship Id="rId1" Type="http://schemas.openxmlformats.org/officeDocument/2006/relationships/image" Target="../media/image68.jpg"/><Relationship Id="rId4" Type="http://schemas.openxmlformats.org/officeDocument/2006/relationships/image" Target="../media/image71.jpg"/></Relationships>
</file>

<file path=xl/drawings/_rels/drawing22.xml.rels><?xml version="1.0" encoding="UTF-8" standalone="yes"?>
<Relationships xmlns="http://schemas.openxmlformats.org/package/2006/relationships"><Relationship Id="rId3" Type="http://schemas.openxmlformats.org/officeDocument/2006/relationships/image" Target="../media/image74.jpg"/><Relationship Id="rId2" Type="http://schemas.openxmlformats.org/officeDocument/2006/relationships/image" Target="../media/image73.jpg"/><Relationship Id="rId1" Type="http://schemas.openxmlformats.org/officeDocument/2006/relationships/image" Target="../media/image72.jpg"/><Relationship Id="rId4" Type="http://schemas.openxmlformats.org/officeDocument/2006/relationships/image" Target="../media/image75.jpg"/></Relationships>
</file>

<file path=xl/drawings/_rels/drawing23.xml.rels><?xml version="1.0" encoding="UTF-8" standalone="yes"?>
<Relationships xmlns="http://schemas.openxmlformats.org/package/2006/relationships"><Relationship Id="rId3" Type="http://schemas.openxmlformats.org/officeDocument/2006/relationships/image" Target="../media/image78.jpg"/><Relationship Id="rId2" Type="http://schemas.openxmlformats.org/officeDocument/2006/relationships/image" Target="../media/image77.jpg"/><Relationship Id="rId1" Type="http://schemas.openxmlformats.org/officeDocument/2006/relationships/image" Target="../media/image76.jpg"/><Relationship Id="rId4" Type="http://schemas.openxmlformats.org/officeDocument/2006/relationships/image" Target="../media/image79.jpg"/></Relationships>
</file>

<file path=xl/drawings/_rels/drawing24.xml.rels><?xml version="1.0" encoding="UTF-8" standalone="yes"?>
<Relationships xmlns="http://schemas.openxmlformats.org/package/2006/relationships"><Relationship Id="rId3" Type="http://schemas.openxmlformats.org/officeDocument/2006/relationships/image" Target="../media/image82.jpg"/><Relationship Id="rId2" Type="http://schemas.openxmlformats.org/officeDocument/2006/relationships/image" Target="../media/image81.jpg"/><Relationship Id="rId1" Type="http://schemas.openxmlformats.org/officeDocument/2006/relationships/image" Target="../media/image80.jpg"/><Relationship Id="rId4" Type="http://schemas.openxmlformats.org/officeDocument/2006/relationships/image" Target="../media/image83.jpg"/></Relationships>
</file>

<file path=xl/drawings/_rels/drawing25.xml.rels><?xml version="1.0" encoding="UTF-8" standalone="yes"?>
<Relationships xmlns="http://schemas.openxmlformats.org/package/2006/relationships"><Relationship Id="rId2" Type="http://schemas.openxmlformats.org/officeDocument/2006/relationships/image" Target="../media/image85.jpg"/><Relationship Id="rId1" Type="http://schemas.openxmlformats.org/officeDocument/2006/relationships/image" Target="../media/image84.jpg"/></Relationships>
</file>

<file path=xl/drawings/_rels/drawing26.xml.rels><?xml version="1.0" encoding="UTF-8" standalone="yes"?>
<Relationships xmlns="http://schemas.openxmlformats.org/package/2006/relationships"><Relationship Id="rId1" Type="http://schemas.openxmlformats.org/officeDocument/2006/relationships/image" Target="../media/image86.jpg"/></Relationships>
</file>

<file path=xl/drawings/_rels/drawing27.xml.rels><?xml version="1.0" encoding="UTF-8" standalone="yes"?>
<Relationships xmlns="http://schemas.openxmlformats.org/package/2006/relationships"><Relationship Id="rId1" Type="http://schemas.openxmlformats.org/officeDocument/2006/relationships/image" Target="../media/image87.jpg"/></Relationships>
</file>

<file path=xl/drawings/_rels/drawing28.xml.rels><?xml version="1.0" encoding="UTF-8" standalone="yes"?>
<Relationships xmlns="http://schemas.openxmlformats.org/package/2006/relationships"><Relationship Id="rId1" Type="http://schemas.openxmlformats.org/officeDocument/2006/relationships/image" Target="../media/image88.jpg"/></Relationships>
</file>

<file path=xl/drawings/_rels/drawing29.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90.jpg"/></Relationships>
</file>

<file path=xl/drawings/_rels/drawing31.xml.rels><?xml version="1.0" encoding="UTF-8" standalone="yes"?>
<Relationships xmlns="http://schemas.openxmlformats.org/package/2006/relationships"><Relationship Id="rId1" Type="http://schemas.openxmlformats.org/officeDocument/2006/relationships/image" Target="../media/image9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9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93.jpg"/></Relationships>
</file>

<file path=xl/drawings/_rels/drawing34.xml.rels><?xml version="1.0" encoding="UTF-8" standalone="yes"?>
<Relationships xmlns="http://schemas.openxmlformats.org/package/2006/relationships"><Relationship Id="rId1" Type="http://schemas.openxmlformats.org/officeDocument/2006/relationships/image" Target="../media/image94.jpg"/></Relationships>
</file>

<file path=xl/drawings/_rels/drawing35.xml.rels><?xml version="1.0" encoding="UTF-8" standalone="yes"?>
<Relationships xmlns="http://schemas.openxmlformats.org/package/2006/relationships"><Relationship Id="rId1" Type="http://schemas.openxmlformats.org/officeDocument/2006/relationships/image" Target="../media/image95.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96.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0</xdr:colOff>
      <xdr:row>32</xdr:row>
      <xdr:rowOff>304798</xdr:rowOff>
    </xdr:from>
    <xdr:to>
      <xdr:col>26</xdr:col>
      <xdr:colOff>237565</xdr:colOff>
      <xdr:row>41</xdr:row>
      <xdr:rowOff>166406</xdr:rowOff>
    </xdr:to>
    <xdr:pic>
      <xdr:nvPicPr>
        <xdr:cNvPr id="2" name="図 1">
          <a:extLst>
            <a:ext uri="{FF2B5EF4-FFF2-40B4-BE49-F238E27FC236}">
              <a16:creationId xmlns:a16="http://schemas.microsoft.com/office/drawing/2014/main" id="{B57E003E-F20C-4FA0-8A85-1A0F049F4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801004">
          <a:off x="2324100" y="15192373"/>
          <a:ext cx="5895415" cy="3890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304800</xdr:colOff>
      <xdr:row>41</xdr:row>
      <xdr:rowOff>409575</xdr:rowOff>
    </xdr:from>
    <xdr:to>
      <xdr:col>25</xdr:col>
      <xdr:colOff>76200</xdr:colOff>
      <xdr:row>42</xdr:row>
      <xdr:rowOff>352425</xdr:rowOff>
    </xdr:to>
    <xdr:sp macro="" textlink="">
      <xdr:nvSpPr>
        <xdr:cNvPr id="3" name="テキスト ボックス 2">
          <a:extLst>
            <a:ext uri="{FF2B5EF4-FFF2-40B4-BE49-F238E27FC236}">
              <a16:creationId xmlns:a16="http://schemas.microsoft.com/office/drawing/2014/main" id="{1043BDFB-3433-4F16-AFF2-6F3E557AC89F}"/>
            </a:ext>
          </a:extLst>
        </xdr:cNvPr>
        <xdr:cNvSpPr txBox="1"/>
      </xdr:nvSpPr>
      <xdr:spPr>
        <a:xfrm>
          <a:off x="2943225" y="19326225"/>
          <a:ext cx="4800600"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平面図</a:t>
          </a:r>
          <a:r>
            <a:rPr kumimoji="1" lang="en-US" altLang="ja-JP" sz="1400">
              <a:latin typeface="HGSｺﾞｼｯｸM" panose="020B0600000000000000" pitchFamily="50" charset="-128"/>
              <a:ea typeface="HGSｺﾞｼｯｸM" panose="020B0600000000000000" pitchFamily="50" charset="-128"/>
            </a:rPr>
            <a:t>】</a:t>
          </a:r>
          <a:endParaRPr kumimoji="1" lang="ja-JP" altLang="en-US" sz="14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12</xdr:col>
      <xdr:colOff>79902</xdr:colOff>
      <xdr:row>19</xdr:row>
      <xdr:rowOff>168893</xdr:rowOff>
    </xdr:from>
    <xdr:to>
      <xdr:col>28</xdr:col>
      <xdr:colOff>280036</xdr:colOff>
      <xdr:row>29</xdr:row>
      <xdr:rowOff>315762</xdr:rowOff>
    </xdr:to>
    <xdr:pic>
      <xdr:nvPicPr>
        <xdr:cNvPr id="4" name="図 3">
          <a:extLst>
            <a:ext uri="{FF2B5EF4-FFF2-40B4-BE49-F238E27FC236}">
              <a16:creationId xmlns:a16="http://schemas.microsoft.com/office/drawing/2014/main" id="{88BC35B7-AAF2-40FB-8AAF-D53A71B98F9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154637">
          <a:off x="3661302" y="8312768"/>
          <a:ext cx="5229334" cy="4623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276224</xdr:colOff>
      <xdr:row>30</xdr:row>
      <xdr:rowOff>180975</xdr:rowOff>
    </xdr:from>
    <xdr:to>
      <xdr:col>20</xdr:col>
      <xdr:colOff>314324</xdr:colOff>
      <xdr:row>30</xdr:row>
      <xdr:rowOff>571500</xdr:rowOff>
    </xdr:to>
    <xdr:sp macro="" textlink="">
      <xdr:nvSpPr>
        <xdr:cNvPr id="5" name="テキスト ボックス 4">
          <a:extLst>
            <a:ext uri="{FF2B5EF4-FFF2-40B4-BE49-F238E27FC236}">
              <a16:creationId xmlns:a16="http://schemas.microsoft.com/office/drawing/2014/main" id="{859D7AB4-5752-4FEB-BCA2-C5AFEE438CD4}"/>
            </a:ext>
          </a:extLst>
        </xdr:cNvPr>
        <xdr:cNvSpPr txBox="1"/>
      </xdr:nvSpPr>
      <xdr:spPr>
        <a:xfrm>
          <a:off x="4800599" y="13249275"/>
          <a:ext cx="1609725"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断面図</a:t>
          </a:r>
          <a:r>
            <a:rPr kumimoji="1" lang="en-US" altLang="ja-JP" sz="1400">
              <a:latin typeface="HGSｺﾞｼｯｸM" panose="020B0600000000000000" pitchFamily="50" charset="-128"/>
              <a:ea typeface="HGSｺﾞｼｯｸM" panose="020B0600000000000000" pitchFamily="50" charset="-128"/>
            </a:rPr>
            <a:t>】</a:t>
          </a:r>
        </a:p>
      </xdr:txBody>
    </xdr:sp>
    <xdr:clientData/>
  </xdr:twoCellAnchor>
  <xdr:twoCellAnchor>
    <xdr:from>
      <xdr:col>24</xdr:col>
      <xdr:colOff>200024</xdr:colOff>
      <xdr:row>11</xdr:row>
      <xdr:rowOff>28575</xdr:rowOff>
    </xdr:from>
    <xdr:to>
      <xdr:col>29</xdr:col>
      <xdr:colOff>238124</xdr:colOff>
      <xdr:row>11</xdr:row>
      <xdr:rowOff>419100</xdr:rowOff>
    </xdr:to>
    <xdr:sp macro="" textlink="">
      <xdr:nvSpPr>
        <xdr:cNvPr id="11" name="テキスト ボックス 10">
          <a:extLst>
            <a:ext uri="{FF2B5EF4-FFF2-40B4-BE49-F238E27FC236}">
              <a16:creationId xmlns:a16="http://schemas.microsoft.com/office/drawing/2014/main" id="{A0FF0612-D5B2-4662-83F7-FE01CF4ACBF8}"/>
            </a:ext>
          </a:extLst>
        </xdr:cNvPr>
        <xdr:cNvSpPr txBox="1"/>
      </xdr:nvSpPr>
      <xdr:spPr>
        <a:xfrm>
          <a:off x="7553324" y="3667125"/>
          <a:ext cx="160972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起点面壁</a:t>
          </a:r>
          <a:r>
            <a:rPr kumimoji="1" lang="en-US" altLang="ja-JP" sz="1400">
              <a:latin typeface="HGSｺﾞｼｯｸM" panose="020B0600000000000000" pitchFamily="50" charset="-128"/>
              <a:ea typeface="HGSｺﾞｼｯｸM" panose="020B0600000000000000" pitchFamily="50" charset="-128"/>
            </a:rPr>
            <a:t>】</a:t>
          </a:r>
        </a:p>
      </xdr:txBody>
    </xdr:sp>
    <xdr:clientData/>
  </xdr:twoCellAnchor>
  <xdr:twoCellAnchor>
    <xdr:from>
      <xdr:col>24</xdr:col>
      <xdr:colOff>219075</xdr:colOff>
      <xdr:row>17</xdr:row>
      <xdr:rowOff>142875</xdr:rowOff>
    </xdr:from>
    <xdr:to>
      <xdr:col>29</xdr:col>
      <xdr:colOff>257175</xdr:colOff>
      <xdr:row>17</xdr:row>
      <xdr:rowOff>533400</xdr:rowOff>
    </xdr:to>
    <xdr:sp macro="" textlink="">
      <xdr:nvSpPr>
        <xdr:cNvPr id="12" name="テキスト ボックス 11">
          <a:extLst>
            <a:ext uri="{FF2B5EF4-FFF2-40B4-BE49-F238E27FC236}">
              <a16:creationId xmlns:a16="http://schemas.microsoft.com/office/drawing/2014/main" id="{B20A087E-D6FE-49EA-9286-9C91561F414A}"/>
            </a:ext>
          </a:extLst>
        </xdr:cNvPr>
        <xdr:cNvSpPr txBox="1"/>
      </xdr:nvSpPr>
      <xdr:spPr>
        <a:xfrm>
          <a:off x="7572375" y="6467475"/>
          <a:ext cx="160972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終点面壁</a:t>
          </a:r>
          <a:r>
            <a:rPr kumimoji="1" lang="en-US" altLang="ja-JP" sz="1400">
              <a:latin typeface="HGSｺﾞｼｯｸM" panose="020B0600000000000000" pitchFamily="50" charset="-128"/>
              <a:ea typeface="HGSｺﾞｼｯｸM" panose="020B0600000000000000" pitchFamily="50" charset="-128"/>
            </a:rPr>
            <a:t>】</a:t>
          </a:r>
        </a:p>
      </xdr:txBody>
    </xdr:sp>
    <xdr:clientData/>
  </xdr:twoCellAnchor>
  <xdr:twoCellAnchor editAs="oneCell">
    <xdr:from>
      <xdr:col>22</xdr:col>
      <xdr:colOff>9527</xdr:colOff>
      <xdr:row>5</xdr:row>
      <xdr:rowOff>266701</xdr:rowOff>
    </xdr:from>
    <xdr:to>
      <xdr:col>32</xdr:col>
      <xdr:colOff>43163</xdr:colOff>
      <xdr:row>11</xdr:row>
      <xdr:rowOff>77617</xdr:rowOff>
    </xdr:to>
    <xdr:pic>
      <xdr:nvPicPr>
        <xdr:cNvPr id="13" name="図 12">
          <a:extLst>
            <a:ext uri="{FF2B5EF4-FFF2-40B4-BE49-F238E27FC236}">
              <a16:creationId xmlns:a16="http://schemas.microsoft.com/office/drawing/2014/main" id="{F4240538-BEC6-4A47-8367-BF556C6741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34177" y="1333501"/>
          <a:ext cx="3176886" cy="2382666"/>
        </a:xfrm>
        <a:prstGeom prst="rect">
          <a:avLst/>
        </a:prstGeom>
      </xdr:spPr>
    </xdr:pic>
    <xdr:clientData/>
  </xdr:twoCellAnchor>
  <xdr:twoCellAnchor editAs="oneCell">
    <xdr:from>
      <xdr:col>22</xdr:col>
      <xdr:colOff>16652</xdr:colOff>
      <xdr:row>12</xdr:row>
      <xdr:rowOff>45226</xdr:rowOff>
    </xdr:from>
    <xdr:to>
      <xdr:col>32</xdr:col>
      <xdr:colOff>50288</xdr:colOff>
      <xdr:row>17</xdr:row>
      <xdr:rowOff>189517</xdr:rowOff>
    </xdr:to>
    <xdr:pic>
      <xdr:nvPicPr>
        <xdr:cNvPr id="14" name="図 13">
          <a:extLst>
            <a:ext uri="{FF2B5EF4-FFF2-40B4-BE49-F238E27FC236}">
              <a16:creationId xmlns:a16="http://schemas.microsoft.com/office/drawing/2014/main" id="{B7CAED00-1F6B-4133-98F3-DDF6B9FFA55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741302" y="4131451"/>
          <a:ext cx="3176886" cy="2382666"/>
        </a:xfrm>
        <a:prstGeom prst="rect">
          <a:avLst/>
        </a:prstGeom>
      </xdr:spPr>
    </xdr:pic>
    <xdr:clientData/>
  </xdr:twoCellAnchor>
  <xdr:twoCellAnchor editAs="oneCell">
    <xdr:from>
      <xdr:col>2</xdr:col>
      <xdr:colOff>142875</xdr:colOff>
      <xdr:row>7</xdr:row>
      <xdr:rowOff>238125</xdr:rowOff>
    </xdr:from>
    <xdr:to>
      <xdr:col>21</xdr:col>
      <xdr:colOff>95249</xdr:colOff>
      <xdr:row>15</xdr:row>
      <xdr:rowOff>345752</xdr:rowOff>
    </xdr:to>
    <xdr:pic>
      <xdr:nvPicPr>
        <xdr:cNvPr id="15" name="図 14">
          <a:extLst>
            <a:ext uri="{FF2B5EF4-FFF2-40B4-BE49-F238E27FC236}">
              <a16:creationId xmlns:a16="http://schemas.microsoft.com/office/drawing/2014/main" id="{212BA939-D10D-4817-92EE-97DD5BB2329A}"/>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12991" r="10785"/>
        <a:stretch/>
      </xdr:blipFill>
      <xdr:spPr>
        <a:xfrm>
          <a:off x="581025" y="2085975"/>
          <a:ext cx="5924549" cy="36890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4</xdr:col>
      <xdr:colOff>500061</xdr:colOff>
      <xdr:row>11</xdr:row>
      <xdr:rowOff>95250</xdr:rowOff>
    </xdr:from>
    <xdr:to>
      <xdr:col>20</xdr:col>
      <xdr:colOff>485775</xdr:colOff>
      <xdr:row>27</xdr:row>
      <xdr:rowOff>165171</xdr:rowOff>
    </xdr:to>
    <xdr:pic>
      <xdr:nvPicPr>
        <xdr:cNvPr id="2" name="図 1">
          <a:extLst>
            <a:ext uri="{FF2B5EF4-FFF2-40B4-BE49-F238E27FC236}">
              <a16:creationId xmlns:a16="http://schemas.microsoft.com/office/drawing/2014/main" id="{D118BA6B-811D-4625-B760-CF267ED61F2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44" r="19511"/>
        <a:stretch/>
      </xdr:blipFill>
      <xdr:spPr>
        <a:xfrm>
          <a:off x="2147886" y="2466975"/>
          <a:ext cx="8110539"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EFCF33C-D42F-43CE-BBB1-9955DC4D01B2}"/>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8</xdr:col>
      <xdr:colOff>238125</xdr:colOff>
      <xdr:row>11</xdr:row>
      <xdr:rowOff>57150</xdr:rowOff>
    </xdr:from>
    <xdr:to>
      <xdr:col>20</xdr:col>
      <xdr:colOff>79602</xdr:colOff>
      <xdr:row>27</xdr:row>
      <xdr:rowOff>61756</xdr:rowOff>
    </xdr:to>
    <xdr:pic>
      <xdr:nvPicPr>
        <xdr:cNvPr id="6" name="図 5">
          <a:extLst>
            <a:ext uri="{FF2B5EF4-FFF2-40B4-BE49-F238E27FC236}">
              <a16:creationId xmlns:a16="http://schemas.microsoft.com/office/drawing/2014/main" id="{0FE95307-4A3D-4AD4-8585-1A6806836D5F}"/>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6741" r="27506"/>
        <a:stretch/>
      </xdr:blipFill>
      <xdr:spPr>
        <a:xfrm>
          <a:off x="3629025" y="2428875"/>
          <a:ext cx="6194652" cy="44242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32349BF2-419F-4964-8EB5-AFF68C689F9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FCFE9259-34FD-4CE3-B815-16DAA8F0E9C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00C1A77C-A204-45F3-BA01-B5B27A60D0A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10" name="図 9">
          <a:extLst>
            <a:ext uri="{FF2B5EF4-FFF2-40B4-BE49-F238E27FC236}">
              <a16:creationId xmlns:a16="http://schemas.microsoft.com/office/drawing/2014/main" id="{FE8FC06E-6306-444A-A65D-25206B91BAA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A45AF368-28ED-4666-9548-F0F49C6085B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B86FA9F6-3E00-40CF-9156-DC3E9739991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991A1114-E990-40F6-B46B-948446A97D6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1CC00EB1-082D-44A9-8370-EA72F2687C6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66EF8CDC-C040-4F28-95D2-1E174F892F2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7BF9DA41-D7BE-476A-9D28-D177ECA85CF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66D75AE9-DEDB-45EA-9A8D-8B4974EBEBC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92D584D6-4019-4453-8923-D2BC8584EB6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2B3780D-5F55-46F5-B325-52699D69CA3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6A45B1C-17CA-4BDD-AB5A-4CB565C3BA7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3E1AC12-9AFE-4A17-AAC9-FEE92DC5357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479B52D-38E4-4B30-A366-9A256B57BD2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7765683-1466-4BBB-ADFE-B06CCDEE1DC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D880C6B-E7CF-4FC9-9015-D2E6620B923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D6C50A3-DE06-4D02-9EAD-3EF492A42C7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0D32B4B-8FC5-4228-A025-4F62F412375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232E498-237B-467D-A037-A287D6BE493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F3B7C7E-C9A9-4652-AC7D-EC89C8444C1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9A017DA-B0FC-48A0-84EB-F8236460EE7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98988E1-ACC5-4FF8-8113-BDEAE0622FA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BB2D63CC-5906-4454-9CDF-8871599A5A2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15761133-3B56-4AB9-82A0-5B66F56C05A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BB83F1BE-E1E3-4FB4-9FE3-F04FE24D6BE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B5E3B6B-82E3-4646-8927-CF9EFBCE5C3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3BD2BEA-65DF-4134-8ED5-50D68CE4DA2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5F6FFEC-1588-4EF7-97A7-29FB2210EF6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FE2F42F-4618-4061-9D34-2B013FFBCDB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002B0B5-ED5C-40EC-AAAB-9D4EDB3A0BA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B634597-4844-439D-A5A6-FA0552C6497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501563D-7AAF-41DE-BDC3-906FD85527F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5345FBB-14D8-4356-A1E9-55092A9C4A4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591ED38-B430-4A4A-BEF8-B6D23B5678F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69260D1-8435-4DF1-8010-D80922E9575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C4DE3CF-6AC9-4A10-B4B0-39FCC4F95E0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C3C901A-E586-46A4-B596-8E0437C4775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4BA739E-5A13-4784-A3C2-F95357224F6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F846137-6D10-44D3-811D-C1CD367A31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3F27F14-5F99-4022-AC77-006AE215871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53FC80C-BC67-42F3-90FE-B8A8296B807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FEC6DB6-5E91-411E-8ADB-138A7C845EB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C92D379-B824-4014-99F7-D813285ECD4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AEDBCF0-C4BA-4B67-B7DC-D3FAA40D019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27D0EC1-C109-4468-9AD1-90EB07BE4DC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9A66B60-03BD-4BF8-AF77-438096525C6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DB57640-A3DD-410B-96BD-C8E7BB16E9D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71E35B1-65A8-48ED-8612-FE9704B4620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DA097D1-BDCB-4C91-B2D9-325C5E26C0F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5591815-73DC-4227-897E-6DE9D567D97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C953707-FFD0-4C18-B209-C6516905C11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7C8EEAF-9466-47F3-91C3-F65348E9543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302AAD1-CA07-4053-83E3-0505111FC81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F09FDB7-F111-4F81-8D79-421D24EAE01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3887ED3-34F6-48A7-BAE3-26BAE67FE5D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B8CAFF6-D7A6-4C77-9A41-EDF7B59586D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C62308A-DEAF-43BC-9703-FDCB44AD68F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1F99AE1-C918-43E2-BF0D-6FA693192E1D}"/>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06A66D2-5ED1-4901-80B8-10AD8C84EAC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F3C93C6-67B2-4BC0-804D-B942998BA78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B444EC2-35F5-4DBF-BFE0-C2F7919AD19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5BB9E89-DCC0-42FE-B1E4-E7D56C77C36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2C2A5C6-1A22-4221-8AAA-2D7E218B5F3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580F92A-F9D5-4FAB-88E6-75D17E8F96C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8848995-47D9-4659-A317-E67A574E5E7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4BD258C-8541-45A2-A88C-9714631F522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274EB8A-1046-4507-8689-3765592E890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589F4A8-7631-4617-A3F7-9E2B902838B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6A79054-3828-420E-B295-8A5E137778D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A507432-028F-489C-BAB0-F914CD03181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57C909B-DA64-4C59-BDB6-FB13E9EC2AD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4881081-0E77-47D4-8170-5A1D8B0AEAC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484A64B6-6760-4B60-92A7-7C2FDF94648F}"/>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twoCellAnchor editAs="oneCell">
    <xdr:from>
      <xdr:col>2</xdr:col>
      <xdr:colOff>95250</xdr:colOff>
      <xdr:row>6</xdr:row>
      <xdr:rowOff>95250</xdr:rowOff>
    </xdr:from>
    <xdr:to>
      <xdr:col>34</xdr:col>
      <xdr:colOff>259385</xdr:colOff>
      <xdr:row>16</xdr:row>
      <xdr:rowOff>268361</xdr:rowOff>
    </xdr:to>
    <xdr:pic>
      <xdr:nvPicPr>
        <xdr:cNvPr id="3" name="図 2">
          <a:extLst>
            <a:ext uri="{FF2B5EF4-FFF2-40B4-BE49-F238E27FC236}">
              <a16:creationId xmlns:a16="http://schemas.microsoft.com/office/drawing/2014/main" id="{A02433E1-5B7F-4AB5-8227-3A17459E1EA0}"/>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905E7838-38F9-44AD-B260-7113B4E46D0C}"/>
            </a:ext>
          </a:extLst>
        </xdr:cNvPr>
        <xdr:cNvPicPr>
          <a:picLocks/>
        </xdr:cNvPicPr>
      </xdr:nvPicPr>
      <xdr:blipFill>
        <a:blip xmlns:r="http://schemas.openxmlformats.org/officeDocument/2006/relationships" r:embed="rId1"/>
        <a:stretch>
          <a:fillRect/>
        </a:stretch>
      </xdr:blipFill>
      <xdr:spPr>
        <a:xfrm>
          <a:off x="466725" y="7496175"/>
          <a:ext cx="10222535" cy="464986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BB18EE28-193D-4AF2-B740-BFA0085285A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162050"/>
          <a:ext cx="10222535" cy="464986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459630A0-1FF4-478A-B440-3F85AE55E99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543783E0-AA7B-45C1-86AE-8A8015FCAE6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2E74925E-629B-402A-AE91-DA9FE8E5A69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35B15373-AAFE-453E-B5FA-06FAD72F021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57157B79-72F3-4FC0-B6D8-68C97380C66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31342D86-B3CF-4A08-96C0-52B9E16A8B3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9B89676E-6350-4037-AB41-0A5BACC4BBA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3D1000A5-6FDA-4656-9DFC-B46EC5460B3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252" dataDxfId="250" headerRowBorderDxfId="251" tableBorderDxfId="249">
  <autoFilter ref="B15:B47" xr:uid="{00000000-0009-0000-0100-000001000000}"/>
  <tableColumns count="1">
    <tableColumn id="1" xr3:uid="{00000000-0010-0000-0000-000001000000}" name="対象箇所" dataDxfId="24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247" dataDxfId="245" headerRowBorderDxfId="246" tableBorderDxfId="244">
  <autoFilter ref="C15:J47" xr:uid="{00000000-0009-0000-0100-000002000000}"/>
  <tableColumns count="8">
    <tableColumn id="9" xr3:uid="{00000000-0010-0000-0100-000009000000}" name="部位区分" totalsRowLabel="集計" dataDxfId="243" totalsRowDxfId="242"/>
    <tableColumn id="2" xr3:uid="{00000000-0010-0000-0100-000002000000}" name="変状区分" dataDxfId="241" totalsRowDxfId="240"/>
    <tableColumn id="7" xr3:uid="{00000000-0010-0000-0100-000007000000}" name="変状種類" dataDxfId="239" totalsRowDxfId="238"/>
    <tableColumn id="4" xr3:uid="{00000000-0010-0000-0100-000004000000}" name="対策区分" dataDxfId="237" totalsRowDxfId="236"/>
    <tableColumn id="5" xr3:uid="{00000000-0010-0000-0100-000005000000}" name="健全性" dataDxfId="235" totalsRowDxfId="234"/>
    <tableColumn id="12" xr3:uid="{00000000-0010-0000-0100-00000C000000}" name="調査の要否" dataDxfId="233" totalsRowDxfId="232"/>
    <tableColumn id="10" xr3:uid="{00000000-0010-0000-0100-00000A000000}" name="措置の要否" dataDxfId="231" totalsRowDxfId="230"/>
    <tableColumn id="11" xr3:uid="{00000000-0010-0000-0100-00000B000000}" name="実施有無" totalsRowFunction="count" dataDxfId="229" totalsRowDxfId="22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226" headerRowBorderDxfId="227" tableBorderDxfId="225">
  <autoFilter ref="B51:B83" xr:uid="{00000000-0009-0000-0100-00000B000000}"/>
  <tableColumns count="1">
    <tableColumn id="1" xr3:uid="{00000000-0010-0000-0200-000001000000}" name="施設の内訳" dataDxfId="22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222" headerRowBorderDxfId="223" tableBorderDxfId="221">
  <autoFilter ref="C51:C83" xr:uid="{00000000-0009-0000-0100-00000C000000}"/>
  <tableColumns count="1">
    <tableColumn id="1" xr3:uid="{00000000-0010-0000-0300-000001000000}" name="対象箇所" dataDxfId="22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219" dataDxfId="217" headerRowBorderDxfId="218" tableBorderDxfId="216">
  <autoFilter ref="D51:D83" xr:uid="{00000000-0009-0000-0100-00000D000000}"/>
  <tableColumns count="1">
    <tableColumn id="1" xr3:uid="{00000000-0010-0000-0400-000001000000}" name="部位区分" dataDxfId="21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214" dataDxfId="212" headerRowBorderDxfId="213" tableBorderDxfId="211">
  <autoFilter ref="E51:G83" xr:uid="{00000000-0009-0000-0100-00000E000000}"/>
  <tableColumns count="3">
    <tableColumn id="1" xr3:uid="{00000000-0010-0000-0500-000001000000}" name="異常の種類" dataDxfId="210"/>
    <tableColumn id="2" xr3:uid="{00000000-0010-0000-0500-000002000000}" name="異常判定区分 " dataDxfId="209"/>
    <tableColumn id="3" xr3:uid="{00000000-0010-0000-0500-000003000000}" name="実施有無" dataDxfId="20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207" dataDxfId="205" headerRowBorderDxfId="206" tableBorderDxfId="204">
  <autoFilter ref="B5:B12" xr:uid="{00000000-0009-0000-0100-000003000000}"/>
  <tableColumns count="1">
    <tableColumn id="1" xr3:uid="{00000000-0010-0000-0800-000001000000}" name="トンネルの分類" dataDxfId="20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202" dataDxfId="200" headerRowBorderDxfId="201" tableBorderDxfId="199">
  <autoFilter ref="C5:F12" xr:uid="{00000000-000C-0000-FFFF-FFFF09000000}"/>
  <tableColumns count="4">
    <tableColumn id="1" xr3:uid="{00000000-0010-0000-0900-000001000000}" name="トンネル工法" dataDxfId="198"/>
    <tableColumn id="4" xr3:uid="{F8DDB5BD-A7DE-4BB8-BD9F-E5AF467E6653}" name="自専道or一般道" dataDxfId="197"/>
    <tableColumn id="2" xr3:uid="{00000000-0010-0000-0900-000002000000}" name="緊急輸送路" dataDxfId="196"/>
    <tableColumn id="3" xr3:uid="{00000000-0010-0000-0900-000003000000}" name="代替路" dataDxfId="19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37.xml"/><Relationship Id="rId1" Type="http://schemas.openxmlformats.org/officeDocument/2006/relationships/printerSettings" Target="../printerSettings/printerSettings45.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E7" sqref="E7:G7"/>
    </sheetView>
  </sheetViews>
  <sheetFormatPr defaultRowHeight="13.5" x14ac:dyDescent="0.15"/>
  <cols>
    <col min="1" max="2" width="8.875" customWidth="1"/>
    <col min="3" max="3" width="9" customWidth="1"/>
    <col min="4" max="4" width="8.875" customWidth="1"/>
  </cols>
  <sheetData>
    <row r="1" spans="1:14" x14ac:dyDescent="0.15">
      <c r="A1" s="406" t="s">
        <v>0</v>
      </c>
      <c r="B1" s="406"/>
      <c r="C1" s="406"/>
      <c r="D1" s="406"/>
      <c r="E1" s="406"/>
      <c r="F1" s="406"/>
      <c r="G1" s="406"/>
      <c r="H1" s="406"/>
      <c r="I1" s="406"/>
      <c r="J1" s="406"/>
      <c r="K1" s="406"/>
      <c r="L1" s="406"/>
      <c r="M1" s="406"/>
      <c r="N1" s="406"/>
    </row>
    <row r="2" spans="1:14" x14ac:dyDescent="0.15">
      <c r="A2" s="406"/>
      <c r="B2" s="406"/>
      <c r="C2" s="406"/>
      <c r="D2" s="406"/>
      <c r="E2" s="406"/>
      <c r="F2" s="406"/>
      <c r="G2" s="406"/>
      <c r="H2" s="406"/>
      <c r="I2" s="406"/>
      <c r="J2" s="406"/>
      <c r="K2" s="406"/>
      <c r="L2" s="406"/>
      <c r="M2" s="406"/>
      <c r="N2" s="406"/>
    </row>
    <row r="3" spans="1:14" x14ac:dyDescent="0.15">
      <c r="A3" s="407" t="s">
        <v>1</v>
      </c>
      <c r="B3" s="407"/>
      <c r="C3" s="407"/>
      <c r="D3" s="407"/>
      <c r="E3" s="407"/>
      <c r="F3" s="407"/>
      <c r="G3" s="407"/>
      <c r="H3" s="408" t="s">
        <v>2</v>
      </c>
      <c r="I3" s="408"/>
      <c r="J3" s="408"/>
      <c r="K3" s="408"/>
      <c r="L3" s="408"/>
      <c r="M3" s="408"/>
      <c r="N3" s="408"/>
    </row>
    <row r="4" spans="1:14" x14ac:dyDescent="0.15">
      <c r="H4" t="s">
        <v>3</v>
      </c>
    </row>
    <row r="5" spans="1:14" x14ac:dyDescent="0.15">
      <c r="H5" s="405" t="s">
        <v>4</v>
      </c>
      <c r="I5" s="405"/>
      <c r="J5" s="405"/>
      <c r="K5" s="405"/>
      <c r="L5" s="405"/>
      <c r="M5" s="405"/>
      <c r="N5" s="405"/>
    </row>
    <row r="6" spans="1:14" x14ac:dyDescent="0.15">
      <c r="H6" s="405"/>
      <c r="I6" s="405"/>
      <c r="J6" s="405"/>
      <c r="K6" s="405"/>
      <c r="L6" s="405"/>
      <c r="M6" s="405"/>
      <c r="N6" s="405"/>
    </row>
    <row r="7" spans="1:14" x14ac:dyDescent="0.15">
      <c r="H7" s="405"/>
      <c r="I7" s="405"/>
      <c r="J7" s="405"/>
      <c r="K7" s="405"/>
      <c r="L7" s="405"/>
      <c r="M7" s="405"/>
      <c r="N7" s="405"/>
    </row>
    <row r="8" spans="1:14" x14ac:dyDescent="0.15">
      <c r="H8" s="405"/>
      <c r="I8" s="405"/>
      <c r="J8" s="405"/>
      <c r="K8" s="405"/>
      <c r="L8" s="405"/>
      <c r="M8" s="405"/>
      <c r="N8" s="405"/>
    </row>
    <row r="9" spans="1:14" x14ac:dyDescent="0.15">
      <c r="H9" t="s">
        <v>5</v>
      </c>
    </row>
    <row r="10" spans="1:14" x14ac:dyDescent="0.15">
      <c r="H10" s="404" t="s">
        <v>6</v>
      </c>
      <c r="I10" s="404"/>
      <c r="J10" s="404"/>
      <c r="K10" s="404"/>
      <c r="L10" s="404"/>
      <c r="M10" s="404"/>
      <c r="N10" s="404"/>
    </row>
    <row r="11" spans="1:14" x14ac:dyDescent="0.15">
      <c r="H11" s="404"/>
      <c r="I11" s="404"/>
      <c r="J11" s="404"/>
      <c r="K11" s="404"/>
      <c r="L11" s="404"/>
      <c r="M11" s="404"/>
      <c r="N11" s="404"/>
    </row>
    <row r="12" spans="1:14" x14ac:dyDescent="0.15">
      <c r="H12" t="s">
        <v>7</v>
      </c>
    </row>
    <row r="13" spans="1:14" ht="13.5" customHeight="1" x14ac:dyDescent="0.15">
      <c r="H13" s="404" t="s">
        <v>8</v>
      </c>
      <c r="I13" s="404"/>
      <c r="J13" s="404"/>
      <c r="K13" s="404"/>
      <c r="L13" s="404"/>
      <c r="M13" s="404"/>
      <c r="N13" s="404"/>
    </row>
    <row r="14" spans="1:14" ht="13.5" customHeight="1" x14ac:dyDescent="0.15">
      <c r="H14" s="404"/>
      <c r="I14" s="404"/>
      <c r="J14" s="404"/>
      <c r="K14" s="404"/>
      <c r="L14" s="404"/>
      <c r="M14" s="404"/>
      <c r="N14" s="404"/>
    </row>
    <row r="15" spans="1:14" ht="13.5" customHeight="1" x14ac:dyDescent="0.15">
      <c r="H15" s="404"/>
      <c r="I15" s="404"/>
      <c r="J15" s="404"/>
      <c r="K15" s="404"/>
      <c r="L15" s="404"/>
      <c r="M15" s="404"/>
      <c r="N15" s="404"/>
    </row>
    <row r="16" spans="1:14" x14ac:dyDescent="0.15">
      <c r="H16" t="s">
        <v>9</v>
      </c>
    </row>
    <row r="17" spans="8:14" x14ac:dyDescent="0.15">
      <c r="H17" s="404" t="s">
        <v>10</v>
      </c>
      <c r="I17" s="404"/>
      <c r="J17" s="404"/>
      <c r="K17" s="404"/>
      <c r="L17" s="404"/>
      <c r="M17" s="404"/>
      <c r="N17" s="404"/>
    </row>
    <row r="18" spans="8:14" x14ac:dyDescent="0.15">
      <c r="H18" s="404"/>
      <c r="I18" s="404"/>
      <c r="J18" s="404"/>
      <c r="K18" s="404"/>
      <c r="L18" s="404"/>
      <c r="M18" s="404"/>
      <c r="N18" s="404"/>
    </row>
    <row r="19" spans="8:14" x14ac:dyDescent="0.15">
      <c r="H19" t="s">
        <v>11</v>
      </c>
    </row>
    <row r="20" spans="8:14" x14ac:dyDescent="0.15">
      <c r="H20" s="404" t="s">
        <v>12</v>
      </c>
      <c r="I20" s="404"/>
      <c r="J20" s="404"/>
      <c r="K20" s="404"/>
      <c r="L20" s="404"/>
      <c r="M20" s="404"/>
      <c r="N20" s="404"/>
    </row>
    <row r="21" spans="8:14" x14ac:dyDescent="0.15">
      <c r="H21" s="404"/>
      <c r="I21" s="404"/>
      <c r="J21" s="404"/>
      <c r="K21" s="404"/>
      <c r="L21" s="404"/>
      <c r="M21" s="404"/>
      <c r="N21" s="404"/>
    </row>
    <row r="22" spans="8:14" x14ac:dyDescent="0.15">
      <c r="H22" t="s">
        <v>13</v>
      </c>
    </row>
    <row r="23" spans="8:14" ht="27" customHeight="1" x14ac:dyDescent="0.15">
      <c r="H23" s="404" t="s">
        <v>14</v>
      </c>
      <c r="I23" s="404"/>
      <c r="J23" s="404"/>
      <c r="K23" s="404"/>
      <c r="L23" s="404"/>
      <c r="M23" s="404"/>
      <c r="N23" s="404"/>
    </row>
    <row r="24" spans="8:14" x14ac:dyDescent="0.15">
      <c r="H24" t="s">
        <v>15</v>
      </c>
    </row>
    <row r="25" spans="8:14" ht="27" customHeight="1" x14ac:dyDescent="0.15">
      <c r="H25" s="404" t="s">
        <v>16</v>
      </c>
      <c r="I25" s="404"/>
      <c r="J25" s="404"/>
      <c r="K25" s="404"/>
      <c r="L25" s="404"/>
      <c r="M25" s="404"/>
      <c r="N25" s="404"/>
    </row>
    <row r="26" spans="8:14" x14ac:dyDescent="0.15">
      <c r="H26" t="s">
        <v>17</v>
      </c>
    </row>
    <row r="27" spans="8:14" ht="13.5" customHeight="1" x14ac:dyDescent="0.15">
      <c r="H27" s="404" t="s">
        <v>18</v>
      </c>
      <c r="I27" s="404"/>
      <c r="J27" s="404"/>
      <c r="K27" s="404"/>
      <c r="L27" s="404"/>
      <c r="M27" s="404"/>
      <c r="N27" s="404"/>
    </row>
    <row r="28" spans="8:14" ht="13.5" customHeight="1" x14ac:dyDescent="0.15">
      <c r="H28" s="404"/>
      <c r="I28" s="404"/>
      <c r="J28" s="404"/>
      <c r="K28" s="404"/>
      <c r="L28" s="404"/>
      <c r="M28" s="404"/>
      <c r="N28" s="404"/>
    </row>
    <row r="29" spans="8:14" ht="13.5" customHeight="1" x14ac:dyDescent="0.15">
      <c r="H29" s="409" t="s">
        <v>19</v>
      </c>
      <c r="I29" s="409"/>
      <c r="J29" s="409"/>
      <c r="K29" s="409"/>
      <c r="L29" s="409"/>
      <c r="M29" s="409"/>
      <c r="N29" s="409"/>
    </row>
    <row r="30" spans="8:14" ht="13.5" customHeight="1" x14ac:dyDescent="0.15">
      <c r="H30" t="s">
        <v>20</v>
      </c>
    </row>
    <row r="31" spans="8:14" ht="13.5" customHeight="1" x14ac:dyDescent="0.15">
      <c r="H31" s="408" t="s">
        <v>21</v>
      </c>
      <c r="I31" s="408"/>
      <c r="J31" s="408"/>
      <c r="K31" s="408"/>
      <c r="L31" s="408"/>
      <c r="M31" s="408"/>
      <c r="N31" s="408"/>
    </row>
    <row r="32" spans="8:14" ht="13.5" customHeight="1" x14ac:dyDescent="0.15">
      <c r="H32" t="s">
        <v>22</v>
      </c>
    </row>
    <row r="33" spans="2:14" x14ac:dyDescent="0.15">
      <c r="H33" s="404" t="s">
        <v>23</v>
      </c>
      <c r="I33" s="404"/>
      <c r="J33" s="404"/>
      <c r="K33" s="404"/>
      <c r="L33" s="404"/>
      <c r="M33" s="404"/>
      <c r="N33" s="404"/>
    </row>
    <row r="34" spans="2:14" x14ac:dyDescent="0.15">
      <c r="H34" s="404"/>
      <c r="I34" s="404"/>
      <c r="J34" s="404"/>
      <c r="K34" s="404"/>
      <c r="L34" s="404"/>
      <c r="M34" s="404"/>
      <c r="N34" s="404"/>
    </row>
    <row r="35" spans="2:14" x14ac:dyDescent="0.15">
      <c r="B35" s="405"/>
      <c r="C35" s="405"/>
      <c r="D35" s="47"/>
      <c r="H35" s="404"/>
      <c r="I35" s="404"/>
      <c r="J35" s="404"/>
      <c r="K35" s="404"/>
      <c r="L35" s="404"/>
      <c r="M35" s="404"/>
      <c r="N35" s="404"/>
    </row>
    <row r="36" spans="2:14" x14ac:dyDescent="0.15">
      <c r="H36" s="404"/>
      <c r="I36" s="404"/>
      <c r="J36" s="404"/>
      <c r="K36" s="404"/>
      <c r="L36" s="404"/>
      <c r="M36" s="404"/>
      <c r="N36" s="404"/>
    </row>
    <row r="37" spans="2:14" x14ac:dyDescent="0.15">
      <c r="H37" s="404"/>
      <c r="I37" s="404"/>
      <c r="J37" s="404"/>
      <c r="K37" s="404"/>
      <c r="L37" s="404"/>
      <c r="M37" s="404"/>
      <c r="N37" s="404"/>
    </row>
    <row r="38" spans="2:14" ht="13.35" customHeight="1" x14ac:dyDescent="0.15">
      <c r="H38" s="410"/>
      <c r="I38" s="410"/>
      <c r="J38" s="410"/>
      <c r="K38" s="410"/>
      <c r="L38" s="410"/>
      <c r="M38" s="410"/>
      <c r="N38" s="410"/>
    </row>
    <row r="39" spans="2:14" x14ac:dyDescent="0.15">
      <c r="H39" s="404"/>
      <c r="I39" s="404"/>
      <c r="J39" s="404"/>
      <c r="K39" s="404"/>
      <c r="L39" s="404"/>
      <c r="M39" s="404"/>
      <c r="N39" s="404"/>
    </row>
    <row r="40" spans="2:14" x14ac:dyDescent="0.15">
      <c r="H40" s="404"/>
      <c r="I40" s="404"/>
      <c r="J40" s="404"/>
      <c r="K40" s="404"/>
      <c r="L40" s="404"/>
      <c r="M40" s="404"/>
      <c r="N40" s="404"/>
    </row>
    <row r="41" spans="2:14" x14ac:dyDescent="0.15">
      <c r="H41" s="404"/>
      <c r="I41" s="404"/>
      <c r="J41" s="404"/>
      <c r="K41" s="404"/>
      <c r="L41" s="404"/>
      <c r="M41" s="404"/>
      <c r="N41" s="404"/>
    </row>
    <row r="42" spans="2:14" x14ac:dyDescent="0.15">
      <c r="H42" s="404"/>
      <c r="I42" s="404"/>
      <c r="J42" s="404"/>
      <c r="K42" s="404"/>
      <c r="L42" s="404"/>
      <c r="M42" s="404"/>
      <c r="N42" s="404"/>
    </row>
    <row r="43" spans="2:14" x14ac:dyDescent="0.15">
      <c r="H43" s="404"/>
      <c r="I43" s="404"/>
      <c r="J43" s="404"/>
      <c r="K43" s="404"/>
      <c r="L43" s="404"/>
      <c r="M43" s="404"/>
      <c r="N43" s="404"/>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dimension ref="A1:N39"/>
  <sheetViews>
    <sheetView view="pageBreakPreview" zoomScale="85" zoomScaleNormal="85" zoomScaleSheetLayoutView="85" workbookViewId="0">
      <selection activeCell="E7" sqref="E7:G7"/>
    </sheetView>
  </sheetViews>
  <sheetFormatPr defaultColWidth="8.875" defaultRowHeight="13.5" x14ac:dyDescent="0.15"/>
  <cols>
    <col min="1" max="1" width="8.875" customWidth="1"/>
    <col min="2" max="3" width="9" customWidth="1"/>
    <col min="4" max="4" width="8.875" customWidth="1"/>
  </cols>
  <sheetData>
    <row r="1" spans="1:14" x14ac:dyDescent="0.15">
      <c r="A1" s="411" t="s">
        <v>24</v>
      </c>
      <c r="B1" s="411"/>
      <c r="C1" s="411"/>
      <c r="D1" s="411"/>
      <c r="E1" s="411"/>
      <c r="F1" s="411"/>
      <c r="G1" s="411"/>
      <c r="H1" s="411"/>
      <c r="I1" s="411"/>
      <c r="J1" s="411"/>
      <c r="K1" s="411"/>
      <c r="L1" s="411"/>
      <c r="M1" s="411"/>
      <c r="N1" s="411"/>
    </row>
    <row r="2" spans="1:14" x14ac:dyDescent="0.15">
      <c r="A2" s="411"/>
      <c r="B2" s="411"/>
      <c r="C2" s="411"/>
      <c r="D2" s="411"/>
      <c r="E2" s="411"/>
      <c r="F2" s="411"/>
      <c r="G2" s="411"/>
      <c r="H2" s="411"/>
      <c r="I2" s="411"/>
      <c r="J2" s="411"/>
      <c r="K2" s="411"/>
      <c r="L2" s="411"/>
      <c r="M2" s="411"/>
      <c r="N2" s="411"/>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404" t="s">
        <v>26</v>
      </c>
      <c r="B27" s="404"/>
      <c r="C27" s="404"/>
      <c r="D27" s="404"/>
      <c r="E27" s="404"/>
      <c r="F27" s="404"/>
      <c r="G27" s="404"/>
      <c r="H27" s="404"/>
      <c r="I27" s="404"/>
      <c r="J27" s="404"/>
      <c r="K27" s="404"/>
      <c r="L27" s="404"/>
      <c r="M27" s="404"/>
      <c r="N27" s="404"/>
    </row>
    <row r="28" spans="1:14" x14ac:dyDescent="0.15">
      <c r="A28" t="s">
        <v>384</v>
      </c>
    </row>
    <row r="29" spans="1:14" ht="86.1" customHeight="1" x14ac:dyDescent="0.15">
      <c r="A29" s="404" t="s">
        <v>383</v>
      </c>
      <c r="B29" s="404"/>
      <c r="C29" s="404"/>
      <c r="D29" s="404"/>
      <c r="E29" s="404"/>
      <c r="F29" s="404"/>
      <c r="G29" s="404"/>
      <c r="H29" s="404"/>
      <c r="I29" s="404"/>
      <c r="J29" s="404"/>
      <c r="K29" s="404"/>
      <c r="L29" s="404"/>
      <c r="M29" s="404"/>
      <c r="N29" s="404"/>
    </row>
    <row r="30" spans="1:14" ht="27" customHeight="1" x14ac:dyDescent="0.15">
      <c r="A30" s="404" t="s">
        <v>27</v>
      </c>
      <c r="B30" s="404"/>
      <c r="C30" s="404"/>
      <c r="D30" s="404"/>
      <c r="E30" s="404"/>
      <c r="F30" s="404"/>
      <c r="G30" s="404"/>
      <c r="H30" s="404"/>
      <c r="I30" s="404"/>
      <c r="J30" s="404"/>
      <c r="K30" s="404"/>
      <c r="L30" s="404"/>
      <c r="M30" s="404"/>
      <c r="N30" s="404"/>
    </row>
    <row r="32" spans="1:14" x14ac:dyDescent="0.15">
      <c r="A32" s="298"/>
      <c r="B32" s="298"/>
      <c r="C32" s="298"/>
      <c r="D32" s="298"/>
      <c r="E32" s="298"/>
      <c r="F32" s="298"/>
      <c r="G32" s="298"/>
      <c r="H32" s="298"/>
      <c r="I32" s="298"/>
      <c r="J32" s="298"/>
      <c r="K32" s="298"/>
      <c r="L32" s="298"/>
      <c r="M32" s="298"/>
      <c r="N32" s="298"/>
    </row>
    <row r="33" spans="1:14" x14ac:dyDescent="0.15">
      <c r="A33" s="298"/>
      <c r="B33" s="298"/>
      <c r="C33" s="298"/>
      <c r="D33" s="298"/>
      <c r="E33" s="298"/>
      <c r="F33" s="298"/>
      <c r="G33" s="298"/>
      <c r="H33" s="298"/>
      <c r="I33" s="298"/>
      <c r="J33" s="298"/>
      <c r="K33" s="298"/>
      <c r="L33" s="298"/>
      <c r="M33" s="298"/>
      <c r="N33" s="298"/>
    </row>
    <row r="39" spans="1:14" x14ac:dyDescent="0.15">
      <c r="G39" s="47"/>
    </row>
  </sheetData>
  <mergeCells count="4">
    <mergeCell ref="A1:N2"/>
    <mergeCell ref="A27:N27"/>
    <mergeCell ref="A29:N29"/>
    <mergeCell ref="A30:N30"/>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topLeftCell="A19" workbookViewId="0">
      <selection activeCell="E7" sqref="E7:G7"/>
    </sheetView>
  </sheetViews>
  <sheetFormatPr defaultColWidth="9" defaultRowHeight="13.5" x14ac:dyDescent="0.15"/>
  <cols>
    <col min="1" max="1" width="5.875" style="287" customWidth="1"/>
    <col min="2" max="2" width="5" style="287" customWidth="1"/>
    <col min="3" max="3" width="72.125" style="287" customWidth="1"/>
    <col min="4" max="6" width="9" style="287"/>
    <col min="7" max="7" width="24.875" style="287" customWidth="1"/>
    <col min="8" max="16384" width="9" style="287"/>
  </cols>
  <sheetData>
    <row r="2" spans="2:3" x14ac:dyDescent="0.15">
      <c r="B2" s="287" t="s">
        <v>28</v>
      </c>
    </row>
    <row r="3" spans="2:3" x14ac:dyDescent="0.15">
      <c r="B3" s="287" t="s">
        <v>29</v>
      </c>
    </row>
    <row r="5" spans="2:3" x14ac:dyDescent="0.15">
      <c r="B5" s="287" t="s">
        <v>30</v>
      </c>
    </row>
    <row r="6" spans="2:3" x14ac:dyDescent="0.15">
      <c r="C6" s="288" t="s">
        <v>31</v>
      </c>
    </row>
    <row r="7" spans="2:3" x14ac:dyDescent="0.15">
      <c r="C7" s="287" t="s">
        <v>32</v>
      </c>
    </row>
    <row r="8" spans="2:3" x14ac:dyDescent="0.15">
      <c r="C8" s="287" t="s">
        <v>33</v>
      </c>
    </row>
    <row r="11" spans="2:3" x14ac:dyDescent="0.15">
      <c r="B11" s="287" t="s">
        <v>34</v>
      </c>
    </row>
    <row r="12" spans="2:3" x14ac:dyDescent="0.15">
      <c r="C12" s="287" t="s">
        <v>35</v>
      </c>
    </row>
    <row r="13" spans="2:3" x14ac:dyDescent="0.15">
      <c r="C13" s="287" t="s">
        <v>36</v>
      </c>
    </row>
    <row r="14" spans="2:3" x14ac:dyDescent="0.15">
      <c r="C14" s="287" t="s">
        <v>37</v>
      </c>
    </row>
    <row r="15" spans="2:3" x14ac:dyDescent="0.15">
      <c r="C15" s="287" t="s">
        <v>38</v>
      </c>
    </row>
    <row r="16" spans="2:3" x14ac:dyDescent="0.15">
      <c r="C16" s="287" t="s">
        <v>39</v>
      </c>
    </row>
    <row r="32" spans="3:3" x14ac:dyDescent="0.15">
      <c r="C32" s="287" t="s">
        <v>40</v>
      </c>
    </row>
    <row r="41" spans="2:3" x14ac:dyDescent="0.15">
      <c r="B41" s="287" t="s">
        <v>41</v>
      </c>
    </row>
    <row r="42" spans="2:3" x14ac:dyDescent="0.15">
      <c r="C42" s="287" t="s">
        <v>42</v>
      </c>
    </row>
    <row r="43" spans="2:3" x14ac:dyDescent="0.15">
      <c r="C43" s="287" t="s">
        <v>43</v>
      </c>
    </row>
    <row r="44" spans="2:3" x14ac:dyDescent="0.15">
      <c r="C44" s="289" t="s">
        <v>44</v>
      </c>
    </row>
    <row r="45" spans="2:3" x14ac:dyDescent="0.15">
      <c r="C45" s="287" t="s">
        <v>45</v>
      </c>
    </row>
    <row r="46" spans="2:3" x14ac:dyDescent="0.15">
      <c r="C46" s="287" t="s">
        <v>46</v>
      </c>
    </row>
    <row r="47" spans="2:3" x14ac:dyDescent="0.15">
      <c r="C47" s="287" t="s">
        <v>47</v>
      </c>
    </row>
    <row r="48" spans="2:3" x14ac:dyDescent="0.15">
      <c r="C48" s="287" t="s">
        <v>48</v>
      </c>
    </row>
    <row r="49" spans="3:3" x14ac:dyDescent="0.15">
      <c r="C49" s="287" t="s">
        <v>49</v>
      </c>
    </row>
    <row r="50" spans="3:3" x14ac:dyDescent="0.15">
      <c r="C50" s="287" t="s">
        <v>50</v>
      </c>
    </row>
    <row r="52" spans="3:3" x14ac:dyDescent="0.15">
      <c r="C52" s="289" t="s">
        <v>379</v>
      </c>
    </row>
    <row r="53" spans="3:3" x14ac:dyDescent="0.15">
      <c r="C53" s="289" t="s">
        <v>380</v>
      </c>
    </row>
    <row r="54" spans="3:3" x14ac:dyDescent="0.15">
      <c r="C54" s="289" t="s">
        <v>381</v>
      </c>
    </row>
    <row r="55" spans="3:3" x14ac:dyDescent="0.15">
      <c r="C55" s="289" t="s">
        <v>382</v>
      </c>
    </row>
    <row r="59" spans="3:3" x14ac:dyDescent="0.15">
      <c r="C59" s="288" t="s">
        <v>51</v>
      </c>
    </row>
    <row r="60" spans="3:3" x14ac:dyDescent="0.15">
      <c r="C60" s="287" t="s">
        <v>52</v>
      </c>
    </row>
    <row r="61" spans="3:3" x14ac:dyDescent="0.15">
      <c r="C61" s="287" t="s">
        <v>53</v>
      </c>
    </row>
  </sheetData>
  <phoneticPr fontId="1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106" zoomScaleNormal="55" zoomScaleSheetLayoutView="106" workbookViewId="0">
      <selection activeCell="W2" sqref="W2:AB2"/>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00" t="s">
        <v>387</v>
      </c>
      <c r="C2" s="200"/>
      <c r="D2" s="200"/>
      <c r="E2" s="200"/>
      <c r="F2" s="200"/>
      <c r="G2" s="200"/>
      <c r="H2" s="200"/>
      <c r="I2" s="200"/>
      <c r="J2" s="200"/>
      <c r="K2" s="200"/>
      <c r="L2" s="200"/>
      <c r="M2" s="200"/>
      <c r="N2" s="200"/>
      <c r="O2" s="200"/>
      <c r="P2" s="200"/>
      <c r="Q2" s="200"/>
      <c r="R2" s="200"/>
      <c r="S2" s="303" t="s">
        <v>388</v>
      </c>
      <c r="T2" s="310"/>
      <c r="U2" s="310"/>
      <c r="V2" s="304"/>
      <c r="W2" s="327" t="s">
        <v>793</v>
      </c>
      <c r="X2" s="327"/>
      <c r="Y2" s="327"/>
      <c r="Z2" s="327"/>
      <c r="AA2" s="327"/>
      <c r="AB2" s="327"/>
    </row>
    <row r="3" spans="2:37" ht="20.100000000000001" customHeight="1" x14ac:dyDescent="0.15">
      <c r="B3" s="337" t="s">
        <v>390</v>
      </c>
      <c r="C3" s="337"/>
      <c r="D3" s="338" t="s">
        <v>391</v>
      </c>
      <c r="E3" s="338"/>
      <c r="F3" s="338"/>
      <c r="G3" s="338"/>
      <c r="H3" s="339" t="s">
        <v>392</v>
      </c>
      <c r="I3" s="339"/>
      <c r="J3" s="340" t="s">
        <v>788</v>
      </c>
      <c r="K3" s="341"/>
      <c r="L3" s="341"/>
      <c r="M3" s="341"/>
      <c r="N3" s="341"/>
      <c r="O3" s="342"/>
      <c r="P3" s="315" t="s">
        <v>394</v>
      </c>
      <c r="Q3" s="317"/>
      <c r="R3" s="340" t="s">
        <v>395</v>
      </c>
      <c r="S3" s="341"/>
      <c r="T3" s="341"/>
      <c r="U3" s="341"/>
      <c r="V3" s="342"/>
      <c r="W3" s="303" t="s">
        <v>56</v>
      </c>
      <c r="X3" s="310"/>
      <c r="Y3" s="310"/>
      <c r="Z3" s="346" t="s">
        <v>396</v>
      </c>
      <c r="AA3" s="347"/>
      <c r="AB3" s="348"/>
    </row>
    <row r="4" spans="2:37" ht="20.100000000000001" customHeight="1" x14ac:dyDescent="0.15">
      <c r="B4" s="332" t="s">
        <v>397</v>
      </c>
      <c r="C4" s="332"/>
      <c r="D4" s="349" t="s">
        <v>398</v>
      </c>
      <c r="E4" s="349"/>
      <c r="F4" s="349"/>
      <c r="G4" s="349"/>
      <c r="H4" s="339"/>
      <c r="I4" s="339"/>
      <c r="J4" s="343"/>
      <c r="K4" s="344"/>
      <c r="L4" s="344"/>
      <c r="M4" s="344"/>
      <c r="N4" s="344"/>
      <c r="O4" s="345"/>
      <c r="P4" s="318"/>
      <c r="Q4" s="320"/>
      <c r="R4" s="343"/>
      <c r="S4" s="344"/>
      <c r="T4" s="344"/>
      <c r="U4" s="344"/>
      <c r="V4" s="345"/>
      <c r="W4" s="303" t="s">
        <v>57</v>
      </c>
      <c r="X4" s="310"/>
      <c r="Y4" s="310"/>
      <c r="Z4" s="346" t="s">
        <v>399</v>
      </c>
      <c r="AA4" s="347"/>
      <c r="AB4" s="348"/>
    </row>
    <row r="5" spans="2:37" ht="20.100000000000001" customHeight="1" x14ac:dyDescent="0.15">
      <c r="B5" s="367" t="s">
        <v>400</v>
      </c>
      <c r="C5" s="367"/>
      <c r="D5" s="201" t="s">
        <v>401</v>
      </c>
      <c r="E5" s="368" t="s">
        <v>790</v>
      </c>
      <c r="F5" s="368"/>
      <c r="G5" s="368"/>
      <c r="H5" s="315" t="s">
        <v>402</v>
      </c>
      <c r="I5" s="316"/>
      <c r="J5" s="317"/>
      <c r="K5" s="340" t="s">
        <v>403</v>
      </c>
      <c r="L5" s="341"/>
      <c r="M5" s="341"/>
      <c r="N5" s="341"/>
      <c r="O5" s="342"/>
      <c r="P5" s="369" t="s">
        <v>404</v>
      </c>
      <c r="Q5" s="370"/>
      <c r="R5" s="373">
        <v>46080</v>
      </c>
      <c r="S5" s="374"/>
      <c r="T5" s="375"/>
      <c r="U5" s="318" t="s">
        <v>405</v>
      </c>
      <c r="V5" s="319"/>
      <c r="W5" s="320"/>
      <c r="X5" s="333" t="s">
        <v>406</v>
      </c>
      <c r="Y5" s="328"/>
      <c r="Z5" s="328">
        <v>51</v>
      </c>
      <c r="AA5" s="328"/>
      <c r="AB5" s="202" t="s">
        <v>407</v>
      </c>
    </row>
    <row r="6" spans="2:37" ht="20.100000000000001" customHeight="1" x14ac:dyDescent="0.15">
      <c r="B6" s="367"/>
      <c r="C6" s="367"/>
      <c r="D6" s="201" t="s">
        <v>408</v>
      </c>
      <c r="E6" s="350" t="s">
        <v>791</v>
      </c>
      <c r="F6" s="350"/>
      <c r="G6" s="350"/>
      <c r="H6" s="318"/>
      <c r="I6" s="319"/>
      <c r="J6" s="320"/>
      <c r="K6" s="343"/>
      <c r="L6" s="344"/>
      <c r="M6" s="344"/>
      <c r="N6" s="344"/>
      <c r="O6" s="345"/>
      <c r="P6" s="371"/>
      <c r="Q6" s="372"/>
      <c r="R6" s="376"/>
      <c r="S6" s="377"/>
      <c r="T6" s="378"/>
      <c r="U6" s="303" t="s">
        <v>409</v>
      </c>
      <c r="V6" s="310"/>
      <c r="W6" s="304"/>
      <c r="X6" s="333" t="s">
        <v>410</v>
      </c>
      <c r="Y6" s="328"/>
      <c r="Z6" s="328"/>
      <c r="AA6" s="328"/>
      <c r="AB6" s="334"/>
    </row>
    <row r="7" spans="2:37" ht="18.95" customHeight="1" x14ac:dyDescent="0.15">
      <c r="B7" s="351" t="s">
        <v>411</v>
      </c>
      <c r="C7" s="329" t="s">
        <v>412</v>
      </c>
      <c r="D7" s="331"/>
      <c r="E7" s="352">
        <v>34.089109999999998</v>
      </c>
      <c r="F7" s="353"/>
      <c r="G7" s="354"/>
      <c r="H7" s="329" t="s">
        <v>413</v>
      </c>
      <c r="I7" s="330"/>
      <c r="J7" s="331"/>
      <c r="K7" s="355" t="s">
        <v>414</v>
      </c>
      <c r="L7" s="356"/>
      <c r="M7" s="363" t="s">
        <v>415</v>
      </c>
      <c r="N7" s="364"/>
      <c r="O7" s="329" t="s">
        <v>416</v>
      </c>
      <c r="P7" s="331"/>
      <c r="Q7" s="308" t="s">
        <v>417</v>
      </c>
      <c r="R7" s="309"/>
      <c r="S7" s="335" t="s">
        <v>418</v>
      </c>
      <c r="T7" s="329" t="s">
        <v>419</v>
      </c>
      <c r="U7" s="330"/>
      <c r="V7" s="330"/>
      <c r="W7" s="331"/>
      <c r="X7" s="203" t="s">
        <v>420</v>
      </c>
      <c r="Y7" s="204" t="s">
        <v>421</v>
      </c>
      <c r="Z7" s="205" t="s">
        <v>422</v>
      </c>
      <c r="AA7" s="332" t="s">
        <v>423</v>
      </c>
      <c r="AB7" s="332"/>
      <c r="AD7" s="5"/>
      <c r="AE7" s="2">
        <f>INT(E7/10000)</f>
        <v>0</v>
      </c>
      <c r="AF7" s="2">
        <f>INT(E7/100)-AE7*100</f>
        <v>0</v>
      </c>
      <c r="AG7" s="61">
        <f>E7-AE7*10000-AF7*100</f>
        <v>34.089109999999998</v>
      </c>
      <c r="AH7" s="62">
        <f>ROUND(AE7+AF7/60+AG7/60/60,5)</f>
        <v>9.4699999999999993E-3</v>
      </c>
      <c r="AI7" s="62" t="str">
        <f>TEXT(AH7,"0.00000")</f>
        <v>0.00947</v>
      </c>
    </row>
    <row r="8" spans="2:37" ht="18.95" customHeight="1" x14ac:dyDescent="0.15">
      <c r="B8" s="318"/>
      <c r="C8" s="301" t="s">
        <v>424</v>
      </c>
      <c r="D8" s="302"/>
      <c r="E8" s="357">
        <v>131.90422000000001</v>
      </c>
      <c r="F8" s="358"/>
      <c r="G8" s="359"/>
      <c r="H8" s="301" t="s">
        <v>425</v>
      </c>
      <c r="I8" s="360"/>
      <c r="J8" s="302"/>
      <c r="K8" s="361"/>
      <c r="L8" s="362"/>
      <c r="M8" s="363"/>
      <c r="N8" s="364"/>
      <c r="O8" s="301" t="s">
        <v>426</v>
      </c>
      <c r="P8" s="302"/>
      <c r="Q8" s="308" t="s">
        <v>427</v>
      </c>
      <c r="R8" s="309"/>
      <c r="S8" s="336"/>
      <c r="T8" s="312" t="s">
        <v>74</v>
      </c>
      <c r="U8" s="303" t="s">
        <v>87</v>
      </c>
      <c r="V8" s="310"/>
      <c r="W8" s="304"/>
      <c r="X8" s="206"/>
      <c r="Y8" s="206"/>
      <c r="Z8" s="206" t="s">
        <v>428</v>
      </c>
      <c r="AA8" s="311"/>
      <c r="AB8" s="311"/>
      <c r="AD8" s="24"/>
      <c r="AE8" s="2">
        <f>INT(E8/10000)</f>
        <v>0</v>
      </c>
      <c r="AF8" s="2">
        <f>INT(E8/100)-AE8*100</f>
        <v>1</v>
      </c>
      <c r="AG8" s="61">
        <f>E8-AE8*10000-AF8*100</f>
        <v>31.904220000000009</v>
      </c>
      <c r="AH8" s="62">
        <f>ROUND(AE8+AF8/60+AG8/60/60,5)</f>
        <v>2.5530000000000001E-2</v>
      </c>
      <c r="AI8" s="62" t="str">
        <f>TEXT(AH8,"0.00000")</f>
        <v>0.02553</v>
      </c>
    </row>
    <row r="9" spans="2:37" ht="18.95" customHeight="1" x14ac:dyDescent="0.15">
      <c r="B9" s="379" t="s">
        <v>429</v>
      </c>
      <c r="C9" s="301" t="s">
        <v>412</v>
      </c>
      <c r="D9" s="302"/>
      <c r="E9" s="357">
        <v>34.088859999999997</v>
      </c>
      <c r="F9" s="358"/>
      <c r="G9" s="359"/>
      <c r="H9" s="380" t="s">
        <v>430</v>
      </c>
      <c r="I9" s="381"/>
      <c r="J9" s="381"/>
      <c r="K9" s="305" t="s">
        <v>431</v>
      </c>
      <c r="L9" s="307"/>
      <c r="M9" s="363"/>
      <c r="N9" s="364"/>
      <c r="O9" s="301" t="s">
        <v>432</v>
      </c>
      <c r="P9" s="302"/>
      <c r="Q9" s="383" t="s">
        <v>433</v>
      </c>
      <c r="R9" s="383"/>
      <c r="S9" s="336"/>
      <c r="T9" s="314"/>
      <c r="U9" s="303" t="s">
        <v>88</v>
      </c>
      <c r="V9" s="310"/>
      <c r="W9" s="304"/>
      <c r="X9" s="206"/>
      <c r="Y9" s="206"/>
      <c r="Z9" s="206" t="s">
        <v>428</v>
      </c>
      <c r="AA9" s="311"/>
      <c r="AB9" s="311"/>
      <c r="AD9" s="24"/>
    </row>
    <row r="10" spans="2:37" ht="18.95" customHeight="1" x14ac:dyDescent="0.15">
      <c r="B10" s="329"/>
      <c r="C10" s="301" t="s">
        <v>424</v>
      </c>
      <c r="D10" s="302"/>
      <c r="E10" s="357">
        <v>131.90394000000001</v>
      </c>
      <c r="F10" s="358"/>
      <c r="G10" s="359"/>
      <c r="H10" s="301" t="s">
        <v>434</v>
      </c>
      <c r="I10" s="360"/>
      <c r="J10" s="302"/>
      <c r="K10" s="384" t="s">
        <v>789</v>
      </c>
      <c r="L10" s="362"/>
      <c r="M10" s="365"/>
      <c r="N10" s="366"/>
      <c r="O10" s="301" t="s">
        <v>436</v>
      </c>
      <c r="P10" s="302"/>
      <c r="Q10" s="382"/>
      <c r="R10" s="382"/>
      <c r="S10" s="336"/>
      <c r="T10" s="313"/>
      <c r="U10" s="303" t="s">
        <v>89</v>
      </c>
      <c r="V10" s="310"/>
      <c r="W10" s="304"/>
      <c r="X10" s="206"/>
      <c r="Y10" s="206"/>
      <c r="Z10" s="206" t="s">
        <v>428</v>
      </c>
      <c r="AA10" s="311"/>
      <c r="AB10" s="311"/>
      <c r="AD10" s="24"/>
    </row>
    <row r="11" spans="2:37" ht="18.95" customHeight="1" x14ac:dyDescent="0.15">
      <c r="B11" s="301" t="s">
        <v>437</v>
      </c>
      <c r="C11" s="360"/>
      <c r="D11" s="302"/>
      <c r="E11" s="305" t="s">
        <v>438</v>
      </c>
      <c r="F11" s="306"/>
      <c r="G11" s="307"/>
      <c r="H11" s="301" t="s">
        <v>439</v>
      </c>
      <c r="I11" s="360"/>
      <c r="J11" s="302"/>
      <c r="K11" s="305" t="s">
        <v>789</v>
      </c>
      <c r="L11" s="307"/>
      <c r="M11" s="385" t="s">
        <v>440</v>
      </c>
      <c r="N11" s="386"/>
      <c r="O11" s="301" t="s">
        <v>416</v>
      </c>
      <c r="P11" s="302"/>
      <c r="Q11" s="387"/>
      <c r="R11" s="387"/>
      <c r="S11" s="336"/>
      <c r="T11" s="207" t="s">
        <v>75</v>
      </c>
      <c r="U11" s="303" t="s">
        <v>90</v>
      </c>
      <c r="V11" s="310"/>
      <c r="W11" s="304"/>
      <c r="X11" s="206"/>
      <c r="Y11" s="206"/>
      <c r="Z11" s="206" t="s">
        <v>428</v>
      </c>
      <c r="AA11" s="311"/>
      <c r="AB11" s="311"/>
      <c r="AD11" s="24"/>
    </row>
    <row r="12" spans="2:37" ht="18.95" customHeight="1" x14ac:dyDescent="0.15">
      <c r="B12" s="301" t="s">
        <v>441</v>
      </c>
      <c r="C12" s="360"/>
      <c r="D12" s="302"/>
      <c r="E12" s="305"/>
      <c r="F12" s="306"/>
      <c r="G12" s="202" t="s">
        <v>60</v>
      </c>
      <c r="H12" s="386" t="s">
        <v>442</v>
      </c>
      <c r="I12" s="335" t="s">
        <v>411</v>
      </c>
      <c r="J12" s="208" t="s">
        <v>443</v>
      </c>
      <c r="K12" s="305" t="s">
        <v>444</v>
      </c>
      <c r="L12" s="307"/>
      <c r="M12" s="365"/>
      <c r="N12" s="366"/>
      <c r="O12" s="301" t="s">
        <v>436</v>
      </c>
      <c r="P12" s="302"/>
      <c r="Q12" s="389"/>
      <c r="R12" s="389"/>
      <c r="S12" s="336"/>
      <c r="T12" s="312" t="s">
        <v>76</v>
      </c>
      <c r="U12" s="303" t="s">
        <v>91</v>
      </c>
      <c r="V12" s="310"/>
      <c r="W12" s="304"/>
      <c r="X12" s="206"/>
      <c r="Y12" s="206"/>
      <c r="Z12" s="206" t="s">
        <v>428</v>
      </c>
      <c r="AA12" s="311"/>
      <c r="AB12" s="311"/>
      <c r="AD12" s="24"/>
    </row>
    <row r="13" spans="2:37" ht="18.95" customHeight="1" x14ac:dyDescent="0.15">
      <c r="B13" s="379" t="s">
        <v>445</v>
      </c>
      <c r="C13" s="390"/>
      <c r="D13" s="391"/>
      <c r="E13" s="305">
        <v>24.7</v>
      </c>
      <c r="F13" s="306"/>
      <c r="G13" s="202" t="s">
        <v>61</v>
      </c>
      <c r="H13" s="364"/>
      <c r="I13" s="388"/>
      <c r="J13" s="208" t="s">
        <v>446</v>
      </c>
      <c r="K13" s="209">
        <v>0.8</v>
      </c>
      <c r="L13" s="210" t="s">
        <v>60</v>
      </c>
      <c r="M13" s="392" t="s">
        <v>447</v>
      </c>
      <c r="N13" s="393"/>
      <c r="O13" s="394"/>
      <c r="P13" s="203" t="s">
        <v>420</v>
      </c>
      <c r="Q13" s="211" t="s">
        <v>422</v>
      </c>
      <c r="R13" s="203" t="s">
        <v>436</v>
      </c>
      <c r="S13" s="336"/>
      <c r="T13" s="313"/>
      <c r="U13" s="303" t="s">
        <v>92</v>
      </c>
      <c r="V13" s="310"/>
      <c r="W13" s="304"/>
      <c r="X13" s="206"/>
      <c r="Y13" s="206"/>
      <c r="Z13" s="206" t="s">
        <v>428</v>
      </c>
      <c r="AA13" s="311"/>
      <c r="AB13" s="311"/>
      <c r="AD13" s="24"/>
      <c r="AF13" s="11"/>
      <c r="AG13" s="10"/>
      <c r="AH13" s="10"/>
      <c r="AI13" s="10"/>
      <c r="AJ13" s="12"/>
      <c r="AK13" s="8"/>
    </row>
    <row r="14" spans="2:37" ht="18.95" customHeight="1" x14ac:dyDescent="0.15">
      <c r="B14" s="379" t="s">
        <v>448</v>
      </c>
      <c r="C14" s="390"/>
      <c r="D14" s="391"/>
      <c r="E14" s="395">
        <v>683</v>
      </c>
      <c r="F14" s="396"/>
      <c r="G14" s="212" t="s">
        <v>62</v>
      </c>
      <c r="H14" s="364"/>
      <c r="I14" s="335" t="s">
        <v>429</v>
      </c>
      <c r="J14" s="208" t="s">
        <v>443</v>
      </c>
      <c r="K14" s="305" t="s">
        <v>444</v>
      </c>
      <c r="L14" s="307"/>
      <c r="M14" s="335" t="s">
        <v>449</v>
      </c>
      <c r="N14" s="303" t="s">
        <v>450</v>
      </c>
      <c r="O14" s="304"/>
      <c r="P14" s="213" t="s">
        <v>428</v>
      </c>
      <c r="Q14" s="206"/>
      <c r="R14" s="214"/>
      <c r="S14" s="336"/>
      <c r="T14" s="312" t="s">
        <v>77</v>
      </c>
      <c r="U14" s="303" t="s">
        <v>93</v>
      </c>
      <c r="V14" s="310"/>
      <c r="W14" s="304"/>
      <c r="X14" s="206"/>
      <c r="Y14" s="206"/>
      <c r="Z14" s="206" t="s">
        <v>428</v>
      </c>
      <c r="AA14" s="311"/>
      <c r="AB14" s="311"/>
      <c r="AD14" s="24"/>
      <c r="AF14" s="11"/>
      <c r="AG14" s="10"/>
      <c r="AH14" s="10"/>
      <c r="AI14" s="10"/>
      <c r="AJ14" s="12"/>
      <c r="AK14" s="8"/>
    </row>
    <row r="15" spans="2:37" ht="18.95" customHeight="1" x14ac:dyDescent="0.15">
      <c r="B15" s="215"/>
      <c r="C15" s="301" t="s">
        <v>451</v>
      </c>
      <c r="D15" s="302"/>
      <c r="E15" s="305">
        <v>5.6</v>
      </c>
      <c r="F15" s="306"/>
      <c r="G15" s="202" t="s">
        <v>60</v>
      </c>
      <c r="H15" s="366"/>
      <c r="I15" s="388"/>
      <c r="J15" s="216" t="s">
        <v>446</v>
      </c>
      <c r="K15" s="217">
        <v>0.8</v>
      </c>
      <c r="L15" s="218" t="s">
        <v>60</v>
      </c>
      <c r="M15" s="336"/>
      <c r="N15" s="303" t="s">
        <v>452</v>
      </c>
      <c r="O15" s="304"/>
      <c r="P15" s="213" t="s">
        <v>453</v>
      </c>
      <c r="Q15" s="206"/>
      <c r="R15" s="214"/>
      <c r="S15" s="336"/>
      <c r="T15" s="314"/>
      <c r="U15" s="315" t="s">
        <v>94</v>
      </c>
      <c r="V15" s="316"/>
      <c r="W15" s="317"/>
      <c r="X15" s="219"/>
      <c r="Y15" s="206"/>
      <c r="Z15" s="206" t="s">
        <v>428</v>
      </c>
      <c r="AA15" s="311"/>
      <c r="AB15" s="311"/>
      <c r="AD15" s="24"/>
      <c r="AF15" s="11"/>
      <c r="AG15" s="10"/>
      <c r="AH15" s="10"/>
      <c r="AI15" s="10"/>
      <c r="AJ15" s="12"/>
      <c r="AK15" s="8"/>
    </row>
    <row r="16" spans="2:37" ht="18.95" customHeight="1" x14ac:dyDescent="0.15">
      <c r="B16" s="336" t="s">
        <v>454</v>
      </c>
      <c r="C16" s="379" t="s">
        <v>455</v>
      </c>
      <c r="D16" s="391"/>
      <c r="E16" s="305">
        <v>2</v>
      </c>
      <c r="F16" s="306"/>
      <c r="G16" s="220" t="s">
        <v>60</v>
      </c>
      <c r="H16" s="335" t="s">
        <v>456</v>
      </c>
      <c r="I16" s="301" t="s">
        <v>457</v>
      </c>
      <c r="J16" s="302"/>
      <c r="K16" s="209">
        <v>50</v>
      </c>
      <c r="L16" s="210" t="s">
        <v>458</v>
      </c>
      <c r="M16" s="336"/>
      <c r="N16" s="303" t="s">
        <v>375</v>
      </c>
      <c r="O16" s="304"/>
      <c r="P16" s="213"/>
      <c r="Q16" s="206"/>
      <c r="R16" s="214"/>
      <c r="S16" s="336"/>
      <c r="T16" s="314"/>
      <c r="U16" s="318"/>
      <c r="V16" s="319"/>
      <c r="W16" s="320"/>
      <c r="X16" s="206"/>
      <c r="Y16" s="206"/>
      <c r="Z16" s="206" t="s">
        <v>428</v>
      </c>
      <c r="AA16" s="311"/>
      <c r="AB16" s="311"/>
      <c r="AD16" s="24"/>
      <c r="AF16" s="11"/>
      <c r="AG16" s="10"/>
      <c r="AH16" s="10"/>
      <c r="AI16" s="10"/>
      <c r="AJ16" s="12"/>
      <c r="AK16" s="8"/>
    </row>
    <row r="17" spans="2:37" ht="18.95" customHeight="1" x14ac:dyDescent="0.15">
      <c r="B17" s="336"/>
      <c r="C17" s="329"/>
      <c r="D17" s="331"/>
      <c r="E17" s="305">
        <v>2</v>
      </c>
      <c r="F17" s="306"/>
      <c r="G17" s="220" t="s">
        <v>60</v>
      </c>
      <c r="H17" s="336"/>
      <c r="I17" s="379" t="s">
        <v>459</v>
      </c>
      <c r="J17" s="391"/>
      <c r="K17" s="209"/>
      <c r="L17" s="210" t="s">
        <v>458</v>
      </c>
      <c r="M17" s="336"/>
      <c r="N17" s="303" t="s">
        <v>460</v>
      </c>
      <c r="O17" s="304"/>
      <c r="P17" s="221"/>
      <c r="Q17" s="206"/>
      <c r="R17" s="214"/>
      <c r="S17" s="336"/>
      <c r="T17" s="314"/>
      <c r="U17" s="303" t="s">
        <v>95</v>
      </c>
      <c r="V17" s="310"/>
      <c r="W17" s="304"/>
      <c r="X17" s="206"/>
      <c r="Y17" s="206"/>
      <c r="Z17" s="213" t="s">
        <v>428</v>
      </c>
      <c r="AA17" s="384"/>
      <c r="AB17" s="362"/>
      <c r="AD17" s="24"/>
      <c r="AF17" s="11"/>
      <c r="AG17" s="10"/>
      <c r="AH17" s="10"/>
      <c r="AI17" s="10"/>
      <c r="AJ17" s="9"/>
      <c r="AK17" s="8"/>
    </row>
    <row r="18" spans="2:37" ht="18.95" customHeight="1" x14ac:dyDescent="0.15">
      <c r="B18" s="222"/>
      <c r="C18" s="301" t="s">
        <v>461</v>
      </c>
      <c r="D18" s="302"/>
      <c r="E18" s="305">
        <v>1.6</v>
      </c>
      <c r="F18" s="306"/>
      <c r="G18" s="220" t="s">
        <v>60</v>
      </c>
      <c r="H18" s="336"/>
      <c r="I18" s="329"/>
      <c r="J18" s="331"/>
      <c r="K18" s="209"/>
      <c r="L18" s="210" t="s">
        <v>458</v>
      </c>
      <c r="M18" s="336"/>
      <c r="N18" s="303" t="s">
        <v>462</v>
      </c>
      <c r="O18" s="304"/>
      <c r="P18" s="221"/>
      <c r="Q18" s="206"/>
      <c r="R18" s="214"/>
      <c r="S18" s="336"/>
      <c r="T18" s="314"/>
      <c r="U18" s="318" t="s">
        <v>96</v>
      </c>
      <c r="V18" s="319"/>
      <c r="W18" s="320"/>
      <c r="X18" s="223"/>
      <c r="Y18" s="223"/>
      <c r="Z18" s="224" t="s">
        <v>428</v>
      </c>
      <c r="AA18" s="311"/>
      <c r="AB18" s="311"/>
      <c r="AD18" s="24"/>
      <c r="AF18" s="11"/>
      <c r="AG18" s="10"/>
      <c r="AH18" s="10"/>
      <c r="AI18" s="10"/>
      <c r="AJ18" s="9"/>
      <c r="AK18" s="8"/>
    </row>
    <row r="19" spans="2:37" ht="18.95" customHeight="1" x14ac:dyDescent="0.15">
      <c r="B19" s="336" t="s">
        <v>463</v>
      </c>
      <c r="C19" s="329" t="s">
        <v>464</v>
      </c>
      <c r="D19" s="331"/>
      <c r="E19" s="305">
        <v>4.5</v>
      </c>
      <c r="F19" s="306"/>
      <c r="G19" s="225" t="s">
        <v>60</v>
      </c>
      <c r="H19" s="388"/>
      <c r="I19" s="301" t="s">
        <v>465</v>
      </c>
      <c r="J19" s="302"/>
      <c r="K19" s="209"/>
      <c r="L19" s="210" t="s">
        <v>458</v>
      </c>
      <c r="M19" s="336"/>
      <c r="N19" s="303"/>
      <c r="O19" s="304"/>
      <c r="P19" s="221"/>
      <c r="Q19" s="206"/>
      <c r="R19" s="214"/>
      <c r="S19" s="336"/>
      <c r="T19" s="312" t="s">
        <v>78</v>
      </c>
      <c r="U19" s="303" t="s">
        <v>97</v>
      </c>
      <c r="V19" s="310"/>
      <c r="W19" s="304"/>
      <c r="X19" s="223"/>
      <c r="Y19" s="223"/>
      <c r="Z19" s="206" t="s">
        <v>428</v>
      </c>
      <c r="AA19" s="311"/>
      <c r="AB19" s="311"/>
      <c r="AD19" s="24"/>
    </row>
    <row r="20" spans="2:37" ht="18.95" customHeight="1" x14ac:dyDescent="0.15">
      <c r="B20" s="336"/>
      <c r="C20" s="301" t="s">
        <v>466</v>
      </c>
      <c r="D20" s="302"/>
      <c r="E20" s="305">
        <v>4.7</v>
      </c>
      <c r="F20" s="306"/>
      <c r="G20" s="202" t="s">
        <v>60</v>
      </c>
      <c r="H20" s="335" t="s">
        <v>467</v>
      </c>
      <c r="I20" s="301" t="s">
        <v>457</v>
      </c>
      <c r="J20" s="302"/>
      <c r="K20" s="226"/>
      <c r="L20" s="227" t="s">
        <v>458</v>
      </c>
      <c r="M20" s="336"/>
      <c r="N20" s="303"/>
      <c r="O20" s="304"/>
      <c r="P20" s="221"/>
      <c r="Q20" s="228"/>
      <c r="R20" s="214"/>
      <c r="S20" s="336"/>
      <c r="T20" s="314"/>
      <c r="U20" s="303" t="s">
        <v>98</v>
      </c>
      <c r="V20" s="310"/>
      <c r="W20" s="304"/>
      <c r="X20" s="223"/>
      <c r="Y20" s="223"/>
      <c r="Z20" s="206" t="s">
        <v>428</v>
      </c>
      <c r="AA20" s="311"/>
      <c r="AB20" s="311"/>
      <c r="AD20" s="24"/>
    </row>
    <row r="21" spans="2:37" ht="18.95" customHeight="1" x14ac:dyDescent="0.15">
      <c r="B21" s="388"/>
      <c r="C21" s="301" t="s">
        <v>468</v>
      </c>
      <c r="D21" s="302"/>
      <c r="E21" s="305">
        <v>4</v>
      </c>
      <c r="F21" s="306"/>
      <c r="G21" s="202" t="s">
        <v>60</v>
      </c>
      <c r="H21" s="336"/>
      <c r="I21" s="301" t="s">
        <v>459</v>
      </c>
      <c r="J21" s="302"/>
      <c r="K21" s="209"/>
      <c r="L21" s="229" t="s">
        <v>458</v>
      </c>
      <c r="M21" s="336"/>
      <c r="N21" s="303"/>
      <c r="O21" s="304"/>
      <c r="P21" s="221"/>
      <c r="Q21" s="228"/>
      <c r="R21" s="214"/>
      <c r="S21" s="336"/>
      <c r="T21" s="314"/>
      <c r="U21" s="303" t="s">
        <v>99</v>
      </c>
      <c r="V21" s="310"/>
      <c r="W21" s="304"/>
      <c r="X21" s="223"/>
      <c r="Y21" s="223"/>
      <c r="Z21" s="206" t="s">
        <v>428</v>
      </c>
      <c r="AA21" s="311"/>
      <c r="AB21" s="311"/>
      <c r="AD21" s="24"/>
    </row>
    <row r="22" spans="2:37" ht="18.95" customHeight="1" x14ac:dyDescent="0.15">
      <c r="B22" s="216"/>
      <c r="C22" s="230" t="s">
        <v>469</v>
      </c>
      <c r="D22" s="231"/>
      <c r="E22" s="397"/>
      <c r="F22" s="397"/>
      <c r="G22" s="397"/>
      <c r="H22" s="388"/>
      <c r="I22" s="301" t="s">
        <v>465</v>
      </c>
      <c r="J22" s="302"/>
      <c r="K22" s="217"/>
      <c r="L22" s="218" t="s">
        <v>458</v>
      </c>
      <c r="M22" s="333"/>
      <c r="N22" s="328"/>
      <c r="O22" s="328"/>
      <c r="P22" s="334"/>
      <c r="Q22" s="333"/>
      <c r="R22" s="334"/>
      <c r="S22" s="336"/>
      <c r="T22" s="314"/>
      <c r="U22" s="303" t="s">
        <v>100</v>
      </c>
      <c r="V22" s="310"/>
      <c r="W22" s="304"/>
      <c r="X22" s="223"/>
      <c r="Y22" s="223"/>
      <c r="Z22" s="206" t="s">
        <v>428</v>
      </c>
      <c r="AA22" s="311"/>
      <c r="AB22" s="311"/>
      <c r="AD22" s="24"/>
    </row>
    <row r="23" spans="2:37" ht="18.95" customHeight="1" x14ac:dyDescent="0.15">
      <c r="B23" s="336" t="s">
        <v>470</v>
      </c>
      <c r="C23" s="230" t="s">
        <v>471</v>
      </c>
      <c r="D23" s="231"/>
      <c r="E23" s="403"/>
      <c r="F23" s="403"/>
      <c r="G23" s="403"/>
      <c r="H23" s="335" t="s">
        <v>472</v>
      </c>
      <c r="I23" s="301" t="s">
        <v>473</v>
      </c>
      <c r="J23" s="302"/>
      <c r="K23" s="301" t="s">
        <v>474</v>
      </c>
      <c r="L23" s="302"/>
      <c r="M23" s="303" t="s">
        <v>394</v>
      </c>
      <c r="N23" s="310"/>
      <c r="O23" s="310"/>
      <c r="P23" s="304"/>
      <c r="Q23" s="303" t="s">
        <v>436</v>
      </c>
      <c r="R23" s="304"/>
      <c r="S23" s="321" t="s">
        <v>475</v>
      </c>
      <c r="T23" s="322"/>
      <c r="U23" s="303" t="s">
        <v>476</v>
      </c>
      <c r="V23" s="310"/>
      <c r="W23" s="304"/>
      <c r="X23" s="223"/>
      <c r="Y23" s="223"/>
      <c r="Z23" s="206" t="s">
        <v>428</v>
      </c>
      <c r="AA23" s="311"/>
      <c r="AB23" s="311"/>
      <c r="AD23" s="24"/>
    </row>
    <row r="24" spans="2:37" ht="18.95" customHeight="1" x14ac:dyDescent="0.15">
      <c r="B24" s="336"/>
      <c r="C24" s="335" t="s">
        <v>477</v>
      </c>
      <c r="D24" s="303" t="s">
        <v>478</v>
      </c>
      <c r="E24" s="310"/>
      <c r="F24" s="398"/>
      <c r="G24" s="399"/>
      <c r="H24" s="336"/>
      <c r="I24" s="305"/>
      <c r="J24" s="307"/>
      <c r="K24" s="305"/>
      <c r="L24" s="307"/>
      <c r="M24" s="305"/>
      <c r="N24" s="306"/>
      <c r="O24" s="306"/>
      <c r="P24" s="307"/>
      <c r="Q24" s="305"/>
      <c r="R24" s="307"/>
      <c r="S24" s="323"/>
      <c r="T24" s="324"/>
      <c r="U24" s="303"/>
      <c r="V24" s="310"/>
      <c r="W24" s="304"/>
      <c r="X24" s="206"/>
      <c r="Y24" s="206"/>
      <c r="Z24" s="206"/>
      <c r="AA24" s="311"/>
      <c r="AB24" s="311"/>
      <c r="AD24" s="24"/>
    </row>
    <row r="25" spans="2:37" ht="18.95" customHeight="1" x14ac:dyDescent="0.15">
      <c r="B25" s="336"/>
      <c r="C25" s="336"/>
      <c r="D25" s="303" t="s">
        <v>479</v>
      </c>
      <c r="E25" s="310"/>
      <c r="F25" s="398"/>
      <c r="G25" s="399"/>
      <c r="H25" s="336"/>
      <c r="I25" s="305"/>
      <c r="J25" s="307"/>
      <c r="K25" s="305"/>
      <c r="L25" s="307"/>
      <c r="M25" s="305"/>
      <c r="N25" s="306"/>
      <c r="O25" s="306"/>
      <c r="P25" s="307"/>
      <c r="Q25" s="305"/>
      <c r="R25" s="307"/>
      <c r="S25" s="323"/>
      <c r="T25" s="324"/>
      <c r="U25" s="303"/>
      <c r="V25" s="310"/>
      <c r="W25" s="304"/>
      <c r="X25" s="206"/>
      <c r="Y25" s="206"/>
      <c r="Z25" s="206"/>
      <c r="AA25" s="311"/>
      <c r="AB25" s="311"/>
      <c r="AD25" s="24"/>
    </row>
    <row r="26" spans="2:37" ht="18.95" customHeight="1" x14ac:dyDescent="0.15">
      <c r="B26" s="336"/>
      <c r="C26" s="336"/>
      <c r="D26" s="303" t="s">
        <v>480</v>
      </c>
      <c r="E26" s="310"/>
      <c r="F26" s="398"/>
      <c r="G26" s="399"/>
      <c r="H26" s="336"/>
      <c r="I26" s="305"/>
      <c r="J26" s="307"/>
      <c r="K26" s="305"/>
      <c r="L26" s="307"/>
      <c r="M26" s="305"/>
      <c r="N26" s="306"/>
      <c r="O26" s="306"/>
      <c r="P26" s="307"/>
      <c r="Q26" s="305"/>
      <c r="R26" s="307"/>
      <c r="S26" s="325"/>
      <c r="T26" s="326"/>
      <c r="U26" s="303"/>
      <c r="V26" s="310"/>
      <c r="W26" s="304"/>
      <c r="X26" s="206"/>
      <c r="Y26" s="206"/>
      <c r="Z26" s="206"/>
      <c r="AA26" s="311"/>
      <c r="AB26" s="311"/>
      <c r="AD26" s="24"/>
    </row>
    <row r="27" spans="2:37" ht="18.95" customHeight="1" x14ac:dyDescent="0.15">
      <c r="B27" s="232"/>
      <c r="C27" s="388"/>
      <c r="D27" s="303" t="s">
        <v>481</v>
      </c>
      <c r="E27" s="310"/>
      <c r="F27" s="398"/>
      <c r="G27" s="399"/>
      <c r="H27" s="388"/>
      <c r="I27" s="305"/>
      <c r="J27" s="307"/>
      <c r="K27" s="305"/>
      <c r="L27" s="307"/>
      <c r="M27" s="305"/>
      <c r="N27" s="306"/>
      <c r="O27" s="306"/>
      <c r="P27" s="307"/>
      <c r="Q27" s="305"/>
      <c r="R27" s="307"/>
      <c r="S27" s="323" t="s">
        <v>335</v>
      </c>
      <c r="T27" s="324"/>
      <c r="U27" s="303" t="s">
        <v>482</v>
      </c>
      <c r="V27" s="310"/>
      <c r="W27" s="304"/>
      <c r="X27" s="206"/>
      <c r="Y27" s="206"/>
      <c r="Z27" s="206" t="s">
        <v>428</v>
      </c>
      <c r="AA27" s="311"/>
      <c r="AB27" s="311"/>
      <c r="AD27" s="24"/>
    </row>
    <row r="28" spans="2:37" ht="18.95" customHeight="1" x14ac:dyDescent="0.15">
      <c r="B28" s="230" t="s">
        <v>254</v>
      </c>
      <c r="C28" s="233"/>
      <c r="D28" s="231"/>
      <c r="E28" s="305" t="s">
        <v>483</v>
      </c>
      <c r="F28" s="306"/>
      <c r="G28" s="306"/>
      <c r="H28" s="306"/>
      <c r="I28" s="306"/>
      <c r="J28" s="306"/>
      <c r="K28" s="400"/>
      <c r="L28" s="401"/>
      <c r="M28" s="401"/>
      <c r="N28" s="401"/>
      <c r="O28" s="401"/>
      <c r="P28" s="401"/>
      <c r="Q28" s="401"/>
      <c r="R28" s="402"/>
      <c r="S28" s="325"/>
      <c r="T28" s="326"/>
      <c r="U28" s="303" t="s">
        <v>484</v>
      </c>
      <c r="V28" s="310"/>
      <c r="W28" s="304"/>
      <c r="X28" s="206"/>
      <c r="Y28" s="206"/>
      <c r="Z28" s="206" t="s">
        <v>428</v>
      </c>
      <c r="AA28" s="311"/>
      <c r="AB28" s="311"/>
      <c r="AD28" s="24"/>
    </row>
    <row r="29" spans="2:37" ht="15" customHeight="1" x14ac:dyDescent="0.15">
      <c r="B29" s="234"/>
      <c r="C29" s="234" t="s">
        <v>385</v>
      </c>
      <c r="D29" s="234"/>
      <c r="E29" s="234"/>
      <c r="F29" s="234"/>
      <c r="G29" s="234"/>
      <c r="H29" s="234"/>
      <c r="I29" s="234"/>
      <c r="J29" s="234"/>
      <c r="K29" s="234"/>
      <c r="L29" s="234"/>
      <c r="M29" s="234"/>
      <c r="N29" s="234"/>
      <c r="O29" s="234"/>
      <c r="P29" s="234"/>
      <c r="Q29" s="234"/>
      <c r="R29" s="234"/>
      <c r="S29" s="234"/>
      <c r="T29" s="234"/>
      <c r="U29" s="234"/>
      <c r="V29" s="234"/>
      <c r="W29" s="235"/>
      <c r="X29" s="235"/>
      <c r="Y29" s="235"/>
      <c r="Z29" s="234"/>
      <c r="AA29" s="234"/>
      <c r="AB29" s="234"/>
    </row>
    <row r="31" spans="2:37" s="1" customFormat="1" ht="18" customHeight="1" x14ac:dyDescent="0.15">
      <c r="J31" s="3"/>
      <c r="W31" s="7"/>
      <c r="X31" s="7"/>
      <c r="Y31" s="7"/>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2"/>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Normal="55" zoomScaleSheetLayoutView="100" workbookViewId="0">
      <selection activeCell="E12" sqref="E12"/>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483" t="s">
        <v>63</v>
      </c>
      <c r="C3" s="483"/>
      <c r="D3" s="483"/>
      <c r="E3" s="483"/>
      <c r="F3" s="483"/>
      <c r="G3" s="483"/>
      <c r="H3" s="483"/>
      <c r="I3" s="483"/>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c r="AJ3" s="483"/>
      <c r="AK3" s="483"/>
      <c r="AL3" s="483"/>
      <c r="AM3" s="483"/>
      <c r="AN3" s="483"/>
    </row>
    <row r="4" spans="2:40" ht="20.100000000000001" customHeight="1" x14ac:dyDescent="0.15">
      <c r="B4" s="484" t="s">
        <v>54</v>
      </c>
      <c r="C4" s="484"/>
      <c r="D4" s="484"/>
      <c r="E4" s="485" t="str">
        <f>'様式A-1'!D3</f>
        <v>ヌクミトンネル</v>
      </c>
      <c r="F4" s="486"/>
      <c r="G4" s="486"/>
      <c r="H4" s="486"/>
      <c r="I4" s="487"/>
      <c r="J4" s="488" t="s">
        <v>55</v>
      </c>
      <c r="K4" s="488"/>
      <c r="L4" s="488"/>
      <c r="M4" s="489" t="str">
        <f>'様式A-1'!J3</f>
        <v>一般県道三瀬川下松線</v>
      </c>
      <c r="N4" s="490"/>
      <c r="O4" s="490"/>
      <c r="P4" s="490"/>
      <c r="Q4" s="490"/>
      <c r="R4" s="491"/>
      <c r="S4" s="496" t="s">
        <v>58</v>
      </c>
      <c r="T4" s="496"/>
      <c r="U4" s="496"/>
      <c r="V4" s="496"/>
      <c r="W4" s="496"/>
      <c r="X4" s="496"/>
      <c r="Y4" s="498" t="str">
        <f>'様式A-1'!K5</f>
        <v>株式会社 長大
鷲尾 寛</v>
      </c>
      <c r="Z4" s="499"/>
      <c r="AA4" s="499"/>
      <c r="AB4" s="499"/>
      <c r="AC4" s="499"/>
      <c r="AD4" s="500"/>
      <c r="AE4" s="482" t="s">
        <v>59</v>
      </c>
      <c r="AF4" s="482"/>
      <c r="AG4" s="482"/>
      <c r="AH4" s="482"/>
      <c r="AI4" s="497">
        <f>'様式A-1'!R5</f>
        <v>46080</v>
      </c>
      <c r="AJ4" s="497"/>
      <c r="AK4" s="497"/>
      <c r="AL4" s="497"/>
      <c r="AM4" s="497"/>
      <c r="AN4" s="497"/>
    </row>
    <row r="5" spans="2:40" ht="20.100000000000001" customHeight="1" x14ac:dyDescent="0.15">
      <c r="B5" s="492" t="s">
        <v>64</v>
      </c>
      <c r="C5" s="492"/>
      <c r="D5" s="492"/>
      <c r="E5" s="493" t="str">
        <f>'様式A-1'!D4</f>
        <v>温見トンネル</v>
      </c>
      <c r="F5" s="494"/>
      <c r="G5" s="494"/>
      <c r="H5" s="494"/>
      <c r="I5" s="495"/>
      <c r="J5" s="449" t="s">
        <v>65</v>
      </c>
      <c r="K5" s="449"/>
      <c r="L5" s="449"/>
      <c r="M5" s="489" t="str">
        <f>'様式A-1'!R3</f>
        <v>周南土木建築事務所</v>
      </c>
      <c r="N5" s="490"/>
      <c r="O5" s="490"/>
      <c r="P5" s="490"/>
      <c r="Q5" s="490"/>
      <c r="R5" s="491"/>
      <c r="S5" s="496"/>
      <c r="T5" s="496"/>
      <c r="U5" s="496"/>
      <c r="V5" s="496"/>
      <c r="W5" s="496"/>
      <c r="X5" s="496"/>
      <c r="Y5" s="501"/>
      <c r="Z5" s="502"/>
      <c r="AA5" s="502"/>
      <c r="AB5" s="502"/>
      <c r="AC5" s="502"/>
      <c r="AD5" s="503"/>
      <c r="AE5" s="482"/>
      <c r="AF5" s="482"/>
      <c r="AG5" s="482"/>
      <c r="AH5" s="482"/>
      <c r="AI5" s="497"/>
      <c r="AJ5" s="497"/>
      <c r="AK5" s="497"/>
      <c r="AL5" s="497"/>
      <c r="AM5" s="497"/>
      <c r="AN5" s="497"/>
    </row>
    <row r="6" spans="2:40" ht="13.5" customHeight="1" x14ac:dyDescent="0.15">
      <c r="B6" s="448" t="s">
        <v>66</v>
      </c>
      <c r="C6" s="448" t="s">
        <v>67</v>
      </c>
      <c r="D6" s="460" t="s">
        <v>68</v>
      </c>
      <c r="E6" s="461"/>
      <c r="F6" s="464" t="s">
        <v>69</v>
      </c>
      <c r="G6" s="465"/>
      <c r="H6" s="465"/>
      <c r="I6" s="465"/>
      <c r="J6" s="466"/>
      <c r="K6" s="470" t="s">
        <v>70</v>
      </c>
      <c r="L6" s="471"/>
      <c r="M6" s="471"/>
      <c r="N6" s="472"/>
      <c r="O6" s="432" t="s">
        <v>71</v>
      </c>
      <c r="P6" s="433"/>
      <c r="Q6" s="433"/>
      <c r="R6" s="433"/>
      <c r="S6" s="428"/>
      <c r="T6" s="428"/>
      <c r="U6" s="428"/>
      <c r="V6" s="428"/>
      <c r="W6" s="428"/>
      <c r="X6" s="428"/>
      <c r="Y6" s="428"/>
      <c r="Z6" s="428"/>
      <c r="AA6" s="428"/>
      <c r="AB6" s="428"/>
      <c r="AC6" s="428"/>
      <c r="AD6" s="429"/>
      <c r="AE6" s="476" t="s">
        <v>72</v>
      </c>
      <c r="AF6" s="477"/>
      <c r="AG6" s="477"/>
      <c r="AH6" s="477"/>
      <c r="AI6" s="477"/>
      <c r="AJ6" s="478"/>
      <c r="AK6" s="428" t="s">
        <v>73</v>
      </c>
      <c r="AL6" s="428"/>
      <c r="AM6" s="428"/>
      <c r="AN6" s="429"/>
    </row>
    <row r="7" spans="2:40" ht="13.5" customHeight="1" x14ac:dyDescent="0.15">
      <c r="B7" s="448"/>
      <c r="C7" s="450"/>
      <c r="D7" s="462"/>
      <c r="E7" s="463"/>
      <c r="F7" s="467"/>
      <c r="G7" s="468"/>
      <c r="H7" s="468"/>
      <c r="I7" s="468"/>
      <c r="J7" s="469"/>
      <c r="K7" s="473"/>
      <c r="L7" s="474"/>
      <c r="M7" s="474"/>
      <c r="N7" s="475"/>
      <c r="O7" s="482" t="s">
        <v>74</v>
      </c>
      <c r="P7" s="482"/>
      <c r="Q7" s="482"/>
      <c r="R7" s="120" t="s">
        <v>75</v>
      </c>
      <c r="S7" s="482" t="s">
        <v>76</v>
      </c>
      <c r="T7" s="482"/>
      <c r="U7" s="482" t="s">
        <v>77</v>
      </c>
      <c r="V7" s="482"/>
      <c r="W7" s="482"/>
      <c r="X7" s="482"/>
      <c r="Y7" s="436" t="s">
        <v>78</v>
      </c>
      <c r="Z7" s="437"/>
      <c r="AA7" s="437"/>
      <c r="AB7" s="438"/>
      <c r="AC7" s="419" t="s">
        <v>79</v>
      </c>
      <c r="AD7" s="420"/>
      <c r="AE7" s="479"/>
      <c r="AF7" s="480"/>
      <c r="AG7" s="480"/>
      <c r="AH7" s="480"/>
      <c r="AI7" s="480"/>
      <c r="AJ7" s="481"/>
      <c r="AK7" s="428"/>
      <c r="AL7" s="428"/>
      <c r="AM7" s="428"/>
      <c r="AN7" s="429"/>
    </row>
    <row r="8" spans="2:40" ht="13.5" customHeight="1" x14ac:dyDescent="0.15">
      <c r="B8" s="449"/>
      <c r="C8" s="451"/>
      <c r="D8" s="17" t="s">
        <v>80</v>
      </c>
      <c r="E8" s="16" t="s">
        <v>81</v>
      </c>
      <c r="F8" s="449" t="s">
        <v>82</v>
      </c>
      <c r="G8" s="449"/>
      <c r="H8" s="449"/>
      <c r="I8" s="444" t="s">
        <v>83</v>
      </c>
      <c r="J8" s="444" t="s">
        <v>84</v>
      </c>
      <c r="K8" s="444" t="s">
        <v>85</v>
      </c>
      <c r="L8" s="446" t="s">
        <v>86</v>
      </c>
      <c r="M8" s="419" t="s">
        <v>79</v>
      </c>
      <c r="N8" s="452"/>
      <c r="O8" s="440" t="s">
        <v>87</v>
      </c>
      <c r="P8" s="440" t="s">
        <v>88</v>
      </c>
      <c r="Q8" s="440" t="s">
        <v>89</v>
      </c>
      <c r="R8" s="440" t="s">
        <v>90</v>
      </c>
      <c r="S8" s="442" t="s">
        <v>91</v>
      </c>
      <c r="T8" s="442" t="s">
        <v>92</v>
      </c>
      <c r="U8" s="442" t="s">
        <v>93</v>
      </c>
      <c r="V8" s="440" t="s">
        <v>94</v>
      </c>
      <c r="W8" s="442" t="s">
        <v>95</v>
      </c>
      <c r="X8" s="442" t="s">
        <v>96</v>
      </c>
      <c r="Y8" s="440" t="s">
        <v>97</v>
      </c>
      <c r="Z8" s="440" t="s">
        <v>98</v>
      </c>
      <c r="AA8" s="440" t="s">
        <v>99</v>
      </c>
      <c r="AB8" s="442" t="s">
        <v>100</v>
      </c>
      <c r="AC8" s="434"/>
      <c r="AD8" s="435"/>
      <c r="AE8" s="454" t="s">
        <v>101</v>
      </c>
      <c r="AF8" s="456" t="s">
        <v>102</v>
      </c>
      <c r="AG8" s="456" t="s">
        <v>103</v>
      </c>
      <c r="AH8" s="458" t="s">
        <v>104</v>
      </c>
      <c r="AI8" s="419" t="s">
        <v>79</v>
      </c>
      <c r="AJ8" s="420"/>
      <c r="AK8" s="428"/>
      <c r="AL8" s="428"/>
      <c r="AM8" s="428"/>
      <c r="AN8" s="429"/>
    </row>
    <row r="9" spans="2:40" x14ac:dyDescent="0.15">
      <c r="B9" s="449"/>
      <c r="C9" s="22" t="s">
        <v>105</v>
      </c>
      <c r="D9" s="15" t="s">
        <v>105</v>
      </c>
      <c r="E9" s="15" t="s">
        <v>105</v>
      </c>
      <c r="F9" s="449"/>
      <c r="G9" s="449"/>
      <c r="H9" s="449"/>
      <c r="I9" s="445"/>
      <c r="J9" s="445"/>
      <c r="K9" s="445"/>
      <c r="L9" s="447"/>
      <c r="M9" s="453"/>
      <c r="N9" s="431"/>
      <c r="O9" s="441"/>
      <c r="P9" s="441"/>
      <c r="Q9" s="441"/>
      <c r="R9" s="441"/>
      <c r="S9" s="443"/>
      <c r="T9" s="443"/>
      <c r="U9" s="443"/>
      <c r="V9" s="441"/>
      <c r="W9" s="443"/>
      <c r="X9" s="443"/>
      <c r="Y9" s="441"/>
      <c r="Z9" s="441"/>
      <c r="AA9" s="441"/>
      <c r="AB9" s="443"/>
      <c r="AC9" s="421"/>
      <c r="AD9" s="422"/>
      <c r="AE9" s="455"/>
      <c r="AF9" s="457"/>
      <c r="AG9" s="457"/>
      <c r="AH9" s="459"/>
      <c r="AI9" s="421"/>
      <c r="AJ9" s="422"/>
      <c r="AK9" s="430"/>
      <c r="AL9" s="430"/>
      <c r="AM9" s="430"/>
      <c r="AN9" s="431"/>
    </row>
    <row r="10" spans="2:40" ht="13.5" customHeight="1" x14ac:dyDescent="0.15">
      <c r="B10" s="23" t="s">
        <v>485</v>
      </c>
      <c r="C10" s="121">
        <v>0</v>
      </c>
      <c r="D10" s="121">
        <v>0</v>
      </c>
      <c r="E10" s="121">
        <v>0</v>
      </c>
      <c r="F10" s="439"/>
      <c r="G10" s="413"/>
      <c r="H10" s="413"/>
      <c r="I10" s="14"/>
      <c r="J10" s="88"/>
      <c r="K10" s="14"/>
      <c r="L10" s="13"/>
      <c r="M10" s="423"/>
      <c r="N10" s="416"/>
      <c r="O10" s="14"/>
      <c r="P10" s="13"/>
      <c r="Q10" s="13"/>
      <c r="R10" s="13"/>
      <c r="S10" s="13"/>
      <c r="T10" s="83"/>
      <c r="U10" s="83"/>
      <c r="V10" s="83"/>
      <c r="W10" s="83"/>
      <c r="X10" s="83"/>
      <c r="Y10" s="83"/>
      <c r="Z10" s="83"/>
      <c r="AA10" s="56"/>
      <c r="AB10" s="57"/>
      <c r="AC10" s="417"/>
      <c r="AD10" s="418"/>
      <c r="AE10" s="83"/>
      <c r="AF10" s="83"/>
      <c r="AG10" s="83"/>
      <c r="AH10" s="83"/>
      <c r="AI10" s="412"/>
      <c r="AJ10" s="413"/>
      <c r="AK10" s="425"/>
      <c r="AL10" s="426"/>
      <c r="AM10" s="426"/>
      <c r="AN10" s="427"/>
    </row>
    <row r="11" spans="2:40" ht="13.5" customHeight="1" x14ac:dyDescent="0.15">
      <c r="B11" s="122" t="s">
        <v>486</v>
      </c>
      <c r="C11" s="121">
        <v>10</v>
      </c>
      <c r="D11" s="121">
        <v>0</v>
      </c>
      <c r="E11" s="121">
        <v>10</v>
      </c>
      <c r="F11" s="412"/>
      <c r="G11" s="413"/>
      <c r="H11" s="413"/>
      <c r="I11" s="14"/>
      <c r="J11" s="88"/>
      <c r="K11" s="14"/>
      <c r="L11" s="13"/>
      <c r="M11" s="423"/>
      <c r="N11" s="416"/>
      <c r="O11" s="14"/>
      <c r="P11" s="13"/>
      <c r="Q11" s="13"/>
      <c r="R11" s="13"/>
      <c r="S11" s="13"/>
      <c r="T11" s="83"/>
      <c r="U11" s="83"/>
      <c r="V11" s="83"/>
      <c r="W11" s="83"/>
      <c r="X11" s="83"/>
      <c r="Y11" s="83"/>
      <c r="Z11" s="83"/>
      <c r="AA11" s="56"/>
      <c r="AB11" s="57"/>
      <c r="AC11" s="417"/>
      <c r="AD11" s="418"/>
      <c r="AE11" s="83"/>
      <c r="AF11" s="83"/>
      <c r="AG11" s="83"/>
      <c r="AH11" s="14"/>
      <c r="AI11" s="412"/>
      <c r="AJ11" s="413"/>
      <c r="AK11" s="425"/>
      <c r="AL11" s="426"/>
      <c r="AM11" s="426"/>
      <c r="AN11" s="427"/>
    </row>
    <row r="12" spans="2:40" ht="13.5" customHeight="1" x14ac:dyDescent="0.15">
      <c r="B12" s="122" t="s">
        <v>487</v>
      </c>
      <c r="C12" s="121">
        <v>10</v>
      </c>
      <c r="D12" s="121">
        <v>10</v>
      </c>
      <c r="E12" s="121">
        <v>20</v>
      </c>
      <c r="F12" s="412"/>
      <c r="G12" s="413"/>
      <c r="H12" s="413"/>
      <c r="I12" s="14"/>
      <c r="J12" s="88"/>
      <c r="K12" s="14"/>
      <c r="L12" s="13"/>
      <c r="M12" s="423"/>
      <c r="N12" s="416"/>
      <c r="O12" s="14"/>
      <c r="P12" s="13"/>
      <c r="Q12" s="13"/>
      <c r="R12" s="13"/>
      <c r="S12" s="13"/>
      <c r="T12" s="83"/>
      <c r="U12" s="83"/>
      <c r="V12" s="83"/>
      <c r="W12" s="83"/>
      <c r="X12" s="83"/>
      <c r="Y12" s="83"/>
      <c r="Z12" s="83"/>
      <c r="AA12" s="56"/>
      <c r="AB12" s="57"/>
      <c r="AC12" s="417"/>
      <c r="AD12" s="418"/>
      <c r="AE12" s="83"/>
      <c r="AF12" s="14"/>
      <c r="AG12" s="14"/>
      <c r="AH12" s="83"/>
      <c r="AI12" s="412"/>
      <c r="AJ12" s="413"/>
      <c r="AK12" s="425"/>
      <c r="AL12" s="426"/>
      <c r="AM12" s="426"/>
      <c r="AN12" s="427"/>
    </row>
    <row r="13" spans="2:40" ht="13.5" customHeight="1" x14ac:dyDescent="0.15">
      <c r="B13" s="122" t="s">
        <v>488</v>
      </c>
      <c r="C13" s="121">
        <v>10</v>
      </c>
      <c r="D13" s="121">
        <v>20</v>
      </c>
      <c r="E13" s="121">
        <v>30</v>
      </c>
      <c r="F13" s="412"/>
      <c r="G13" s="413"/>
      <c r="H13" s="413"/>
      <c r="I13" s="14"/>
      <c r="J13" s="88"/>
      <c r="K13" s="14"/>
      <c r="L13" s="13"/>
      <c r="M13" s="423"/>
      <c r="N13" s="416"/>
      <c r="O13" s="14"/>
      <c r="P13" s="13"/>
      <c r="Q13" s="13"/>
      <c r="R13" s="13"/>
      <c r="S13" s="13"/>
      <c r="T13" s="83"/>
      <c r="U13" s="83"/>
      <c r="V13" s="83"/>
      <c r="W13" s="83"/>
      <c r="X13" s="83"/>
      <c r="Y13" s="83"/>
      <c r="Z13" s="83"/>
      <c r="AA13" s="56"/>
      <c r="AB13" s="57"/>
      <c r="AC13" s="417"/>
      <c r="AD13" s="418"/>
      <c r="AE13" s="14"/>
      <c r="AF13" s="83"/>
      <c r="AG13" s="83"/>
      <c r="AH13" s="83"/>
      <c r="AI13" s="423"/>
      <c r="AJ13" s="424"/>
      <c r="AK13" s="414"/>
      <c r="AL13" s="415"/>
      <c r="AM13" s="415"/>
      <c r="AN13" s="416"/>
    </row>
    <row r="14" spans="2:40" ht="13.5" customHeight="1" x14ac:dyDescent="0.15">
      <c r="B14" s="122" t="s">
        <v>489</v>
      </c>
      <c r="C14" s="121">
        <v>10</v>
      </c>
      <c r="D14" s="121">
        <v>30</v>
      </c>
      <c r="E14" s="121">
        <v>40</v>
      </c>
      <c r="F14" s="412"/>
      <c r="G14" s="413"/>
      <c r="H14" s="413"/>
      <c r="I14" s="14"/>
      <c r="J14" s="88"/>
      <c r="K14" s="14"/>
      <c r="L14" s="13"/>
      <c r="M14" s="423"/>
      <c r="N14" s="416"/>
      <c r="O14" s="14"/>
      <c r="P14" s="13"/>
      <c r="Q14" s="13"/>
      <c r="R14" s="13"/>
      <c r="S14" s="13"/>
      <c r="T14" s="83"/>
      <c r="U14" s="83"/>
      <c r="V14" s="83"/>
      <c r="W14" s="83"/>
      <c r="X14" s="83"/>
      <c r="Y14" s="83"/>
      <c r="Z14" s="83"/>
      <c r="AA14" s="56"/>
      <c r="AB14" s="57"/>
      <c r="AC14" s="417"/>
      <c r="AD14" s="418"/>
      <c r="AE14" s="83"/>
      <c r="AF14" s="83"/>
      <c r="AG14" s="56"/>
      <c r="AH14" s="57"/>
      <c r="AI14" s="412"/>
      <c r="AJ14" s="413"/>
      <c r="AK14" s="414"/>
      <c r="AL14" s="415"/>
      <c r="AM14" s="415"/>
      <c r="AN14" s="416"/>
    </row>
    <row r="15" spans="2:40" ht="13.5" customHeight="1" x14ac:dyDescent="0.15">
      <c r="B15" s="122" t="s">
        <v>490</v>
      </c>
      <c r="C15" s="121">
        <v>10</v>
      </c>
      <c r="D15" s="121">
        <v>40</v>
      </c>
      <c r="E15" s="121">
        <v>50</v>
      </c>
      <c r="F15" s="412"/>
      <c r="G15" s="413"/>
      <c r="H15" s="413"/>
      <c r="I15" s="14"/>
      <c r="J15" s="88"/>
      <c r="K15" s="14"/>
      <c r="L15" s="13"/>
      <c r="M15" s="423"/>
      <c r="N15" s="416"/>
      <c r="O15" s="14"/>
      <c r="P15" s="13"/>
      <c r="Q15" s="13"/>
      <c r="R15" s="13"/>
      <c r="S15" s="13"/>
      <c r="T15" s="83"/>
      <c r="U15" s="83"/>
      <c r="V15" s="83"/>
      <c r="W15" s="83"/>
      <c r="X15" s="83"/>
      <c r="Y15" s="83"/>
      <c r="Z15" s="83"/>
      <c r="AA15" s="56"/>
      <c r="AB15" s="57"/>
      <c r="AC15" s="417"/>
      <c r="AD15" s="418"/>
      <c r="AE15" s="83"/>
      <c r="AF15" s="83"/>
      <c r="AG15" s="56"/>
      <c r="AH15" s="57"/>
      <c r="AI15" s="412"/>
      <c r="AJ15" s="413"/>
      <c r="AK15" s="414"/>
      <c r="AL15" s="415"/>
      <c r="AM15" s="415"/>
      <c r="AN15" s="416"/>
    </row>
    <row r="16" spans="2:40" ht="13.5" customHeight="1" x14ac:dyDescent="0.15">
      <c r="B16" s="122" t="s">
        <v>491</v>
      </c>
      <c r="C16" s="121">
        <v>1</v>
      </c>
      <c r="D16" s="121">
        <v>50</v>
      </c>
      <c r="E16" s="121">
        <v>2</v>
      </c>
      <c r="F16" s="412"/>
      <c r="G16" s="413"/>
      <c r="H16" s="413"/>
      <c r="I16" s="14"/>
      <c r="J16" s="88"/>
      <c r="K16" s="14"/>
      <c r="L16" s="13"/>
      <c r="M16" s="423"/>
      <c r="N16" s="416"/>
      <c r="O16" s="14"/>
      <c r="P16" s="13"/>
      <c r="Q16" s="13"/>
      <c r="R16" s="13"/>
      <c r="S16" s="13"/>
      <c r="T16" s="83"/>
      <c r="U16" s="83"/>
      <c r="V16" s="83"/>
      <c r="W16" s="83"/>
      <c r="X16" s="83"/>
      <c r="Y16" s="83"/>
      <c r="Z16" s="83"/>
      <c r="AA16" s="56"/>
      <c r="AB16" s="57"/>
      <c r="AC16" s="417"/>
      <c r="AD16" s="418"/>
      <c r="AE16" s="83"/>
      <c r="AF16" s="83"/>
      <c r="AG16" s="56"/>
      <c r="AH16" s="57"/>
      <c r="AI16" s="412"/>
      <c r="AJ16" s="413"/>
      <c r="AK16" s="414"/>
      <c r="AL16" s="415"/>
      <c r="AM16" s="415"/>
      <c r="AN16" s="416"/>
    </row>
    <row r="17" spans="2:40" ht="13.5" customHeight="1" x14ac:dyDescent="0.15">
      <c r="B17" s="122" t="s">
        <v>492</v>
      </c>
      <c r="C17" s="121">
        <v>0</v>
      </c>
      <c r="D17" s="121">
        <v>51</v>
      </c>
      <c r="E17" s="121">
        <v>51</v>
      </c>
      <c r="F17" s="412"/>
      <c r="G17" s="413"/>
      <c r="H17" s="413"/>
      <c r="I17" s="14"/>
      <c r="J17" s="88"/>
      <c r="K17" s="14"/>
      <c r="L17" s="13"/>
      <c r="M17" s="423"/>
      <c r="N17" s="416"/>
      <c r="O17" s="14"/>
      <c r="P17" s="13"/>
      <c r="Q17" s="13"/>
      <c r="R17" s="13"/>
      <c r="S17" s="13"/>
      <c r="T17" s="83"/>
      <c r="U17" s="83"/>
      <c r="V17" s="83"/>
      <c r="W17" s="83"/>
      <c r="X17" s="83"/>
      <c r="Y17" s="83"/>
      <c r="Z17" s="83"/>
      <c r="AA17" s="56"/>
      <c r="AB17" s="57"/>
      <c r="AC17" s="417"/>
      <c r="AD17" s="418"/>
      <c r="AE17" s="83"/>
      <c r="AF17" s="83"/>
      <c r="AG17" s="56"/>
      <c r="AH17" s="57"/>
      <c r="AI17" s="412"/>
      <c r="AJ17" s="413"/>
      <c r="AK17" s="414"/>
      <c r="AL17" s="415"/>
      <c r="AM17" s="415"/>
      <c r="AN17" s="416"/>
    </row>
    <row r="18" spans="2:40" ht="13.5" customHeight="1" x14ac:dyDescent="0.15">
      <c r="B18" s="122"/>
      <c r="C18" s="121"/>
      <c r="D18" s="121"/>
      <c r="E18" s="121"/>
      <c r="F18" s="412"/>
      <c r="G18" s="413"/>
      <c r="H18" s="413"/>
      <c r="I18" s="14"/>
      <c r="J18" s="88"/>
      <c r="K18" s="14"/>
      <c r="L18" s="13"/>
      <c r="M18" s="423"/>
      <c r="N18" s="416"/>
      <c r="O18" s="14"/>
      <c r="P18" s="13"/>
      <c r="Q18" s="13"/>
      <c r="R18" s="13"/>
      <c r="S18" s="13"/>
      <c r="T18" s="83"/>
      <c r="U18" s="83"/>
      <c r="V18" s="83"/>
      <c r="W18" s="83"/>
      <c r="X18" s="83"/>
      <c r="Y18" s="83"/>
      <c r="Z18" s="83"/>
      <c r="AA18" s="56"/>
      <c r="AB18" s="57"/>
      <c r="AC18" s="417"/>
      <c r="AD18" s="418"/>
      <c r="AE18" s="83"/>
      <c r="AF18" s="83"/>
      <c r="AG18" s="56"/>
      <c r="AH18" s="57"/>
      <c r="AI18" s="412"/>
      <c r="AJ18" s="413"/>
      <c r="AK18" s="414"/>
      <c r="AL18" s="415"/>
      <c r="AM18" s="415"/>
      <c r="AN18" s="416"/>
    </row>
    <row r="19" spans="2:40" ht="13.5" customHeight="1" x14ac:dyDescent="0.15">
      <c r="B19" s="122"/>
      <c r="C19" s="121"/>
      <c r="D19" s="121"/>
      <c r="E19" s="121"/>
      <c r="F19" s="412"/>
      <c r="G19" s="413"/>
      <c r="H19" s="413"/>
      <c r="I19" s="14"/>
      <c r="J19" s="88"/>
      <c r="K19" s="14"/>
      <c r="L19" s="13"/>
      <c r="M19" s="423"/>
      <c r="N19" s="416"/>
      <c r="O19" s="14"/>
      <c r="P19" s="13"/>
      <c r="Q19" s="13"/>
      <c r="R19" s="13"/>
      <c r="S19" s="13"/>
      <c r="T19" s="83"/>
      <c r="U19" s="83"/>
      <c r="V19" s="83"/>
      <c r="W19" s="83"/>
      <c r="X19" s="83"/>
      <c r="Y19" s="83"/>
      <c r="Z19" s="83"/>
      <c r="AA19" s="56"/>
      <c r="AB19" s="57"/>
      <c r="AC19" s="417"/>
      <c r="AD19" s="418"/>
      <c r="AE19" s="83"/>
      <c r="AF19" s="83"/>
      <c r="AG19" s="56"/>
      <c r="AH19" s="57"/>
      <c r="AI19" s="412"/>
      <c r="AJ19" s="413"/>
      <c r="AK19" s="414"/>
      <c r="AL19" s="415"/>
      <c r="AM19" s="415"/>
      <c r="AN19" s="416"/>
    </row>
    <row r="20" spans="2:40" ht="13.5" customHeight="1" x14ac:dyDescent="0.15">
      <c r="B20" s="122"/>
      <c r="C20" s="121"/>
      <c r="D20" s="121"/>
      <c r="E20" s="121"/>
      <c r="F20" s="412"/>
      <c r="G20" s="413"/>
      <c r="H20" s="413"/>
      <c r="I20" s="14"/>
      <c r="J20" s="88"/>
      <c r="K20" s="14"/>
      <c r="L20" s="13"/>
      <c r="M20" s="423"/>
      <c r="N20" s="416"/>
      <c r="O20" s="14"/>
      <c r="P20" s="13"/>
      <c r="Q20" s="13"/>
      <c r="R20" s="13"/>
      <c r="S20" s="13"/>
      <c r="T20" s="23"/>
      <c r="U20" s="23"/>
      <c r="V20" s="23"/>
      <c r="W20" s="83"/>
      <c r="X20" s="83"/>
      <c r="Y20" s="83"/>
      <c r="Z20" s="83"/>
      <c r="AA20" s="56"/>
      <c r="AB20" s="57"/>
      <c r="AC20" s="417"/>
      <c r="AD20" s="418"/>
      <c r="AE20" s="83"/>
      <c r="AF20" s="83"/>
      <c r="AG20" s="56"/>
      <c r="AH20" s="57"/>
      <c r="AI20" s="412"/>
      <c r="AJ20" s="413"/>
      <c r="AK20" s="414"/>
      <c r="AL20" s="415"/>
      <c r="AM20" s="415"/>
      <c r="AN20" s="416"/>
    </row>
    <row r="21" spans="2:40" ht="13.5" customHeight="1" x14ac:dyDescent="0.15">
      <c r="B21" s="122"/>
      <c r="C21" s="121"/>
      <c r="D21" s="121"/>
      <c r="E21" s="121"/>
      <c r="F21" s="412"/>
      <c r="G21" s="413"/>
      <c r="H21" s="413"/>
      <c r="I21" s="14"/>
      <c r="J21" s="88"/>
      <c r="K21" s="14"/>
      <c r="L21" s="13"/>
      <c r="M21" s="423"/>
      <c r="N21" s="416"/>
      <c r="O21" s="14"/>
      <c r="P21" s="13"/>
      <c r="Q21" s="13"/>
      <c r="R21" s="13"/>
      <c r="S21" s="13"/>
      <c r="T21" s="83"/>
      <c r="U21" s="83"/>
      <c r="V21" s="83"/>
      <c r="W21" s="83"/>
      <c r="X21" s="83"/>
      <c r="Y21" s="83"/>
      <c r="Z21" s="83"/>
      <c r="AA21" s="56"/>
      <c r="AB21" s="57"/>
      <c r="AC21" s="417"/>
      <c r="AD21" s="418"/>
      <c r="AE21" s="83"/>
      <c r="AF21" s="83"/>
      <c r="AG21" s="56"/>
      <c r="AH21" s="57"/>
      <c r="AI21" s="412"/>
      <c r="AJ21" s="413"/>
      <c r="AK21" s="414"/>
      <c r="AL21" s="415"/>
      <c r="AM21" s="415"/>
      <c r="AN21" s="416"/>
    </row>
    <row r="22" spans="2:40" ht="13.5" customHeight="1" x14ac:dyDescent="0.15">
      <c r="B22" s="122"/>
      <c r="C22" s="121"/>
      <c r="D22" s="121"/>
      <c r="E22" s="121"/>
      <c r="F22" s="412"/>
      <c r="G22" s="413"/>
      <c r="H22" s="413"/>
      <c r="I22" s="14"/>
      <c r="J22" s="88"/>
      <c r="K22" s="14"/>
      <c r="L22" s="13"/>
      <c r="M22" s="423"/>
      <c r="N22" s="416"/>
      <c r="O22" s="14"/>
      <c r="P22" s="13"/>
      <c r="Q22" s="13"/>
      <c r="R22" s="13"/>
      <c r="S22" s="13"/>
      <c r="T22" s="83"/>
      <c r="U22" s="83"/>
      <c r="V22" s="83"/>
      <c r="W22" s="83"/>
      <c r="X22" s="83"/>
      <c r="Y22" s="83"/>
      <c r="Z22" s="83"/>
      <c r="AA22" s="56"/>
      <c r="AB22" s="57"/>
      <c r="AC22" s="417"/>
      <c r="AD22" s="418"/>
      <c r="AE22" s="83"/>
      <c r="AF22" s="83"/>
      <c r="AG22" s="56"/>
      <c r="AH22" s="57"/>
      <c r="AI22" s="412"/>
      <c r="AJ22" s="413"/>
      <c r="AK22" s="414"/>
      <c r="AL22" s="415"/>
      <c r="AM22" s="415"/>
      <c r="AN22" s="416"/>
    </row>
    <row r="23" spans="2:40" ht="13.5" customHeight="1" x14ac:dyDescent="0.15">
      <c r="B23" s="122"/>
      <c r="C23" s="121"/>
      <c r="D23" s="121"/>
      <c r="E23" s="121"/>
      <c r="F23" s="412"/>
      <c r="G23" s="413"/>
      <c r="H23" s="413"/>
      <c r="I23" s="14"/>
      <c r="J23" s="88"/>
      <c r="K23" s="14"/>
      <c r="L23" s="13"/>
      <c r="M23" s="423"/>
      <c r="N23" s="416"/>
      <c r="O23" s="14"/>
      <c r="P23" s="13"/>
      <c r="Q23" s="13"/>
      <c r="R23" s="13"/>
      <c r="S23" s="13"/>
      <c r="T23" s="23"/>
      <c r="U23" s="14"/>
      <c r="V23" s="23"/>
      <c r="W23" s="23"/>
      <c r="X23" s="23"/>
      <c r="Y23" s="23"/>
      <c r="Z23" s="23"/>
      <c r="AA23" s="56"/>
      <c r="AB23" s="14"/>
      <c r="AC23" s="417"/>
      <c r="AD23" s="418"/>
      <c r="AE23" s="83"/>
      <c r="AF23" s="83"/>
      <c r="AG23" s="56"/>
      <c r="AH23" s="57"/>
      <c r="AI23" s="412"/>
      <c r="AJ23" s="413"/>
      <c r="AK23" s="414"/>
      <c r="AL23" s="415"/>
      <c r="AM23" s="415"/>
      <c r="AN23" s="416"/>
    </row>
    <row r="24" spans="2:40" ht="13.5" customHeight="1" x14ac:dyDescent="0.15">
      <c r="B24" s="122"/>
      <c r="C24" s="121"/>
      <c r="D24" s="121"/>
      <c r="E24" s="121"/>
      <c r="F24" s="439"/>
      <c r="G24" s="413"/>
      <c r="H24" s="413"/>
      <c r="I24" s="14"/>
      <c r="J24" s="88"/>
      <c r="K24" s="14"/>
      <c r="L24" s="13"/>
      <c r="M24" s="423"/>
      <c r="N24" s="416"/>
      <c r="O24" s="14"/>
      <c r="P24" s="13"/>
      <c r="Q24" s="13"/>
      <c r="R24" s="13"/>
      <c r="S24" s="13"/>
      <c r="T24" s="83"/>
      <c r="U24" s="83"/>
      <c r="V24" s="83"/>
      <c r="W24" s="83"/>
      <c r="X24" s="83"/>
      <c r="Y24" s="83"/>
      <c r="Z24" s="83"/>
      <c r="AA24" s="56"/>
      <c r="AB24" s="57"/>
      <c r="AC24" s="417"/>
      <c r="AD24" s="418"/>
      <c r="AE24" s="83"/>
      <c r="AF24" s="83"/>
      <c r="AG24" s="56"/>
      <c r="AH24" s="57"/>
      <c r="AI24" s="412"/>
      <c r="AJ24" s="413"/>
      <c r="AK24" s="414"/>
      <c r="AL24" s="415"/>
      <c r="AM24" s="415"/>
      <c r="AN24" s="416"/>
    </row>
    <row r="25" spans="2:40" ht="13.5" customHeight="1" x14ac:dyDescent="0.15">
      <c r="B25" s="122"/>
      <c r="C25" s="121"/>
      <c r="D25" s="121"/>
      <c r="E25" s="121"/>
      <c r="F25" s="439"/>
      <c r="G25" s="413"/>
      <c r="H25" s="413"/>
      <c r="I25" s="14"/>
      <c r="J25" s="88"/>
      <c r="K25" s="14"/>
      <c r="L25" s="13"/>
      <c r="M25" s="423"/>
      <c r="N25" s="416"/>
      <c r="O25" s="14"/>
      <c r="P25" s="13"/>
      <c r="Q25" s="13"/>
      <c r="R25" s="13"/>
      <c r="S25" s="13"/>
      <c r="T25" s="83"/>
      <c r="U25" s="83"/>
      <c r="V25" s="83"/>
      <c r="W25" s="83"/>
      <c r="X25" s="83"/>
      <c r="Y25" s="83"/>
      <c r="Z25" s="83"/>
      <c r="AA25" s="56"/>
      <c r="AB25" s="57"/>
      <c r="AC25" s="417"/>
      <c r="AD25" s="418"/>
      <c r="AE25" s="83"/>
      <c r="AF25" s="83"/>
      <c r="AG25" s="56"/>
      <c r="AH25" s="57"/>
      <c r="AI25" s="412"/>
      <c r="AJ25" s="413"/>
      <c r="AK25" s="414"/>
      <c r="AL25" s="415"/>
      <c r="AM25" s="415"/>
      <c r="AN25" s="416"/>
    </row>
    <row r="26" spans="2:40" ht="13.5" customHeight="1" x14ac:dyDescent="0.15">
      <c r="B26" s="122"/>
      <c r="C26" s="121"/>
      <c r="D26" s="121"/>
      <c r="E26" s="121"/>
      <c r="F26" s="439"/>
      <c r="G26" s="413"/>
      <c r="H26" s="413"/>
      <c r="I26" s="14"/>
      <c r="J26" s="88"/>
      <c r="K26" s="14"/>
      <c r="L26" s="13"/>
      <c r="M26" s="423"/>
      <c r="N26" s="416"/>
      <c r="O26" s="14"/>
      <c r="P26" s="14"/>
      <c r="Q26" s="13"/>
      <c r="R26" s="13"/>
      <c r="S26" s="14"/>
      <c r="T26" s="83"/>
      <c r="U26" s="83"/>
      <c r="V26" s="83"/>
      <c r="W26" s="83"/>
      <c r="X26" s="83"/>
      <c r="Y26" s="83"/>
      <c r="Z26" s="83"/>
      <c r="AA26" s="56"/>
      <c r="AB26" s="57"/>
      <c r="AC26" s="417"/>
      <c r="AD26" s="418"/>
      <c r="AE26" s="83"/>
      <c r="AF26" s="83"/>
      <c r="AG26" s="56"/>
      <c r="AH26" s="57"/>
      <c r="AI26" s="412"/>
      <c r="AJ26" s="413"/>
      <c r="AK26" s="414"/>
      <c r="AL26" s="415"/>
      <c r="AM26" s="415"/>
      <c r="AN26" s="416"/>
    </row>
    <row r="27" spans="2:40" ht="13.5" customHeight="1" x14ac:dyDescent="0.15">
      <c r="B27" s="122"/>
      <c r="C27" s="121"/>
      <c r="D27" s="121"/>
      <c r="E27" s="121"/>
      <c r="F27" s="439"/>
      <c r="G27" s="413"/>
      <c r="H27" s="413"/>
      <c r="I27" s="14"/>
      <c r="J27" s="88"/>
      <c r="K27" s="14"/>
      <c r="L27" s="13"/>
      <c r="M27" s="423"/>
      <c r="N27" s="416"/>
      <c r="O27" s="14"/>
      <c r="P27" s="13"/>
      <c r="Q27" s="13"/>
      <c r="R27" s="13"/>
      <c r="S27" s="13"/>
      <c r="T27" s="83"/>
      <c r="U27" s="83"/>
      <c r="V27" s="83"/>
      <c r="W27" s="83"/>
      <c r="X27" s="83"/>
      <c r="Y27" s="83"/>
      <c r="Z27" s="83"/>
      <c r="AA27" s="56"/>
      <c r="AB27" s="57"/>
      <c r="AC27" s="417"/>
      <c r="AD27" s="418"/>
      <c r="AE27" s="83"/>
      <c r="AF27" s="83"/>
      <c r="AG27" s="56"/>
      <c r="AH27" s="57"/>
      <c r="AI27" s="412"/>
      <c r="AJ27" s="413"/>
      <c r="AK27" s="414"/>
      <c r="AL27" s="415"/>
      <c r="AM27" s="415"/>
      <c r="AN27" s="416"/>
    </row>
    <row r="28" spans="2:40" ht="13.5" customHeight="1" x14ac:dyDescent="0.15">
      <c r="B28" s="122"/>
      <c r="C28" s="121"/>
      <c r="D28" s="121"/>
      <c r="E28" s="121"/>
      <c r="F28" s="439"/>
      <c r="G28" s="413"/>
      <c r="H28" s="413"/>
      <c r="I28" s="14"/>
      <c r="J28" s="88"/>
      <c r="K28" s="14"/>
      <c r="L28" s="13"/>
      <c r="M28" s="423"/>
      <c r="N28" s="416"/>
      <c r="O28" s="14"/>
      <c r="P28" s="13"/>
      <c r="Q28" s="13"/>
      <c r="R28" s="13"/>
      <c r="S28" s="13"/>
      <c r="T28" s="83"/>
      <c r="U28" s="83"/>
      <c r="V28" s="83"/>
      <c r="W28" s="83"/>
      <c r="X28" s="83"/>
      <c r="Y28" s="83"/>
      <c r="Z28" s="83"/>
      <c r="AA28" s="56"/>
      <c r="AB28" s="57"/>
      <c r="AC28" s="417"/>
      <c r="AD28" s="418"/>
      <c r="AE28" s="83"/>
      <c r="AF28" s="83"/>
      <c r="AG28" s="56"/>
      <c r="AH28" s="57"/>
      <c r="AI28" s="412"/>
      <c r="AJ28" s="413"/>
      <c r="AK28" s="414"/>
      <c r="AL28" s="415"/>
      <c r="AM28" s="415"/>
      <c r="AN28" s="416"/>
    </row>
    <row r="29" spans="2:40" ht="13.5" customHeight="1" x14ac:dyDescent="0.15">
      <c r="B29" s="122"/>
      <c r="C29" s="121"/>
      <c r="D29" s="121"/>
      <c r="E29" s="121"/>
      <c r="F29" s="412"/>
      <c r="G29" s="413"/>
      <c r="H29" s="413"/>
      <c r="I29" s="14"/>
      <c r="J29" s="88"/>
      <c r="K29" s="14"/>
      <c r="L29" s="13"/>
      <c r="M29" s="423"/>
      <c r="N29" s="416"/>
      <c r="O29" s="14"/>
      <c r="P29" s="13"/>
      <c r="Q29" s="13"/>
      <c r="R29" s="13"/>
      <c r="S29" s="13"/>
      <c r="T29" s="83"/>
      <c r="U29" s="83"/>
      <c r="V29" s="83"/>
      <c r="W29" s="83"/>
      <c r="X29" s="83"/>
      <c r="Y29" s="83"/>
      <c r="Z29" s="83"/>
      <c r="AA29" s="56"/>
      <c r="AB29" s="57"/>
      <c r="AC29" s="417"/>
      <c r="AD29" s="418"/>
      <c r="AE29" s="83"/>
      <c r="AF29" s="83"/>
      <c r="AG29" s="56"/>
      <c r="AH29" s="57"/>
      <c r="AI29" s="412"/>
      <c r="AJ29" s="413"/>
      <c r="AK29" s="414"/>
      <c r="AL29" s="415"/>
      <c r="AM29" s="415"/>
      <c r="AN29" s="416"/>
    </row>
    <row r="30" spans="2:40" ht="13.5" customHeight="1" x14ac:dyDescent="0.15">
      <c r="B30" s="122"/>
      <c r="C30" s="121"/>
      <c r="D30" s="121"/>
      <c r="E30" s="121"/>
      <c r="F30" s="412"/>
      <c r="G30" s="413"/>
      <c r="H30" s="413"/>
      <c r="I30" s="14"/>
      <c r="J30" s="88"/>
      <c r="K30" s="14"/>
      <c r="L30" s="13"/>
      <c r="M30" s="423"/>
      <c r="N30" s="416"/>
      <c r="O30" s="14"/>
      <c r="P30" s="13"/>
      <c r="Q30" s="13"/>
      <c r="R30" s="13"/>
      <c r="S30" s="13"/>
      <c r="T30" s="83"/>
      <c r="U30" s="83"/>
      <c r="V30" s="83"/>
      <c r="W30" s="83"/>
      <c r="X30" s="83"/>
      <c r="Y30" s="83"/>
      <c r="Z30" s="83"/>
      <c r="AA30" s="56"/>
      <c r="AB30" s="57"/>
      <c r="AC30" s="417"/>
      <c r="AD30" s="418"/>
      <c r="AE30" s="83"/>
      <c r="AF30" s="83"/>
      <c r="AG30" s="56"/>
      <c r="AH30" s="57"/>
      <c r="AI30" s="412"/>
      <c r="AJ30" s="413"/>
      <c r="AK30" s="414"/>
      <c r="AL30" s="415"/>
      <c r="AM30" s="415"/>
      <c r="AN30" s="416"/>
    </row>
    <row r="31" spans="2:40" ht="13.5" customHeight="1" x14ac:dyDescent="0.15">
      <c r="B31" s="122"/>
      <c r="C31" s="121"/>
      <c r="D31" s="121"/>
      <c r="E31" s="121"/>
      <c r="F31" s="412"/>
      <c r="G31" s="413"/>
      <c r="H31" s="413"/>
      <c r="I31" s="14"/>
      <c r="J31" s="88"/>
      <c r="K31" s="14"/>
      <c r="L31" s="13"/>
      <c r="M31" s="423"/>
      <c r="N31" s="416"/>
      <c r="O31" s="14"/>
      <c r="P31" s="13"/>
      <c r="Q31" s="13"/>
      <c r="R31" s="13"/>
      <c r="S31" s="13"/>
      <c r="T31" s="83"/>
      <c r="U31" s="83"/>
      <c r="V31" s="83"/>
      <c r="W31" s="83"/>
      <c r="X31" s="83"/>
      <c r="Y31" s="83"/>
      <c r="Z31" s="83"/>
      <c r="AA31" s="56"/>
      <c r="AB31" s="57"/>
      <c r="AC31" s="417"/>
      <c r="AD31" s="418"/>
      <c r="AE31" s="83"/>
      <c r="AF31" s="83"/>
      <c r="AG31" s="56"/>
      <c r="AH31" s="57"/>
      <c r="AI31" s="412"/>
      <c r="AJ31" s="413"/>
      <c r="AK31" s="414"/>
      <c r="AL31" s="415"/>
      <c r="AM31" s="415"/>
      <c r="AN31" s="416"/>
    </row>
    <row r="32" spans="2:40" ht="13.5" customHeight="1" x14ac:dyDescent="0.15">
      <c r="B32" s="122"/>
      <c r="C32" s="121"/>
      <c r="D32" s="121"/>
      <c r="E32" s="121"/>
      <c r="F32" s="412"/>
      <c r="G32" s="413"/>
      <c r="H32" s="413"/>
      <c r="I32" s="14"/>
      <c r="J32" s="88"/>
      <c r="K32" s="14"/>
      <c r="L32" s="13"/>
      <c r="M32" s="423"/>
      <c r="N32" s="416"/>
      <c r="O32" s="14"/>
      <c r="P32" s="13"/>
      <c r="Q32" s="13"/>
      <c r="R32" s="13"/>
      <c r="S32" s="13"/>
      <c r="T32" s="83"/>
      <c r="U32" s="83"/>
      <c r="V32" s="83"/>
      <c r="W32" s="83"/>
      <c r="X32" s="83"/>
      <c r="Y32" s="83"/>
      <c r="Z32" s="83"/>
      <c r="AA32" s="56"/>
      <c r="AB32" s="57"/>
      <c r="AC32" s="417"/>
      <c r="AD32" s="418"/>
      <c r="AE32" s="83"/>
      <c r="AF32" s="83"/>
      <c r="AG32" s="56"/>
      <c r="AH32" s="57"/>
      <c r="AI32" s="412"/>
      <c r="AJ32" s="413"/>
      <c r="AK32" s="414"/>
      <c r="AL32" s="415"/>
      <c r="AM32" s="415"/>
      <c r="AN32" s="416"/>
    </row>
    <row r="33" spans="2:40" ht="13.5" customHeight="1" x14ac:dyDescent="0.15">
      <c r="B33" s="122"/>
      <c r="C33" s="121"/>
      <c r="D33" s="121"/>
      <c r="E33" s="121"/>
      <c r="F33" s="412"/>
      <c r="G33" s="413"/>
      <c r="H33" s="413"/>
      <c r="I33" s="14"/>
      <c r="J33" s="88"/>
      <c r="K33" s="14"/>
      <c r="L33" s="13"/>
      <c r="M33" s="423"/>
      <c r="N33" s="416"/>
      <c r="O33" s="14"/>
      <c r="P33" s="13"/>
      <c r="Q33" s="13"/>
      <c r="R33" s="13"/>
      <c r="S33" s="13"/>
      <c r="T33" s="83"/>
      <c r="U33" s="83"/>
      <c r="V33" s="83"/>
      <c r="W33" s="83"/>
      <c r="X33" s="83"/>
      <c r="Y33" s="83"/>
      <c r="Z33" s="83"/>
      <c r="AA33" s="56"/>
      <c r="AB33" s="57"/>
      <c r="AC33" s="417"/>
      <c r="AD33" s="418"/>
      <c r="AE33" s="83"/>
      <c r="AF33" s="83"/>
      <c r="AG33" s="56"/>
      <c r="AH33" s="57"/>
      <c r="AI33" s="412"/>
      <c r="AJ33" s="413"/>
      <c r="AK33" s="414"/>
      <c r="AL33" s="415"/>
      <c r="AM33" s="415"/>
      <c r="AN33" s="416"/>
    </row>
    <row r="34" spans="2:40" ht="13.5" customHeight="1" x14ac:dyDescent="0.15">
      <c r="B34" s="122"/>
      <c r="C34" s="121"/>
      <c r="D34" s="121"/>
      <c r="E34" s="121"/>
      <c r="F34" s="412"/>
      <c r="G34" s="413"/>
      <c r="H34" s="413"/>
      <c r="I34" s="14"/>
      <c r="J34" s="88"/>
      <c r="K34" s="14"/>
      <c r="L34" s="13"/>
      <c r="M34" s="423"/>
      <c r="N34" s="416"/>
      <c r="O34" s="14"/>
      <c r="P34" s="13"/>
      <c r="Q34" s="13"/>
      <c r="R34" s="13"/>
      <c r="S34" s="13"/>
      <c r="T34" s="83"/>
      <c r="U34" s="83"/>
      <c r="V34" s="83"/>
      <c r="W34" s="83"/>
      <c r="X34" s="83"/>
      <c r="Y34" s="83"/>
      <c r="Z34" s="83"/>
      <c r="AA34" s="56"/>
      <c r="AB34" s="57"/>
      <c r="AC34" s="417"/>
      <c r="AD34" s="418"/>
      <c r="AE34" s="83"/>
      <c r="AF34" s="83"/>
      <c r="AG34" s="56"/>
      <c r="AH34" s="57"/>
      <c r="AI34" s="412"/>
      <c r="AJ34" s="413"/>
      <c r="AK34" s="414"/>
      <c r="AL34" s="415"/>
      <c r="AM34" s="415"/>
      <c r="AN34" s="416"/>
    </row>
    <row r="35" spans="2:40" ht="13.5" customHeight="1" x14ac:dyDescent="0.15">
      <c r="B35" s="122"/>
      <c r="C35" s="121"/>
      <c r="D35" s="121"/>
      <c r="E35" s="121"/>
      <c r="F35" s="439"/>
      <c r="G35" s="413"/>
      <c r="H35" s="413"/>
      <c r="I35" s="14"/>
      <c r="J35" s="88"/>
      <c r="K35" s="14"/>
      <c r="L35" s="13"/>
      <c r="M35" s="423"/>
      <c r="N35" s="416"/>
      <c r="O35" s="14"/>
      <c r="P35" s="13"/>
      <c r="Q35" s="13"/>
      <c r="R35" s="13"/>
      <c r="S35" s="13"/>
      <c r="T35" s="83"/>
      <c r="U35" s="83"/>
      <c r="V35" s="83"/>
      <c r="W35" s="83"/>
      <c r="X35" s="83"/>
      <c r="Y35" s="83"/>
      <c r="Z35" s="83"/>
      <c r="AA35" s="56"/>
      <c r="AB35" s="57"/>
      <c r="AC35" s="417"/>
      <c r="AD35" s="418"/>
      <c r="AE35" s="83"/>
      <c r="AF35" s="83"/>
      <c r="AG35" s="56"/>
      <c r="AH35" s="57"/>
      <c r="AI35" s="412"/>
      <c r="AJ35" s="413"/>
      <c r="AK35" s="414"/>
      <c r="AL35" s="415"/>
      <c r="AM35" s="415"/>
      <c r="AN35" s="416"/>
    </row>
    <row r="36" spans="2:40" ht="13.5" customHeight="1" x14ac:dyDescent="0.15">
      <c r="B36" s="122"/>
      <c r="C36" s="121"/>
      <c r="D36" s="121"/>
      <c r="E36" s="121"/>
      <c r="F36" s="439"/>
      <c r="G36" s="413"/>
      <c r="H36" s="413"/>
      <c r="I36" s="14"/>
      <c r="J36" s="88"/>
      <c r="K36" s="14"/>
      <c r="L36" s="13"/>
      <c r="M36" s="423"/>
      <c r="N36" s="416"/>
      <c r="O36" s="14"/>
      <c r="P36" s="13"/>
      <c r="Q36" s="13"/>
      <c r="R36" s="13"/>
      <c r="S36" s="13"/>
      <c r="T36" s="83"/>
      <c r="U36" s="83"/>
      <c r="V36" s="83"/>
      <c r="W36" s="83"/>
      <c r="X36" s="83"/>
      <c r="Y36" s="83"/>
      <c r="Z36" s="83"/>
      <c r="AA36" s="56"/>
      <c r="AB36" s="57"/>
      <c r="AC36" s="417"/>
      <c r="AD36" s="418"/>
      <c r="AE36" s="83"/>
      <c r="AF36" s="83"/>
      <c r="AG36" s="56"/>
      <c r="AH36" s="57"/>
      <c r="AI36" s="412"/>
      <c r="AJ36" s="413"/>
      <c r="AK36" s="414"/>
      <c r="AL36" s="415"/>
      <c r="AM36" s="415"/>
      <c r="AN36" s="416"/>
    </row>
    <row r="37" spans="2:40" ht="13.5" customHeight="1" x14ac:dyDescent="0.15">
      <c r="B37" s="122"/>
      <c r="C37" s="121"/>
      <c r="D37" s="121"/>
      <c r="E37" s="121"/>
      <c r="F37" s="439"/>
      <c r="G37" s="413"/>
      <c r="H37" s="413"/>
      <c r="I37" s="14"/>
      <c r="J37" s="88"/>
      <c r="K37" s="14"/>
      <c r="L37" s="13"/>
      <c r="M37" s="423"/>
      <c r="N37" s="416"/>
      <c r="O37" s="14"/>
      <c r="P37" s="14"/>
      <c r="Q37" s="13"/>
      <c r="R37" s="13"/>
      <c r="S37" s="14"/>
      <c r="T37" s="23"/>
      <c r="U37" s="14"/>
      <c r="V37" s="23"/>
      <c r="W37" s="83"/>
      <c r="X37" s="83"/>
      <c r="Y37" s="83"/>
      <c r="Z37" s="83"/>
      <c r="AA37" s="56"/>
      <c r="AB37" s="57"/>
      <c r="AC37" s="417"/>
      <c r="AD37" s="418"/>
      <c r="AE37" s="83"/>
      <c r="AF37" s="83"/>
      <c r="AG37" s="56"/>
      <c r="AH37" s="57"/>
      <c r="AI37" s="412"/>
      <c r="AJ37" s="413"/>
      <c r="AK37" s="414"/>
      <c r="AL37" s="415"/>
      <c r="AM37" s="415"/>
      <c r="AN37" s="416"/>
    </row>
    <row r="38" spans="2:40" ht="13.5" customHeight="1" x14ac:dyDescent="0.15">
      <c r="B38" s="122"/>
      <c r="C38" s="121"/>
      <c r="D38" s="121"/>
      <c r="E38" s="121"/>
      <c r="F38" s="412"/>
      <c r="G38" s="413"/>
      <c r="H38" s="413"/>
      <c r="I38" s="14"/>
      <c r="J38" s="88"/>
      <c r="K38" s="14"/>
      <c r="L38" s="13"/>
      <c r="M38" s="423"/>
      <c r="N38" s="416"/>
      <c r="O38" s="14"/>
      <c r="P38" s="13"/>
      <c r="Q38" s="13"/>
      <c r="R38" s="13"/>
      <c r="S38" s="13"/>
      <c r="T38" s="83"/>
      <c r="U38" s="83"/>
      <c r="V38" s="83"/>
      <c r="W38" s="83"/>
      <c r="X38" s="83"/>
      <c r="Y38" s="83"/>
      <c r="Z38" s="83"/>
      <c r="AA38" s="56"/>
      <c r="AB38" s="57"/>
      <c r="AC38" s="417"/>
      <c r="AD38" s="418"/>
      <c r="AE38" s="83"/>
      <c r="AF38" s="83"/>
      <c r="AG38" s="56"/>
      <c r="AH38" s="57"/>
      <c r="AI38" s="412"/>
      <c r="AJ38" s="413"/>
      <c r="AK38" s="414"/>
      <c r="AL38" s="415"/>
      <c r="AM38" s="415"/>
      <c r="AN38" s="416"/>
    </row>
    <row r="39" spans="2:40" ht="13.5" customHeight="1" x14ac:dyDescent="0.15">
      <c r="B39" s="122"/>
      <c r="C39" s="121"/>
      <c r="D39" s="121"/>
      <c r="E39" s="121"/>
      <c r="F39" s="412"/>
      <c r="G39" s="413"/>
      <c r="H39" s="413"/>
      <c r="I39" s="14"/>
      <c r="J39" s="88"/>
      <c r="K39" s="14"/>
      <c r="L39" s="13"/>
      <c r="M39" s="423"/>
      <c r="N39" s="416"/>
      <c r="O39" s="14"/>
      <c r="P39" s="13"/>
      <c r="Q39" s="13"/>
      <c r="R39" s="13"/>
      <c r="S39" s="13"/>
      <c r="T39" s="83"/>
      <c r="U39" s="83"/>
      <c r="V39" s="83"/>
      <c r="W39" s="83"/>
      <c r="X39" s="83"/>
      <c r="Y39" s="83"/>
      <c r="Z39" s="83"/>
      <c r="AA39" s="56"/>
      <c r="AB39" s="57"/>
      <c r="AC39" s="417"/>
      <c r="AD39" s="418"/>
      <c r="AE39" s="83"/>
      <c r="AF39" s="83"/>
      <c r="AG39" s="56"/>
      <c r="AH39" s="57"/>
      <c r="AI39" s="412"/>
      <c r="AJ39" s="413"/>
      <c r="AK39" s="414"/>
      <c r="AL39" s="415"/>
      <c r="AM39" s="415"/>
      <c r="AN39" s="416"/>
    </row>
    <row r="40" spans="2:40" ht="13.5" customHeight="1" x14ac:dyDescent="0.15">
      <c r="B40" s="122"/>
      <c r="C40" s="121"/>
      <c r="D40" s="121"/>
      <c r="E40" s="121"/>
      <c r="F40" s="412"/>
      <c r="G40" s="413"/>
      <c r="H40" s="413"/>
      <c r="I40" s="14"/>
      <c r="J40" s="88"/>
      <c r="K40" s="14"/>
      <c r="L40" s="13"/>
      <c r="M40" s="423"/>
      <c r="N40" s="416"/>
      <c r="O40" s="14"/>
      <c r="P40" s="13"/>
      <c r="Q40" s="13"/>
      <c r="R40" s="13"/>
      <c r="S40" s="13"/>
      <c r="T40" s="83"/>
      <c r="U40" s="83"/>
      <c r="V40" s="83"/>
      <c r="W40" s="83"/>
      <c r="X40" s="83"/>
      <c r="Y40" s="83"/>
      <c r="Z40" s="83"/>
      <c r="AA40" s="56"/>
      <c r="AB40" s="57"/>
      <c r="AC40" s="417"/>
      <c r="AD40" s="418"/>
      <c r="AE40" s="83"/>
      <c r="AF40" s="83"/>
      <c r="AG40" s="56"/>
      <c r="AH40" s="57"/>
      <c r="AI40" s="412"/>
      <c r="AJ40" s="413"/>
      <c r="AK40" s="414"/>
      <c r="AL40" s="415"/>
      <c r="AM40" s="415"/>
      <c r="AN40" s="416"/>
    </row>
    <row r="41" spans="2:40" ht="13.5" customHeight="1" x14ac:dyDescent="0.15">
      <c r="B41" s="122"/>
      <c r="C41" s="121"/>
      <c r="D41" s="121"/>
      <c r="E41" s="121"/>
      <c r="F41" s="412"/>
      <c r="G41" s="413"/>
      <c r="H41" s="413"/>
      <c r="I41" s="14"/>
      <c r="J41" s="88"/>
      <c r="K41" s="14"/>
      <c r="L41" s="13"/>
      <c r="M41" s="423"/>
      <c r="N41" s="416"/>
      <c r="O41" s="14"/>
      <c r="P41" s="13"/>
      <c r="Q41" s="13"/>
      <c r="R41" s="13"/>
      <c r="S41" s="13"/>
      <c r="T41" s="83"/>
      <c r="U41" s="83"/>
      <c r="V41" s="83"/>
      <c r="W41" s="83"/>
      <c r="X41" s="83"/>
      <c r="Y41" s="83"/>
      <c r="Z41" s="83"/>
      <c r="AA41" s="56"/>
      <c r="AB41" s="57"/>
      <c r="AC41" s="417"/>
      <c r="AD41" s="418"/>
      <c r="AE41" s="83"/>
      <c r="AF41" s="83"/>
      <c r="AG41" s="56"/>
      <c r="AH41" s="57"/>
      <c r="AI41" s="412"/>
      <c r="AJ41" s="413"/>
      <c r="AK41" s="414"/>
      <c r="AL41" s="415"/>
      <c r="AM41" s="415"/>
      <c r="AN41" s="416"/>
    </row>
    <row r="42" spans="2:40" ht="13.5" customHeight="1" x14ac:dyDescent="0.15">
      <c r="B42" s="4" t="s">
        <v>106</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12"/>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45"/>
  <sheetViews>
    <sheetView showGridLines="0" showZeros="0" view="pageBreakPreview" topLeftCell="A6" zoomScale="70" zoomScaleNormal="70" zoomScaleSheetLayoutView="70" workbookViewId="0">
      <selection activeCell="C6" sqref="C6:AI18"/>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518" t="s">
        <v>107</v>
      </c>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row>
    <row r="4" spans="2:35" ht="20.100000000000001" customHeight="1" x14ac:dyDescent="0.15">
      <c r="B4" s="519" t="s">
        <v>54</v>
      </c>
      <c r="C4" s="520"/>
      <c r="D4" s="521"/>
      <c r="E4" s="522" t="str">
        <f>'様式A-1'!D3</f>
        <v>ヌクミトンネル</v>
      </c>
      <c r="F4" s="523"/>
      <c r="G4" s="523"/>
      <c r="H4" s="523"/>
      <c r="I4" s="524"/>
      <c r="J4" s="525" t="s">
        <v>55</v>
      </c>
      <c r="K4" s="525"/>
      <c r="L4" s="525"/>
      <c r="M4" s="526" t="str">
        <f>'様式A-1'!J3</f>
        <v>一般県道三瀬川下松線</v>
      </c>
      <c r="N4" s="526"/>
      <c r="O4" s="526"/>
      <c r="P4" s="526"/>
      <c r="Q4" s="526"/>
      <c r="R4" s="526"/>
      <c r="S4" s="540" t="s">
        <v>58</v>
      </c>
      <c r="T4" s="541"/>
      <c r="U4" s="541"/>
      <c r="V4" s="542"/>
      <c r="W4" s="546" t="str">
        <f>'様式A-1'!K5</f>
        <v>株式会社 長大
鷲尾 寛</v>
      </c>
      <c r="X4" s="547"/>
      <c r="Y4" s="547"/>
      <c r="Z4" s="547"/>
      <c r="AA4" s="547"/>
      <c r="AB4" s="548"/>
      <c r="AC4" s="552" t="s">
        <v>108</v>
      </c>
      <c r="AD4" s="553"/>
      <c r="AE4" s="554"/>
      <c r="AF4" s="527">
        <f>'様式A-1'!R5</f>
        <v>46080</v>
      </c>
      <c r="AG4" s="528"/>
      <c r="AH4" s="528"/>
      <c r="AI4" s="529"/>
    </row>
    <row r="5" spans="2:35" ht="20.100000000000001" customHeight="1" x14ac:dyDescent="0.15">
      <c r="B5" s="533" t="s">
        <v>64</v>
      </c>
      <c r="C5" s="534"/>
      <c r="D5" s="535"/>
      <c r="E5" s="536" t="str">
        <f>'様式A-1'!D4</f>
        <v>温見トンネル</v>
      </c>
      <c r="F5" s="537"/>
      <c r="G5" s="537"/>
      <c r="H5" s="537"/>
      <c r="I5" s="538"/>
      <c r="J5" s="539" t="s">
        <v>65</v>
      </c>
      <c r="K5" s="539"/>
      <c r="L5" s="539"/>
      <c r="M5" s="526" t="str">
        <f>'様式A-1'!R3</f>
        <v>周南土木建築事務所</v>
      </c>
      <c r="N5" s="526"/>
      <c r="O5" s="526"/>
      <c r="P5" s="526"/>
      <c r="Q5" s="526"/>
      <c r="R5" s="526"/>
      <c r="S5" s="543"/>
      <c r="T5" s="544"/>
      <c r="U5" s="544"/>
      <c r="V5" s="545"/>
      <c r="W5" s="549"/>
      <c r="X5" s="550"/>
      <c r="Y5" s="550"/>
      <c r="Z5" s="550"/>
      <c r="AA5" s="550"/>
      <c r="AB5" s="551"/>
      <c r="AC5" s="555"/>
      <c r="AD5" s="556"/>
      <c r="AE5" s="557"/>
      <c r="AF5" s="530"/>
      <c r="AG5" s="531"/>
      <c r="AH5" s="531"/>
      <c r="AI5" s="532"/>
    </row>
    <row r="6" spans="2:35" ht="26.25" customHeight="1" x14ac:dyDescent="0.15">
      <c r="B6" s="504" t="s">
        <v>109</v>
      </c>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c r="AE6" s="506"/>
      <c r="AF6" s="506"/>
      <c r="AG6" s="506"/>
      <c r="AH6" s="506"/>
      <c r="AI6" s="506"/>
    </row>
    <row r="7" spans="2:35" ht="35.450000000000003" customHeight="1" x14ac:dyDescent="0.15">
      <c r="B7" s="505"/>
      <c r="C7" s="507"/>
      <c r="D7" s="507"/>
      <c r="E7" s="507"/>
      <c r="F7" s="507"/>
      <c r="G7" s="507"/>
      <c r="H7" s="507"/>
      <c r="I7" s="507"/>
      <c r="J7" s="507"/>
      <c r="K7" s="507"/>
      <c r="L7" s="507"/>
      <c r="M7" s="507"/>
      <c r="N7" s="507"/>
      <c r="O7" s="507"/>
      <c r="P7" s="507"/>
      <c r="Q7" s="517"/>
      <c r="R7" s="517"/>
      <c r="S7" s="507"/>
      <c r="T7" s="507"/>
      <c r="U7" s="507"/>
      <c r="V7" s="507"/>
      <c r="W7" s="507"/>
      <c r="X7" s="507"/>
      <c r="Y7" s="507"/>
      <c r="Z7" s="507"/>
      <c r="AA7" s="507"/>
      <c r="AB7" s="507"/>
      <c r="AC7" s="507"/>
      <c r="AD7" s="507"/>
      <c r="AE7" s="507"/>
      <c r="AF7" s="507"/>
      <c r="AG7" s="507"/>
      <c r="AH7" s="507"/>
      <c r="AI7" s="507"/>
    </row>
    <row r="8" spans="2:35" ht="35.450000000000003" customHeight="1" x14ac:dyDescent="0.15">
      <c r="B8" s="505"/>
      <c r="C8" s="507"/>
      <c r="D8" s="507"/>
      <c r="E8" s="507"/>
      <c r="F8" s="507"/>
      <c r="G8" s="507"/>
      <c r="H8" s="507"/>
      <c r="I8" s="507"/>
      <c r="J8" s="507"/>
      <c r="K8" s="507"/>
      <c r="L8" s="507"/>
      <c r="M8" s="507"/>
      <c r="N8" s="507"/>
      <c r="O8" s="507"/>
      <c r="P8" s="507"/>
      <c r="Q8" s="507"/>
      <c r="R8" s="507"/>
      <c r="S8" s="507"/>
      <c r="T8" s="507"/>
      <c r="U8" s="507"/>
      <c r="V8" s="507"/>
      <c r="W8" s="507"/>
      <c r="X8" s="507"/>
      <c r="Y8" s="507"/>
      <c r="Z8" s="507"/>
      <c r="AA8" s="507"/>
      <c r="AB8" s="507"/>
      <c r="AC8" s="507"/>
      <c r="AD8" s="507"/>
      <c r="AE8" s="507"/>
      <c r="AF8" s="507"/>
      <c r="AG8" s="507"/>
      <c r="AH8" s="507"/>
      <c r="AI8" s="507"/>
    </row>
    <row r="9" spans="2:35" ht="35.450000000000003" customHeight="1" x14ac:dyDescent="0.15">
      <c r="B9" s="505"/>
      <c r="C9" s="507"/>
      <c r="D9" s="507"/>
      <c r="E9" s="507"/>
      <c r="F9" s="507"/>
      <c r="G9" s="507"/>
      <c r="H9" s="507"/>
      <c r="I9" s="507"/>
      <c r="J9" s="507"/>
      <c r="K9" s="507"/>
      <c r="L9" s="507"/>
      <c r="M9" s="507"/>
      <c r="N9" s="507"/>
      <c r="O9" s="507"/>
      <c r="P9" s="507"/>
      <c r="Q9" s="506"/>
      <c r="R9" s="506"/>
      <c r="S9" s="507"/>
      <c r="T9" s="507"/>
      <c r="U9" s="507"/>
      <c r="V9" s="507"/>
      <c r="W9" s="507"/>
      <c r="X9" s="507"/>
      <c r="Y9" s="507"/>
      <c r="Z9" s="507"/>
      <c r="AA9" s="507"/>
      <c r="AB9" s="507"/>
      <c r="AC9" s="507"/>
      <c r="AD9" s="507"/>
      <c r="AE9" s="507"/>
      <c r="AF9" s="507"/>
      <c r="AG9" s="507"/>
      <c r="AH9" s="507"/>
      <c r="AI9" s="507"/>
    </row>
    <row r="10" spans="2:35" ht="35.450000000000003" customHeight="1" x14ac:dyDescent="0.15">
      <c r="B10" s="505"/>
      <c r="C10" s="507"/>
      <c r="D10" s="507"/>
      <c r="E10" s="507"/>
      <c r="F10" s="507"/>
      <c r="G10" s="507"/>
      <c r="H10" s="507"/>
      <c r="I10" s="507"/>
      <c r="J10" s="507"/>
      <c r="K10" s="507"/>
      <c r="L10" s="507"/>
      <c r="M10" s="507"/>
      <c r="N10" s="507"/>
      <c r="O10" s="507"/>
      <c r="P10" s="507"/>
      <c r="Q10" s="507"/>
      <c r="R10" s="507"/>
      <c r="S10" s="507"/>
      <c r="T10" s="507"/>
      <c r="U10" s="507"/>
      <c r="V10" s="507"/>
      <c r="W10" s="507"/>
      <c r="X10" s="507"/>
      <c r="Y10" s="507"/>
      <c r="Z10" s="507"/>
      <c r="AA10" s="507"/>
      <c r="AB10" s="507"/>
      <c r="AC10" s="507"/>
      <c r="AD10" s="507"/>
      <c r="AE10" s="507"/>
      <c r="AF10" s="507"/>
      <c r="AG10" s="507"/>
      <c r="AH10" s="507"/>
      <c r="AI10" s="507"/>
    </row>
    <row r="11" spans="2:35" ht="35.450000000000003" customHeight="1" x14ac:dyDescent="0.15">
      <c r="B11" s="505"/>
      <c r="C11" s="507"/>
      <c r="D11" s="507"/>
      <c r="E11" s="507"/>
      <c r="F11" s="507"/>
      <c r="G11" s="507"/>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507"/>
      <c r="AF11" s="507"/>
      <c r="AG11" s="507"/>
      <c r="AH11" s="507"/>
      <c r="AI11" s="507"/>
    </row>
    <row r="12" spans="2:35" ht="35.450000000000003" customHeight="1" x14ac:dyDescent="0.15">
      <c r="B12" s="505"/>
      <c r="C12" s="507"/>
      <c r="D12" s="507"/>
      <c r="E12" s="507"/>
      <c r="F12" s="507"/>
      <c r="G12" s="507"/>
      <c r="H12" s="507"/>
      <c r="I12" s="507"/>
      <c r="J12" s="507"/>
      <c r="K12" s="507"/>
      <c r="L12" s="507"/>
      <c r="M12" s="507"/>
      <c r="N12" s="507"/>
      <c r="O12" s="507"/>
      <c r="P12" s="507"/>
      <c r="Q12" s="507"/>
      <c r="R12" s="507"/>
      <c r="S12" s="507"/>
      <c r="T12" s="507"/>
      <c r="U12" s="507"/>
      <c r="V12" s="507"/>
      <c r="W12" s="507"/>
      <c r="X12" s="507"/>
      <c r="Y12" s="507"/>
      <c r="Z12" s="507"/>
      <c r="AA12" s="507"/>
      <c r="AB12" s="507"/>
      <c r="AC12" s="507"/>
      <c r="AD12" s="507"/>
      <c r="AE12" s="507"/>
      <c r="AF12" s="507"/>
      <c r="AG12" s="507"/>
      <c r="AH12" s="507"/>
      <c r="AI12" s="507"/>
    </row>
    <row r="13" spans="2:35" ht="35.450000000000003" customHeight="1" x14ac:dyDescent="0.15">
      <c r="B13" s="505"/>
      <c r="C13" s="507"/>
      <c r="D13" s="507"/>
      <c r="E13" s="507"/>
      <c r="F13" s="507"/>
      <c r="G13" s="507"/>
      <c r="H13" s="507"/>
      <c r="I13" s="507"/>
      <c r="J13" s="507"/>
      <c r="K13" s="507"/>
      <c r="L13" s="507"/>
      <c r="M13" s="507"/>
      <c r="N13" s="507"/>
      <c r="O13" s="507"/>
      <c r="P13" s="507"/>
      <c r="Q13" s="507"/>
      <c r="R13" s="507"/>
      <c r="S13" s="507"/>
      <c r="T13" s="507"/>
      <c r="U13" s="507"/>
      <c r="V13" s="507"/>
      <c r="W13" s="507"/>
      <c r="X13" s="507"/>
      <c r="Y13" s="507"/>
      <c r="Z13" s="507"/>
      <c r="AA13" s="507"/>
      <c r="AB13" s="507"/>
      <c r="AC13" s="507"/>
      <c r="AD13" s="507"/>
      <c r="AE13" s="507"/>
      <c r="AF13" s="507"/>
      <c r="AG13" s="507"/>
      <c r="AH13" s="507"/>
      <c r="AI13" s="507"/>
    </row>
    <row r="14" spans="2:35" ht="35.450000000000003" customHeight="1" x14ac:dyDescent="0.15">
      <c r="B14" s="505"/>
      <c r="C14" s="507"/>
      <c r="D14" s="507"/>
      <c r="E14" s="507"/>
      <c r="F14" s="507"/>
      <c r="G14" s="507"/>
      <c r="H14" s="507"/>
      <c r="I14" s="507"/>
      <c r="J14" s="507"/>
      <c r="K14" s="507"/>
      <c r="L14" s="507"/>
      <c r="M14" s="507"/>
      <c r="N14" s="507"/>
      <c r="O14" s="507"/>
      <c r="P14" s="507"/>
      <c r="Q14" s="507"/>
      <c r="R14" s="507"/>
      <c r="S14" s="507"/>
      <c r="T14" s="507"/>
      <c r="U14" s="507"/>
      <c r="V14" s="507"/>
      <c r="W14" s="507"/>
      <c r="X14" s="507"/>
      <c r="Y14" s="507"/>
      <c r="Z14" s="507"/>
      <c r="AA14" s="507"/>
      <c r="AB14" s="507"/>
      <c r="AC14" s="507"/>
      <c r="AD14" s="507"/>
      <c r="AE14" s="507"/>
      <c r="AF14" s="507"/>
      <c r="AG14" s="507"/>
      <c r="AH14" s="507"/>
      <c r="AI14" s="507"/>
    </row>
    <row r="15" spans="2:35" ht="35.450000000000003" customHeight="1" x14ac:dyDescent="0.15">
      <c r="B15" s="505"/>
      <c r="C15" s="507"/>
      <c r="D15" s="507"/>
      <c r="E15" s="507"/>
      <c r="F15" s="507"/>
      <c r="G15" s="507"/>
      <c r="H15" s="507"/>
      <c r="I15" s="507"/>
      <c r="J15" s="507"/>
      <c r="K15" s="507"/>
      <c r="L15" s="507"/>
      <c r="M15" s="507"/>
      <c r="N15" s="507"/>
      <c r="O15" s="507"/>
      <c r="P15" s="507"/>
      <c r="Q15" s="507"/>
      <c r="R15" s="507"/>
      <c r="S15" s="507"/>
      <c r="T15" s="507"/>
      <c r="U15" s="507"/>
      <c r="V15" s="507"/>
      <c r="W15" s="507"/>
      <c r="X15" s="507"/>
      <c r="Y15" s="507"/>
      <c r="Z15" s="507"/>
      <c r="AA15" s="507"/>
      <c r="AB15" s="507"/>
      <c r="AC15" s="507"/>
      <c r="AD15" s="507"/>
      <c r="AE15" s="507"/>
      <c r="AF15" s="507"/>
      <c r="AG15" s="507"/>
      <c r="AH15" s="507"/>
      <c r="AI15" s="507"/>
    </row>
    <row r="16" spans="2:35" ht="35.450000000000003" customHeight="1" x14ac:dyDescent="0.15">
      <c r="B16" s="505"/>
      <c r="C16" s="507"/>
      <c r="D16" s="507"/>
      <c r="E16" s="507"/>
      <c r="F16" s="507"/>
      <c r="G16" s="507"/>
      <c r="H16" s="507"/>
      <c r="I16" s="507"/>
      <c r="J16" s="507"/>
      <c r="K16" s="507"/>
      <c r="L16" s="507"/>
      <c r="M16" s="507"/>
      <c r="N16" s="507"/>
      <c r="O16" s="507"/>
      <c r="P16" s="507"/>
      <c r="Q16" s="507"/>
      <c r="R16" s="507"/>
      <c r="S16" s="507"/>
      <c r="T16" s="507"/>
      <c r="U16" s="507"/>
      <c r="V16" s="507"/>
      <c r="W16" s="507"/>
      <c r="X16" s="507"/>
      <c r="Y16" s="507"/>
      <c r="Z16" s="507"/>
      <c r="AA16" s="507"/>
      <c r="AB16" s="507"/>
      <c r="AC16" s="507"/>
      <c r="AD16" s="507"/>
      <c r="AE16" s="507"/>
      <c r="AF16" s="507"/>
      <c r="AG16" s="507"/>
      <c r="AH16" s="507"/>
      <c r="AI16" s="507"/>
    </row>
    <row r="17" spans="2:35" ht="35.450000000000003" customHeight="1" x14ac:dyDescent="0.15">
      <c r="B17" s="505"/>
      <c r="C17" s="507"/>
      <c r="D17" s="507"/>
      <c r="E17" s="507"/>
      <c r="F17" s="507"/>
      <c r="G17" s="507"/>
      <c r="H17" s="507"/>
      <c r="I17" s="507"/>
      <c r="J17" s="507"/>
      <c r="K17" s="507"/>
      <c r="L17" s="507"/>
      <c r="M17" s="507"/>
      <c r="N17" s="507"/>
      <c r="O17" s="507"/>
      <c r="P17" s="507"/>
      <c r="Q17" s="507"/>
      <c r="R17" s="507"/>
      <c r="S17" s="507"/>
      <c r="T17" s="507"/>
      <c r="U17" s="507"/>
      <c r="V17" s="507"/>
      <c r="W17" s="507"/>
      <c r="X17" s="507"/>
      <c r="Y17" s="507"/>
      <c r="Z17" s="507"/>
      <c r="AA17" s="507"/>
      <c r="AB17" s="507"/>
      <c r="AC17" s="507"/>
      <c r="AD17" s="507"/>
      <c r="AE17" s="507"/>
      <c r="AF17" s="507"/>
      <c r="AG17" s="507"/>
      <c r="AH17" s="507"/>
      <c r="AI17" s="507"/>
    </row>
    <row r="18" spans="2:35" ht="53.25" customHeight="1" x14ac:dyDescent="0.15">
      <c r="B18" s="505"/>
      <c r="C18" s="507"/>
      <c r="D18" s="507"/>
      <c r="E18" s="507"/>
      <c r="F18" s="507"/>
      <c r="G18" s="507"/>
      <c r="H18" s="507"/>
      <c r="I18" s="507"/>
      <c r="J18" s="507"/>
      <c r="K18" s="507"/>
      <c r="L18" s="507"/>
      <c r="M18" s="507"/>
      <c r="N18" s="507"/>
      <c r="O18" s="507"/>
      <c r="P18" s="507"/>
      <c r="Q18" s="507"/>
      <c r="R18" s="507"/>
      <c r="S18" s="507"/>
      <c r="T18" s="507"/>
      <c r="U18" s="507"/>
      <c r="V18" s="507"/>
      <c r="W18" s="507"/>
      <c r="X18" s="507"/>
      <c r="Y18" s="507"/>
      <c r="Z18" s="507"/>
      <c r="AA18" s="507"/>
      <c r="AB18" s="507"/>
      <c r="AC18" s="507"/>
      <c r="AD18" s="507"/>
      <c r="AE18" s="507"/>
      <c r="AF18" s="507"/>
      <c r="AG18" s="507"/>
      <c r="AH18" s="507"/>
      <c r="AI18" s="507"/>
    </row>
    <row r="19" spans="2:35" ht="26.25" customHeight="1" x14ac:dyDescent="0.15">
      <c r="B19" s="504" t="s">
        <v>109</v>
      </c>
      <c r="C19" s="508"/>
      <c r="D19" s="509"/>
      <c r="E19" s="509"/>
      <c r="F19" s="509"/>
      <c r="G19" s="509"/>
      <c r="H19" s="509"/>
      <c r="I19" s="509"/>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10"/>
    </row>
    <row r="20" spans="2:35" ht="35.450000000000003" customHeight="1" x14ac:dyDescent="0.15">
      <c r="B20" s="505"/>
      <c r="C20" s="511"/>
      <c r="D20" s="512"/>
      <c r="E20" s="512"/>
      <c r="F20" s="512"/>
      <c r="G20" s="512"/>
      <c r="H20" s="512"/>
      <c r="I20" s="512"/>
      <c r="J20" s="512"/>
      <c r="K20" s="512"/>
      <c r="L20" s="512"/>
      <c r="M20" s="512"/>
      <c r="N20" s="512"/>
      <c r="O20" s="512"/>
      <c r="P20" s="512"/>
      <c r="Q20" s="512"/>
      <c r="R20" s="512"/>
      <c r="S20" s="512"/>
      <c r="T20" s="512"/>
      <c r="U20" s="512"/>
      <c r="V20" s="512"/>
      <c r="W20" s="512"/>
      <c r="X20" s="512"/>
      <c r="Y20" s="512"/>
      <c r="Z20" s="512"/>
      <c r="AA20" s="512"/>
      <c r="AB20" s="512"/>
      <c r="AC20" s="512"/>
      <c r="AD20" s="512"/>
      <c r="AE20" s="512"/>
      <c r="AF20" s="512"/>
      <c r="AG20" s="512"/>
      <c r="AH20" s="512"/>
      <c r="AI20" s="513"/>
    </row>
    <row r="21" spans="2:35" ht="35.450000000000003" customHeight="1" x14ac:dyDescent="0.15">
      <c r="B21" s="505"/>
      <c r="C21" s="511"/>
      <c r="D21" s="512"/>
      <c r="E21" s="512"/>
      <c r="F21" s="512"/>
      <c r="G21" s="512"/>
      <c r="H21" s="512"/>
      <c r="I21" s="512"/>
      <c r="J21" s="512"/>
      <c r="K21" s="512"/>
      <c r="L21" s="512"/>
      <c r="M21" s="512"/>
      <c r="N21" s="512"/>
      <c r="O21" s="512"/>
      <c r="P21" s="512"/>
      <c r="Q21" s="512"/>
      <c r="R21" s="512"/>
      <c r="S21" s="512"/>
      <c r="T21" s="512"/>
      <c r="U21" s="512"/>
      <c r="V21" s="512"/>
      <c r="W21" s="512"/>
      <c r="X21" s="512"/>
      <c r="Y21" s="512"/>
      <c r="Z21" s="512"/>
      <c r="AA21" s="512"/>
      <c r="AB21" s="512"/>
      <c r="AC21" s="512"/>
      <c r="AD21" s="512"/>
      <c r="AE21" s="512"/>
      <c r="AF21" s="512"/>
      <c r="AG21" s="512"/>
      <c r="AH21" s="512"/>
      <c r="AI21" s="513"/>
    </row>
    <row r="22" spans="2:35" ht="35.450000000000003" customHeight="1" x14ac:dyDescent="0.15">
      <c r="B22" s="505"/>
      <c r="C22" s="511"/>
      <c r="D22" s="512"/>
      <c r="E22" s="512"/>
      <c r="F22" s="512"/>
      <c r="G22" s="512"/>
      <c r="H22" s="512"/>
      <c r="I22" s="512"/>
      <c r="J22" s="512"/>
      <c r="K22" s="512"/>
      <c r="L22" s="512"/>
      <c r="M22" s="512"/>
      <c r="N22" s="512"/>
      <c r="O22" s="512"/>
      <c r="P22" s="512"/>
      <c r="Q22" s="512"/>
      <c r="R22" s="512"/>
      <c r="S22" s="512"/>
      <c r="T22" s="512"/>
      <c r="U22" s="512"/>
      <c r="V22" s="512"/>
      <c r="W22" s="512"/>
      <c r="X22" s="512"/>
      <c r="Y22" s="512"/>
      <c r="Z22" s="512"/>
      <c r="AA22" s="512"/>
      <c r="AB22" s="512"/>
      <c r="AC22" s="512"/>
      <c r="AD22" s="512"/>
      <c r="AE22" s="512"/>
      <c r="AF22" s="512"/>
      <c r="AG22" s="512"/>
      <c r="AH22" s="512"/>
      <c r="AI22" s="513"/>
    </row>
    <row r="23" spans="2:35" ht="35.450000000000003" customHeight="1" x14ac:dyDescent="0.15">
      <c r="B23" s="505"/>
      <c r="C23" s="511"/>
      <c r="D23" s="512"/>
      <c r="E23" s="512"/>
      <c r="F23" s="512"/>
      <c r="G23" s="512"/>
      <c r="H23" s="512"/>
      <c r="I23" s="512"/>
      <c r="J23" s="512"/>
      <c r="K23" s="512"/>
      <c r="L23" s="512"/>
      <c r="M23" s="512"/>
      <c r="N23" s="512"/>
      <c r="O23" s="512"/>
      <c r="P23" s="512"/>
      <c r="Q23" s="512"/>
      <c r="R23" s="512"/>
      <c r="S23" s="512"/>
      <c r="T23" s="512"/>
      <c r="U23" s="512"/>
      <c r="V23" s="512"/>
      <c r="W23" s="512"/>
      <c r="X23" s="512"/>
      <c r="Y23" s="512"/>
      <c r="Z23" s="512"/>
      <c r="AA23" s="512"/>
      <c r="AB23" s="512"/>
      <c r="AC23" s="512"/>
      <c r="AD23" s="512"/>
      <c r="AE23" s="512"/>
      <c r="AF23" s="512"/>
      <c r="AG23" s="512"/>
      <c r="AH23" s="512"/>
      <c r="AI23" s="513"/>
    </row>
    <row r="24" spans="2:35" ht="35.450000000000003" customHeight="1" x14ac:dyDescent="0.15">
      <c r="B24" s="505"/>
      <c r="C24" s="511"/>
      <c r="D24" s="512"/>
      <c r="E24" s="512"/>
      <c r="F24" s="512"/>
      <c r="G24" s="512"/>
      <c r="H24" s="512"/>
      <c r="I24" s="512"/>
      <c r="J24" s="512"/>
      <c r="K24" s="512"/>
      <c r="L24" s="512"/>
      <c r="M24" s="512"/>
      <c r="N24" s="512"/>
      <c r="O24" s="512"/>
      <c r="P24" s="512"/>
      <c r="Q24" s="512"/>
      <c r="R24" s="512"/>
      <c r="S24" s="512"/>
      <c r="T24" s="512"/>
      <c r="U24" s="512"/>
      <c r="V24" s="512"/>
      <c r="W24" s="512"/>
      <c r="X24" s="512"/>
      <c r="Y24" s="512"/>
      <c r="Z24" s="512"/>
      <c r="AA24" s="512"/>
      <c r="AB24" s="512"/>
      <c r="AC24" s="512"/>
      <c r="AD24" s="512"/>
      <c r="AE24" s="512"/>
      <c r="AF24" s="512"/>
      <c r="AG24" s="512"/>
      <c r="AH24" s="512"/>
      <c r="AI24" s="513"/>
    </row>
    <row r="25" spans="2:35" ht="35.450000000000003" customHeight="1" x14ac:dyDescent="0.15">
      <c r="B25" s="505"/>
      <c r="C25" s="511"/>
      <c r="D25" s="512"/>
      <c r="E25" s="512"/>
      <c r="F25" s="512"/>
      <c r="G25" s="512"/>
      <c r="H25" s="512"/>
      <c r="I25" s="512"/>
      <c r="J25" s="512"/>
      <c r="K25" s="512"/>
      <c r="L25" s="512"/>
      <c r="M25" s="512"/>
      <c r="N25" s="512"/>
      <c r="O25" s="512"/>
      <c r="P25" s="512"/>
      <c r="Q25" s="512"/>
      <c r="R25" s="512"/>
      <c r="S25" s="512"/>
      <c r="T25" s="512"/>
      <c r="U25" s="512"/>
      <c r="V25" s="512"/>
      <c r="W25" s="512"/>
      <c r="X25" s="512"/>
      <c r="Y25" s="512"/>
      <c r="Z25" s="512"/>
      <c r="AA25" s="512"/>
      <c r="AB25" s="512"/>
      <c r="AC25" s="512"/>
      <c r="AD25" s="512"/>
      <c r="AE25" s="512"/>
      <c r="AF25" s="512"/>
      <c r="AG25" s="512"/>
      <c r="AH25" s="512"/>
      <c r="AI25" s="513"/>
    </row>
    <row r="26" spans="2:35" ht="35.450000000000003" customHeight="1" x14ac:dyDescent="0.15">
      <c r="B26" s="505"/>
      <c r="C26" s="511"/>
      <c r="D26" s="512"/>
      <c r="E26" s="512"/>
      <c r="F26" s="512"/>
      <c r="G26" s="512"/>
      <c r="H26" s="512"/>
      <c r="I26" s="512"/>
      <c r="J26" s="512"/>
      <c r="K26" s="512"/>
      <c r="L26" s="512"/>
      <c r="M26" s="512"/>
      <c r="N26" s="512"/>
      <c r="O26" s="512"/>
      <c r="P26" s="512"/>
      <c r="Q26" s="512"/>
      <c r="R26" s="512"/>
      <c r="S26" s="512"/>
      <c r="T26" s="512"/>
      <c r="U26" s="512"/>
      <c r="V26" s="512"/>
      <c r="W26" s="512"/>
      <c r="X26" s="512"/>
      <c r="Y26" s="512"/>
      <c r="Z26" s="512"/>
      <c r="AA26" s="512"/>
      <c r="AB26" s="512"/>
      <c r="AC26" s="512"/>
      <c r="AD26" s="512"/>
      <c r="AE26" s="512"/>
      <c r="AF26" s="512"/>
      <c r="AG26" s="512"/>
      <c r="AH26" s="512"/>
      <c r="AI26" s="513"/>
    </row>
    <row r="27" spans="2:35" ht="35.450000000000003" customHeight="1" x14ac:dyDescent="0.15">
      <c r="B27" s="505"/>
      <c r="C27" s="511"/>
      <c r="D27" s="512"/>
      <c r="E27" s="512"/>
      <c r="F27" s="512"/>
      <c r="G27" s="512"/>
      <c r="H27" s="512"/>
      <c r="I27" s="512"/>
      <c r="J27" s="512"/>
      <c r="K27" s="512"/>
      <c r="L27" s="512"/>
      <c r="M27" s="512"/>
      <c r="N27" s="512"/>
      <c r="O27" s="512"/>
      <c r="P27" s="512"/>
      <c r="Q27" s="512"/>
      <c r="R27" s="512"/>
      <c r="S27" s="512"/>
      <c r="T27" s="512"/>
      <c r="U27" s="512"/>
      <c r="V27" s="512"/>
      <c r="W27" s="512"/>
      <c r="X27" s="512"/>
      <c r="Y27" s="512"/>
      <c r="Z27" s="512"/>
      <c r="AA27" s="512"/>
      <c r="AB27" s="512"/>
      <c r="AC27" s="512"/>
      <c r="AD27" s="512"/>
      <c r="AE27" s="512"/>
      <c r="AF27" s="512"/>
      <c r="AG27" s="512"/>
      <c r="AH27" s="512"/>
      <c r="AI27" s="513"/>
    </row>
    <row r="28" spans="2:35" ht="35.450000000000003" customHeight="1" x14ac:dyDescent="0.15">
      <c r="B28" s="505"/>
      <c r="C28" s="511"/>
      <c r="D28" s="512"/>
      <c r="E28" s="512"/>
      <c r="F28" s="512"/>
      <c r="G28" s="512"/>
      <c r="H28" s="512"/>
      <c r="I28" s="512"/>
      <c r="J28" s="512"/>
      <c r="K28" s="512"/>
      <c r="L28" s="512"/>
      <c r="M28" s="512"/>
      <c r="N28" s="512"/>
      <c r="O28" s="512"/>
      <c r="P28" s="512"/>
      <c r="Q28" s="512"/>
      <c r="R28" s="512"/>
      <c r="S28" s="512"/>
      <c r="T28" s="512"/>
      <c r="U28" s="512"/>
      <c r="V28" s="512"/>
      <c r="W28" s="512"/>
      <c r="X28" s="512"/>
      <c r="Y28" s="512"/>
      <c r="Z28" s="512"/>
      <c r="AA28" s="512"/>
      <c r="AB28" s="512"/>
      <c r="AC28" s="512"/>
      <c r="AD28" s="512"/>
      <c r="AE28" s="512"/>
      <c r="AF28" s="512"/>
      <c r="AG28" s="512"/>
      <c r="AH28" s="512"/>
      <c r="AI28" s="513"/>
    </row>
    <row r="29" spans="2:35" ht="35.450000000000003" customHeight="1" x14ac:dyDescent="0.15">
      <c r="B29" s="505"/>
      <c r="C29" s="511"/>
      <c r="D29" s="512"/>
      <c r="E29" s="512"/>
      <c r="F29" s="512"/>
      <c r="G29" s="512"/>
      <c r="H29" s="512"/>
      <c r="I29" s="512"/>
      <c r="J29" s="512"/>
      <c r="K29" s="512"/>
      <c r="L29" s="512"/>
      <c r="M29" s="512"/>
      <c r="N29" s="512"/>
      <c r="O29" s="512"/>
      <c r="P29" s="512"/>
      <c r="Q29" s="512"/>
      <c r="R29" s="512"/>
      <c r="S29" s="512"/>
      <c r="T29" s="512"/>
      <c r="U29" s="512"/>
      <c r="V29" s="512"/>
      <c r="W29" s="512"/>
      <c r="X29" s="512"/>
      <c r="Y29" s="512"/>
      <c r="Z29" s="512"/>
      <c r="AA29" s="512"/>
      <c r="AB29" s="512"/>
      <c r="AC29" s="512"/>
      <c r="AD29" s="512"/>
      <c r="AE29" s="512"/>
      <c r="AF29" s="512"/>
      <c r="AG29" s="512"/>
      <c r="AH29" s="512"/>
      <c r="AI29" s="513"/>
    </row>
    <row r="30" spans="2:35" ht="35.450000000000003" customHeight="1" x14ac:dyDescent="0.15">
      <c r="B30" s="505"/>
      <c r="C30" s="511"/>
      <c r="D30" s="512"/>
      <c r="E30" s="512"/>
      <c r="F30" s="512"/>
      <c r="G30" s="512"/>
      <c r="H30" s="512"/>
      <c r="I30" s="512"/>
      <c r="J30" s="512"/>
      <c r="K30" s="512"/>
      <c r="L30" s="512"/>
      <c r="M30" s="512"/>
      <c r="N30" s="512"/>
      <c r="O30" s="512"/>
      <c r="P30" s="512"/>
      <c r="Q30" s="512"/>
      <c r="R30" s="512"/>
      <c r="S30" s="512"/>
      <c r="T30" s="512"/>
      <c r="U30" s="512"/>
      <c r="V30" s="512"/>
      <c r="W30" s="512"/>
      <c r="X30" s="512"/>
      <c r="Y30" s="512"/>
      <c r="Z30" s="512"/>
      <c r="AA30" s="512"/>
      <c r="AB30" s="512"/>
      <c r="AC30" s="512"/>
      <c r="AD30" s="512"/>
      <c r="AE30" s="512"/>
      <c r="AF30" s="512"/>
      <c r="AG30" s="512"/>
      <c r="AH30" s="512"/>
      <c r="AI30" s="513"/>
    </row>
    <row r="31" spans="2:35" ht="53.25" customHeight="1" x14ac:dyDescent="0.15">
      <c r="B31" s="505"/>
      <c r="C31" s="514"/>
      <c r="D31" s="515"/>
      <c r="E31" s="515"/>
      <c r="F31" s="515"/>
      <c r="G31" s="515"/>
      <c r="H31" s="515"/>
      <c r="I31" s="515"/>
      <c r="J31" s="515"/>
      <c r="K31" s="515"/>
      <c r="L31" s="515"/>
      <c r="M31" s="515"/>
      <c r="N31" s="515"/>
      <c r="O31" s="515"/>
      <c r="P31" s="515"/>
      <c r="Q31" s="515"/>
      <c r="R31" s="515"/>
      <c r="S31" s="515"/>
      <c r="T31" s="515"/>
      <c r="U31" s="515"/>
      <c r="V31" s="515"/>
      <c r="W31" s="515"/>
      <c r="X31" s="515"/>
      <c r="Y31" s="515"/>
      <c r="Z31" s="515"/>
      <c r="AA31" s="515"/>
      <c r="AB31" s="515"/>
      <c r="AC31" s="515"/>
      <c r="AD31" s="515"/>
      <c r="AE31" s="515"/>
      <c r="AF31" s="515"/>
      <c r="AG31" s="515"/>
      <c r="AH31" s="515"/>
      <c r="AI31" s="516"/>
    </row>
    <row r="32" spans="2:35" ht="26.25" customHeight="1" x14ac:dyDescent="0.15">
      <c r="B32" s="504" t="s">
        <v>109</v>
      </c>
      <c r="C32" s="506"/>
      <c r="D32" s="506"/>
      <c r="E32" s="506"/>
      <c r="F32" s="506"/>
      <c r="G32" s="506"/>
      <c r="H32" s="506"/>
      <c r="I32" s="506"/>
      <c r="J32" s="506"/>
      <c r="K32" s="506"/>
      <c r="L32" s="506"/>
      <c r="M32" s="506"/>
      <c r="N32" s="506"/>
      <c r="O32" s="506"/>
      <c r="P32" s="506"/>
      <c r="Q32" s="506"/>
      <c r="R32" s="506"/>
      <c r="S32" s="506"/>
      <c r="T32" s="506"/>
      <c r="U32" s="506"/>
      <c r="V32" s="506"/>
      <c r="W32" s="506"/>
      <c r="X32" s="506"/>
      <c r="Y32" s="506"/>
      <c r="Z32" s="506"/>
      <c r="AA32" s="506"/>
      <c r="AB32" s="506"/>
      <c r="AC32" s="506"/>
      <c r="AD32" s="506"/>
      <c r="AE32" s="506"/>
      <c r="AF32" s="506"/>
      <c r="AG32" s="506"/>
      <c r="AH32" s="506"/>
      <c r="AI32" s="506"/>
    </row>
    <row r="33" spans="2:35" ht="35.450000000000003" customHeight="1" x14ac:dyDescent="0.15">
      <c r="B33" s="505"/>
      <c r="C33" s="507"/>
      <c r="D33" s="507"/>
      <c r="E33" s="507"/>
      <c r="F33" s="507"/>
      <c r="G33" s="507"/>
      <c r="H33" s="507"/>
      <c r="I33" s="507"/>
      <c r="J33" s="507"/>
      <c r="K33" s="507"/>
      <c r="L33" s="507"/>
      <c r="M33" s="507"/>
      <c r="N33" s="507"/>
      <c r="O33" s="507"/>
      <c r="P33" s="507"/>
      <c r="Q33" s="507"/>
      <c r="R33" s="507"/>
      <c r="S33" s="507"/>
      <c r="T33" s="507"/>
      <c r="U33" s="507"/>
      <c r="V33" s="507"/>
      <c r="W33" s="507"/>
      <c r="X33" s="507"/>
      <c r="Y33" s="507"/>
      <c r="Z33" s="507"/>
      <c r="AA33" s="507"/>
      <c r="AB33" s="507"/>
      <c r="AC33" s="507"/>
      <c r="AD33" s="507"/>
      <c r="AE33" s="507"/>
      <c r="AF33" s="507"/>
      <c r="AG33" s="507"/>
      <c r="AH33" s="507"/>
      <c r="AI33" s="507"/>
    </row>
    <row r="34" spans="2:35" ht="35.450000000000003" customHeight="1" x14ac:dyDescent="0.15">
      <c r="B34" s="505"/>
      <c r="C34" s="507"/>
      <c r="D34" s="507"/>
      <c r="E34" s="507"/>
      <c r="F34" s="507"/>
      <c r="G34" s="507"/>
      <c r="H34" s="507"/>
      <c r="I34" s="507"/>
      <c r="J34" s="507"/>
      <c r="K34" s="507"/>
      <c r="L34" s="507"/>
      <c r="M34" s="507"/>
      <c r="N34" s="507"/>
      <c r="O34" s="507"/>
      <c r="P34" s="507"/>
      <c r="Q34" s="507"/>
      <c r="R34" s="507"/>
      <c r="S34" s="507"/>
      <c r="T34" s="507"/>
      <c r="U34" s="507"/>
      <c r="V34" s="507"/>
      <c r="W34" s="507"/>
      <c r="X34" s="507"/>
      <c r="Y34" s="507"/>
      <c r="Z34" s="507"/>
      <c r="AA34" s="507"/>
      <c r="AB34" s="507"/>
      <c r="AC34" s="507"/>
      <c r="AD34" s="507"/>
      <c r="AE34" s="507"/>
      <c r="AF34" s="507"/>
      <c r="AG34" s="507"/>
      <c r="AH34" s="507"/>
      <c r="AI34" s="507"/>
    </row>
    <row r="35" spans="2:35" ht="35.450000000000003" customHeight="1" x14ac:dyDescent="0.15">
      <c r="B35" s="505"/>
      <c r="C35" s="507"/>
      <c r="D35" s="507"/>
      <c r="E35" s="507"/>
      <c r="F35" s="507"/>
      <c r="G35" s="507"/>
      <c r="H35" s="507"/>
      <c r="I35" s="507"/>
      <c r="J35" s="507"/>
      <c r="K35" s="507"/>
      <c r="L35" s="507"/>
      <c r="M35" s="507"/>
      <c r="N35" s="507"/>
      <c r="O35" s="507"/>
      <c r="P35" s="507"/>
      <c r="Q35" s="507"/>
      <c r="R35" s="507"/>
      <c r="S35" s="507"/>
      <c r="T35" s="507"/>
      <c r="U35" s="507"/>
      <c r="V35" s="507"/>
      <c r="W35" s="507"/>
      <c r="X35" s="507"/>
      <c r="Y35" s="507"/>
      <c r="Z35" s="507"/>
      <c r="AA35" s="507"/>
      <c r="AB35" s="507"/>
      <c r="AC35" s="507"/>
      <c r="AD35" s="507"/>
      <c r="AE35" s="507"/>
      <c r="AF35" s="507"/>
      <c r="AG35" s="507"/>
      <c r="AH35" s="507"/>
      <c r="AI35" s="507"/>
    </row>
    <row r="36" spans="2:35" ht="35.450000000000003" customHeight="1" x14ac:dyDescent="0.15">
      <c r="B36" s="505"/>
      <c r="C36" s="507"/>
      <c r="D36" s="507"/>
      <c r="E36" s="507"/>
      <c r="F36" s="507"/>
      <c r="G36" s="507"/>
      <c r="H36" s="507"/>
      <c r="I36" s="507"/>
      <c r="J36" s="507"/>
      <c r="K36" s="507"/>
      <c r="L36" s="507"/>
      <c r="M36" s="507"/>
      <c r="N36" s="507"/>
      <c r="O36" s="507"/>
      <c r="P36" s="507"/>
      <c r="Q36" s="507"/>
      <c r="R36" s="507"/>
      <c r="S36" s="507"/>
      <c r="T36" s="507"/>
      <c r="U36" s="507"/>
      <c r="V36" s="507"/>
      <c r="W36" s="507"/>
      <c r="X36" s="507"/>
      <c r="Y36" s="507"/>
      <c r="Z36" s="507"/>
      <c r="AA36" s="507"/>
      <c r="AB36" s="507"/>
      <c r="AC36" s="507"/>
      <c r="AD36" s="507"/>
      <c r="AE36" s="507"/>
      <c r="AF36" s="507"/>
      <c r="AG36" s="507"/>
      <c r="AH36" s="507"/>
      <c r="AI36" s="507"/>
    </row>
    <row r="37" spans="2:35" ht="35.450000000000003" customHeight="1" x14ac:dyDescent="0.15">
      <c r="B37" s="505"/>
      <c r="C37" s="507"/>
      <c r="D37" s="507"/>
      <c r="E37" s="507"/>
      <c r="F37" s="507"/>
      <c r="G37" s="507"/>
      <c r="H37" s="507"/>
      <c r="I37" s="507"/>
      <c r="J37" s="507"/>
      <c r="K37" s="507"/>
      <c r="L37" s="507"/>
      <c r="M37" s="507"/>
      <c r="N37" s="507"/>
      <c r="O37" s="507"/>
      <c r="P37" s="507"/>
      <c r="Q37" s="507"/>
      <c r="R37" s="507"/>
      <c r="S37" s="507"/>
      <c r="T37" s="507"/>
      <c r="U37" s="507"/>
      <c r="V37" s="507"/>
      <c r="W37" s="507"/>
      <c r="X37" s="507"/>
      <c r="Y37" s="507"/>
      <c r="Z37" s="507"/>
      <c r="AA37" s="507"/>
      <c r="AB37" s="507"/>
      <c r="AC37" s="507"/>
      <c r="AD37" s="507"/>
      <c r="AE37" s="507"/>
      <c r="AF37" s="507"/>
      <c r="AG37" s="507"/>
      <c r="AH37" s="507"/>
      <c r="AI37" s="507"/>
    </row>
    <row r="38" spans="2:35" ht="35.450000000000003" customHeight="1" x14ac:dyDescent="0.15">
      <c r="B38" s="505"/>
      <c r="C38" s="507"/>
      <c r="D38" s="507"/>
      <c r="E38" s="507"/>
      <c r="F38" s="507"/>
      <c r="G38" s="507"/>
      <c r="H38" s="507"/>
      <c r="I38" s="507"/>
      <c r="J38" s="507"/>
      <c r="K38" s="507"/>
      <c r="L38" s="507"/>
      <c r="M38" s="507"/>
      <c r="N38" s="507"/>
      <c r="O38" s="507"/>
      <c r="P38" s="507"/>
      <c r="Q38" s="507"/>
      <c r="R38" s="507"/>
      <c r="S38" s="507"/>
      <c r="T38" s="507"/>
      <c r="U38" s="507"/>
      <c r="V38" s="507"/>
      <c r="W38" s="507"/>
      <c r="X38" s="507"/>
      <c r="Y38" s="507"/>
      <c r="Z38" s="507"/>
      <c r="AA38" s="507"/>
      <c r="AB38" s="507"/>
      <c r="AC38" s="507"/>
      <c r="AD38" s="507"/>
      <c r="AE38" s="507"/>
      <c r="AF38" s="507"/>
      <c r="AG38" s="507"/>
      <c r="AH38" s="507"/>
      <c r="AI38" s="507"/>
    </row>
    <row r="39" spans="2:35" ht="35.450000000000003" customHeight="1" x14ac:dyDescent="0.15">
      <c r="B39" s="505"/>
      <c r="C39" s="507"/>
      <c r="D39" s="507"/>
      <c r="E39" s="507"/>
      <c r="F39" s="507"/>
      <c r="G39" s="507"/>
      <c r="H39" s="507"/>
      <c r="I39" s="507"/>
      <c r="J39" s="507"/>
      <c r="K39" s="507"/>
      <c r="L39" s="507"/>
      <c r="M39" s="507"/>
      <c r="N39" s="507"/>
      <c r="O39" s="507"/>
      <c r="P39" s="507"/>
      <c r="Q39" s="507"/>
      <c r="R39" s="507"/>
      <c r="S39" s="507"/>
      <c r="T39" s="507"/>
      <c r="U39" s="507"/>
      <c r="V39" s="507"/>
      <c r="W39" s="507"/>
      <c r="X39" s="507"/>
      <c r="Y39" s="507"/>
      <c r="Z39" s="507"/>
      <c r="AA39" s="507"/>
      <c r="AB39" s="507"/>
      <c r="AC39" s="507"/>
      <c r="AD39" s="507"/>
      <c r="AE39" s="507"/>
      <c r="AF39" s="507"/>
      <c r="AG39" s="507"/>
      <c r="AH39" s="507"/>
      <c r="AI39" s="507"/>
    </row>
    <row r="40" spans="2:35" ht="35.450000000000003" customHeight="1" x14ac:dyDescent="0.15">
      <c r="B40" s="505"/>
      <c r="C40" s="507"/>
      <c r="D40" s="507"/>
      <c r="E40" s="507"/>
      <c r="F40" s="507"/>
      <c r="G40" s="507"/>
      <c r="H40" s="507"/>
      <c r="I40" s="507"/>
      <c r="J40" s="507"/>
      <c r="K40" s="507"/>
      <c r="L40" s="507"/>
      <c r="M40" s="507"/>
      <c r="N40" s="507"/>
      <c r="O40" s="507"/>
      <c r="P40" s="507"/>
      <c r="Q40" s="507"/>
      <c r="R40" s="507"/>
      <c r="S40" s="507"/>
      <c r="T40" s="507"/>
      <c r="U40" s="507"/>
      <c r="V40" s="507"/>
      <c r="W40" s="507"/>
      <c r="X40" s="507"/>
      <c r="Y40" s="507"/>
      <c r="Z40" s="507"/>
      <c r="AA40" s="507"/>
      <c r="AB40" s="507"/>
      <c r="AC40" s="507"/>
      <c r="AD40" s="507"/>
      <c r="AE40" s="507"/>
      <c r="AF40" s="507"/>
      <c r="AG40" s="507"/>
      <c r="AH40" s="507"/>
      <c r="AI40" s="507"/>
    </row>
    <row r="41" spans="2:35" ht="35.450000000000003" customHeight="1" x14ac:dyDescent="0.15">
      <c r="B41" s="505"/>
      <c r="C41" s="507"/>
      <c r="D41" s="507"/>
      <c r="E41" s="507"/>
      <c r="F41" s="507"/>
      <c r="G41" s="507"/>
      <c r="H41" s="507"/>
      <c r="I41" s="507"/>
      <c r="J41" s="507"/>
      <c r="K41" s="507"/>
      <c r="L41" s="507"/>
      <c r="M41" s="507"/>
      <c r="N41" s="507"/>
      <c r="O41" s="507"/>
      <c r="P41" s="507"/>
      <c r="Q41" s="507"/>
      <c r="R41" s="507"/>
      <c r="S41" s="507"/>
      <c r="T41" s="507"/>
      <c r="U41" s="507"/>
      <c r="V41" s="507"/>
      <c r="W41" s="507"/>
      <c r="X41" s="507"/>
      <c r="Y41" s="507"/>
      <c r="Z41" s="507"/>
      <c r="AA41" s="507"/>
      <c r="AB41" s="507"/>
      <c r="AC41" s="507"/>
      <c r="AD41" s="507"/>
      <c r="AE41" s="507"/>
      <c r="AF41" s="507"/>
      <c r="AG41" s="507"/>
      <c r="AH41" s="507"/>
      <c r="AI41" s="507"/>
    </row>
    <row r="42" spans="2:35" ht="35.450000000000003" customHeight="1" x14ac:dyDescent="0.15">
      <c r="B42" s="505"/>
      <c r="C42" s="507"/>
      <c r="D42" s="507"/>
      <c r="E42" s="507"/>
      <c r="F42" s="507"/>
      <c r="G42" s="507"/>
      <c r="H42" s="507"/>
      <c r="I42" s="507"/>
      <c r="J42" s="507"/>
      <c r="K42" s="507"/>
      <c r="L42" s="507"/>
      <c r="M42" s="507"/>
      <c r="N42" s="507"/>
      <c r="O42" s="507"/>
      <c r="P42" s="507"/>
      <c r="Q42" s="507"/>
      <c r="R42" s="507"/>
      <c r="S42" s="507"/>
      <c r="T42" s="507"/>
      <c r="U42" s="507"/>
      <c r="V42" s="507"/>
      <c r="W42" s="507"/>
      <c r="X42" s="507"/>
      <c r="Y42" s="507"/>
      <c r="Z42" s="507"/>
      <c r="AA42" s="507"/>
      <c r="AB42" s="507"/>
      <c r="AC42" s="507"/>
      <c r="AD42" s="507"/>
      <c r="AE42" s="507"/>
      <c r="AF42" s="507"/>
      <c r="AG42" s="507"/>
      <c r="AH42" s="507"/>
      <c r="AI42" s="507"/>
    </row>
    <row r="43" spans="2:35" ht="35.450000000000003" customHeight="1" x14ac:dyDescent="0.15">
      <c r="B43" s="505"/>
      <c r="C43" s="507"/>
      <c r="D43" s="507"/>
      <c r="E43" s="507"/>
      <c r="F43" s="507"/>
      <c r="G43" s="507"/>
      <c r="H43" s="507"/>
      <c r="I43" s="507"/>
      <c r="J43" s="507"/>
      <c r="K43" s="507"/>
      <c r="L43" s="507"/>
      <c r="M43" s="507"/>
      <c r="N43" s="507"/>
      <c r="O43" s="507"/>
      <c r="P43" s="507"/>
      <c r="Q43" s="507"/>
      <c r="R43" s="507"/>
      <c r="S43" s="507"/>
      <c r="T43" s="507"/>
      <c r="U43" s="507"/>
      <c r="V43" s="507"/>
      <c r="W43" s="507"/>
      <c r="X43" s="507"/>
      <c r="Y43" s="507"/>
      <c r="Z43" s="507"/>
      <c r="AA43" s="507"/>
      <c r="AB43" s="507"/>
      <c r="AC43" s="507"/>
      <c r="AD43" s="507"/>
      <c r="AE43" s="507"/>
      <c r="AF43" s="507"/>
      <c r="AG43" s="507"/>
      <c r="AH43" s="507"/>
      <c r="AI43" s="507"/>
    </row>
    <row r="44" spans="2:35" ht="53.25" customHeight="1" x14ac:dyDescent="0.15">
      <c r="B44" s="505"/>
      <c r="C44" s="507"/>
      <c r="D44" s="507"/>
      <c r="E44" s="507"/>
      <c r="F44" s="507"/>
      <c r="G44" s="507"/>
      <c r="H44" s="507"/>
      <c r="I44" s="507"/>
      <c r="J44" s="507"/>
      <c r="K44" s="507"/>
      <c r="L44" s="507"/>
      <c r="M44" s="507"/>
      <c r="N44" s="507"/>
      <c r="O44" s="507"/>
      <c r="P44" s="507"/>
      <c r="Q44" s="507"/>
      <c r="R44" s="507"/>
      <c r="S44" s="507"/>
      <c r="T44" s="507"/>
      <c r="U44" s="507"/>
      <c r="V44" s="507"/>
      <c r="W44" s="507"/>
      <c r="X44" s="507"/>
      <c r="Y44" s="507"/>
      <c r="Z44" s="507"/>
      <c r="AA44" s="507"/>
      <c r="AB44" s="507"/>
      <c r="AC44" s="507"/>
      <c r="AD44" s="507"/>
      <c r="AE44" s="507"/>
      <c r="AF44" s="507"/>
      <c r="AG44" s="507"/>
      <c r="AH44" s="507"/>
      <c r="AI44" s="507"/>
    </row>
    <row r="45" spans="2:35" ht="15" customHeight="1" x14ac:dyDescent="0.15">
      <c r="B45" s="18"/>
      <c r="C45" s="18"/>
      <c r="D45" s="3"/>
    </row>
  </sheetData>
  <mergeCells count="19">
    <mergeCell ref="B3:AI3"/>
    <mergeCell ref="B4:D4"/>
    <mergeCell ref="E4:I4"/>
    <mergeCell ref="J4:L4"/>
    <mergeCell ref="M4:R4"/>
    <mergeCell ref="AF4:AI5"/>
    <mergeCell ref="B5:D5"/>
    <mergeCell ref="E5:I5"/>
    <mergeCell ref="J5:L5"/>
    <mergeCell ref="M5:R5"/>
    <mergeCell ref="S4:V5"/>
    <mergeCell ref="W4:AB5"/>
    <mergeCell ref="AC4:AE5"/>
    <mergeCell ref="B32:B44"/>
    <mergeCell ref="C32:AI44"/>
    <mergeCell ref="B19:B31"/>
    <mergeCell ref="C19:AI31"/>
    <mergeCell ref="B6:B18"/>
    <mergeCell ref="C6:AI18"/>
  </mergeCells>
  <phoneticPr fontId="12"/>
  <printOptions horizontalCentered="1" verticalCentered="1"/>
  <pageMargins left="0.23622047244094491" right="0.23622047244094491" top="0.74803149606299213" bottom="0.74803149606299213" header="0.31496062992125984" footer="0.31496062992125984"/>
  <pageSetup paperSize="9" fitToHeight="0" orientation="landscape" copies="2" r:id="rId1"/>
  <headerFooter alignWithMargins="0"/>
  <rowBreaks count="1" manualBreakCount="1">
    <brk id="31" min="1" max="3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tabSelected="1" view="pageBreakPreview" zoomScaleNormal="70" zoomScaleSheetLayoutView="100" workbookViewId="0">
      <selection activeCell="L11" sqref="L11:M11"/>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493</v>
      </c>
      <c r="C2" s="234"/>
      <c r="D2" s="234"/>
      <c r="E2" s="234"/>
      <c r="F2" s="234"/>
      <c r="G2" s="234"/>
      <c r="H2" s="234"/>
      <c r="I2" s="234"/>
      <c r="J2" s="234"/>
      <c r="K2" s="234"/>
      <c r="L2" s="234"/>
      <c r="M2" s="236"/>
      <c r="N2" s="339" t="s">
        <v>494</v>
      </c>
      <c r="O2" s="339"/>
      <c r="P2" s="558">
        <v>45926</v>
      </c>
      <c r="Q2" s="559"/>
      <c r="R2" s="560"/>
      <c r="S2" s="339" t="s">
        <v>388</v>
      </c>
      <c r="T2" s="339"/>
      <c r="U2" s="339"/>
      <c r="V2" s="561" t="s">
        <v>389</v>
      </c>
      <c r="W2" s="561"/>
      <c r="X2" s="561"/>
      <c r="Y2" s="561"/>
      <c r="Z2" s="561"/>
    </row>
    <row r="3" spans="2:27" ht="20.100000000000001" customHeight="1" x14ac:dyDescent="0.15">
      <c r="B3" s="237" t="s">
        <v>390</v>
      </c>
      <c r="C3" s="340" t="s">
        <v>391</v>
      </c>
      <c r="D3" s="341"/>
      <c r="E3" s="341"/>
      <c r="F3" s="342"/>
      <c r="G3" s="337" t="s">
        <v>392</v>
      </c>
      <c r="H3" s="340" t="s">
        <v>393</v>
      </c>
      <c r="I3" s="341"/>
      <c r="J3" s="342"/>
      <c r="K3" s="337" t="s">
        <v>394</v>
      </c>
      <c r="L3" s="562" t="s">
        <v>395</v>
      </c>
      <c r="M3" s="562"/>
      <c r="N3" s="562"/>
      <c r="O3" s="562"/>
      <c r="P3" s="562"/>
      <c r="Q3" s="315" t="s">
        <v>495</v>
      </c>
      <c r="R3" s="317"/>
      <c r="S3" s="340" t="s">
        <v>496</v>
      </c>
      <c r="T3" s="341"/>
      <c r="U3" s="342"/>
      <c r="V3" s="564" t="s">
        <v>411</v>
      </c>
      <c r="W3" s="238" t="s">
        <v>412</v>
      </c>
      <c r="X3" s="333">
        <v>34.089109999999998</v>
      </c>
      <c r="Y3" s="328"/>
      <c r="Z3" s="334"/>
    </row>
    <row r="4" spans="2:27" ht="20.100000000000001" customHeight="1" x14ac:dyDescent="0.15">
      <c r="B4" s="205" t="s">
        <v>397</v>
      </c>
      <c r="C4" s="343" t="s">
        <v>398</v>
      </c>
      <c r="D4" s="344"/>
      <c r="E4" s="344"/>
      <c r="F4" s="345"/>
      <c r="G4" s="332"/>
      <c r="H4" s="343"/>
      <c r="I4" s="344"/>
      <c r="J4" s="345"/>
      <c r="K4" s="332"/>
      <c r="L4" s="563"/>
      <c r="M4" s="563"/>
      <c r="N4" s="563"/>
      <c r="O4" s="563"/>
      <c r="P4" s="563"/>
      <c r="Q4" s="318"/>
      <c r="R4" s="320"/>
      <c r="S4" s="343" t="s">
        <v>497</v>
      </c>
      <c r="T4" s="344"/>
      <c r="U4" s="345"/>
      <c r="V4" s="565"/>
      <c r="W4" s="239" t="s">
        <v>424</v>
      </c>
      <c r="X4" s="333">
        <v>131.90422000000001</v>
      </c>
      <c r="Y4" s="328"/>
      <c r="Z4" s="334"/>
    </row>
    <row r="5" spans="2:27" ht="20.100000000000001" customHeight="1" x14ac:dyDescent="0.15">
      <c r="B5" s="566" t="s">
        <v>400</v>
      </c>
      <c r="C5" s="201" t="s">
        <v>401</v>
      </c>
      <c r="D5" s="333" t="s">
        <v>498</v>
      </c>
      <c r="E5" s="328"/>
      <c r="F5" s="328"/>
      <c r="G5" s="303" t="s">
        <v>254</v>
      </c>
      <c r="H5" s="304"/>
      <c r="I5" s="333" t="s">
        <v>483</v>
      </c>
      <c r="J5" s="328"/>
      <c r="K5" s="334"/>
      <c r="L5" s="339" t="s">
        <v>405</v>
      </c>
      <c r="M5" s="339"/>
      <c r="N5" s="240" t="s">
        <v>406</v>
      </c>
      <c r="O5" s="241">
        <v>51</v>
      </c>
      <c r="P5" s="202" t="s">
        <v>407</v>
      </c>
      <c r="Q5" s="570" t="s">
        <v>499</v>
      </c>
      <c r="R5" s="568" t="s">
        <v>500</v>
      </c>
      <c r="S5" s="337" t="s">
        <v>57</v>
      </c>
      <c r="T5" s="337"/>
      <c r="U5" s="242" t="s">
        <v>399</v>
      </c>
      <c r="V5" s="315" t="s">
        <v>429</v>
      </c>
      <c r="W5" s="238" t="s">
        <v>412</v>
      </c>
      <c r="X5" s="333">
        <v>34.088859999999997</v>
      </c>
      <c r="Y5" s="328"/>
      <c r="Z5" s="334"/>
    </row>
    <row r="6" spans="2:27" ht="20.100000000000001" customHeight="1" x14ac:dyDescent="0.15">
      <c r="B6" s="567"/>
      <c r="C6" s="201" t="s">
        <v>408</v>
      </c>
      <c r="D6" s="333" t="s">
        <v>501</v>
      </c>
      <c r="E6" s="328"/>
      <c r="F6" s="328"/>
      <c r="G6" s="339" t="s">
        <v>502</v>
      </c>
      <c r="H6" s="339"/>
      <c r="I6" s="333" t="s">
        <v>414</v>
      </c>
      <c r="J6" s="328"/>
      <c r="K6" s="334"/>
      <c r="L6" s="339" t="s">
        <v>503</v>
      </c>
      <c r="M6" s="339"/>
      <c r="N6" s="240" t="s">
        <v>406</v>
      </c>
      <c r="O6" s="220">
        <v>5.6</v>
      </c>
      <c r="P6" s="202" t="s">
        <v>407</v>
      </c>
      <c r="Q6" s="320"/>
      <c r="R6" s="569"/>
      <c r="S6" s="339" t="s">
        <v>56</v>
      </c>
      <c r="T6" s="339"/>
      <c r="U6" s="243" t="s">
        <v>396</v>
      </c>
      <c r="V6" s="318"/>
      <c r="W6" s="238" t="s">
        <v>424</v>
      </c>
      <c r="X6" s="333">
        <v>131.90394000000001</v>
      </c>
      <c r="Y6" s="328"/>
      <c r="Z6" s="334"/>
    </row>
    <row r="7" spans="2:27" ht="7.5" customHeight="1" x14ac:dyDescent="0.15">
      <c r="B7" s="592" t="s">
        <v>504</v>
      </c>
      <c r="C7" s="592"/>
      <c r="D7" s="593" t="s">
        <v>505</v>
      </c>
      <c r="E7" s="593"/>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92"/>
      <c r="C8" s="592"/>
      <c r="D8" s="593"/>
      <c r="E8" s="593"/>
      <c r="F8" s="247"/>
      <c r="G8" s="594" t="s">
        <v>506</v>
      </c>
      <c r="H8" s="570"/>
      <c r="I8" s="599" t="s">
        <v>507</v>
      </c>
      <c r="J8" s="248" t="s">
        <v>508</v>
      </c>
      <c r="K8" s="249" t="s">
        <v>505</v>
      </c>
      <c r="L8" s="581">
        <v>30</v>
      </c>
      <c r="M8" s="582"/>
      <c r="N8" s="201" t="s">
        <v>509</v>
      </c>
      <c r="O8" s="583">
        <v>0</v>
      </c>
      <c r="P8" s="583"/>
      <c r="Q8" s="201" t="s">
        <v>510</v>
      </c>
      <c r="R8" s="581">
        <v>0</v>
      </c>
      <c r="S8" s="582"/>
      <c r="T8" s="594" t="s">
        <v>511</v>
      </c>
      <c r="U8" s="570"/>
      <c r="V8" s="594" t="s">
        <v>512</v>
      </c>
      <c r="W8" s="570"/>
      <c r="X8" s="571">
        <v>0</v>
      </c>
      <c r="Y8" s="572"/>
      <c r="Z8" s="247"/>
      <c r="AA8" s="117"/>
    </row>
    <row r="9" spans="2:27" ht="11.1" customHeight="1" x14ac:dyDescent="0.15">
      <c r="B9" s="592"/>
      <c r="C9" s="592"/>
      <c r="D9" s="593"/>
      <c r="E9" s="593"/>
      <c r="F9" s="247"/>
      <c r="G9" s="595"/>
      <c r="H9" s="596"/>
      <c r="I9" s="600"/>
      <c r="J9" s="575" t="s">
        <v>329</v>
      </c>
      <c r="K9" s="577" t="s">
        <v>505</v>
      </c>
      <c r="L9" s="571">
        <v>16</v>
      </c>
      <c r="M9" s="572"/>
      <c r="N9" s="575" t="s">
        <v>509</v>
      </c>
      <c r="O9" s="571">
        <v>0</v>
      </c>
      <c r="P9" s="572"/>
      <c r="Q9" s="575" t="s">
        <v>510</v>
      </c>
      <c r="R9" s="571">
        <v>0</v>
      </c>
      <c r="S9" s="572"/>
      <c r="T9" s="595"/>
      <c r="U9" s="596"/>
      <c r="V9" s="597"/>
      <c r="W9" s="598"/>
      <c r="X9" s="573"/>
      <c r="Y9" s="574"/>
      <c r="Z9" s="247"/>
      <c r="AA9" s="117"/>
    </row>
    <row r="10" spans="2:27" ht="11.1" customHeight="1" x14ac:dyDescent="0.15">
      <c r="B10" s="592"/>
      <c r="C10" s="592"/>
      <c r="D10" s="593"/>
      <c r="E10" s="593"/>
      <c r="F10" s="247"/>
      <c r="G10" s="595"/>
      <c r="H10" s="596"/>
      <c r="I10" s="600"/>
      <c r="J10" s="576"/>
      <c r="K10" s="578"/>
      <c r="L10" s="579"/>
      <c r="M10" s="580"/>
      <c r="N10" s="576"/>
      <c r="O10" s="579"/>
      <c r="P10" s="580"/>
      <c r="Q10" s="576"/>
      <c r="R10" s="579"/>
      <c r="S10" s="580"/>
      <c r="T10" s="595"/>
      <c r="U10" s="596"/>
      <c r="V10" s="585" t="s">
        <v>513</v>
      </c>
      <c r="W10" s="586"/>
      <c r="X10" s="571">
        <v>0</v>
      </c>
      <c r="Y10" s="572"/>
      <c r="Z10" s="247"/>
      <c r="AA10" s="117"/>
    </row>
    <row r="11" spans="2:27" ht="21.75" customHeight="1" x14ac:dyDescent="0.15">
      <c r="B11" s="592"/>
      <c r="C11" s="592"/>
      <c r="D11" s="593"/>
      <c r="E11" s="593"/>
      <c r="F11" s="247"/>
      <c r="G11" s="597"/>
      <c r="H11" s="598"/>
      <c r="I11" s="601"/>
      <c r="J11" s="201" t="s">
        <v>514</v>
      </c>
      <c r="K11" s="249" t="s">
        <v>505</v>
      </c>
      <c r="L11" s="589">
        <v>0</v>
      </c>
      <c r="M11" s="590"/>
      <c r="N11" s="201" t="s">
        <v>509</v>
      </c>
      <c r="O11" s="591">
        <v>0</v>
      </c>
      <c r="P11" s="591"/>
      <c r="Q11" s="201" t="s">
        <v>510</v>
      </c>
      <c r="R11" s="589">
        <v>0</v>
      </c>
      <c r="S11" s="590"/>
      <c r="T11" s="597"/>
      <c r="U11" s="598"/>
      <c r="V11" s="587"/>
      <c r="W11" s="588"/>
      <c r="X11" s="579"/>
      <c r="Y11" s="580"/>
      <c r="Z11" s="247"/>
      <c r="AA11" s="117"/>
    </row>
    <row r="12" spans="2:27" ht="21.75" customHeight="1" x14ac:dyDescent="0.15">
      <c r="B12" s="335" t="s">
        <v>111</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36"/>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36"/>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36"/>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36"/>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36"/>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36"/>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36"/>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36"/>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36"/>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36"/>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36"/>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36"/>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36"/>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36"/>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36"/>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36"/>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88"/>
      <c r="C29" s="262"/>
      <c r="D29" s="262"/>
      <c r="E29" s="263"/>
      <c r="F29" s="264"/>
      <c r="G29" s="262"/>
      <c r="H29" s="262"/>
      <c r="I29" s="262"/>
      <c r="J29" s="584" t="s">
        <v>112</v>
      </c>
      <c r="K29" s="584"/>
      <c r="L29" s="584"/>
      <c r="M29" s="584"/>
      <c r="N29" s="584"/>
      <c r="O29" s="584"/>
      <c r="P29" s="584"/>
      <c r="Q29" s="584" t="s">
        <v>113</v>
      </c>
      <c r="R29" s="584"/>
      <c r="S29" s="584"/>
      <c r="T29" s="584"/>
      <c r="U29" s="584"/>
      <c r="V29" s="584"/>
      <c r="W29" s="584"/>
      <c r="X29" s="584"/>
      <c r="Y29" s="584"/>
      <c r="Z29" s="265"/>
    </row>
    <row r="30" spans="2:26" ht="15" customHeight="1" x14ac:dyDescent="0.15">
      <c r="C30" s="3" t="s">
        <v>114</v>
      </c>
    </row>
    <row r="31" spans="2:26" ht="15" customHeight="1" x14ac:dyDescent="0.15">
      <c r="C31" s="1" t="s">
        <v>115</v>
      </c>
    </row>
    <row r="32" spans="2:26" ht="15" customHeight="1" x14ac:dyDescent="0.15">
      <c r="C32" s="1" t="s">
        <v>116</v>
      </c>
    </row>
    <row r="33" spans="3:3" ht="15" customHeight="1" x14ac:dyDescent="0.15">
      <c r="C33" s="1" t="s">
        <v>117</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EE84-A31A-4CDE-BE1A-82F607043BDD}">
  <sheetPr>
    <pageSetUpPr fitToPage="1"/>
  </sheetPr>
  <dimension ref="B1:AA37"/>
  <sheetViews>
    <sheetView showGridLines="0" view="pageBreakPreview" zoomScale="70" zoomScaleNormal="70" zoomScaleSheetLayoutView="70" workbookViewId="0">
      <selection activeCell="L11" sqref="L11:M11"/>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493</v>
      </c>
      <c r="C2" s="234"/>
      <c r="D2" s="234"/>
      <c r="E2" s="234"/>
      <c r="F2" s="234"/>
      <c r="G2" s="234"/>
      <c r="H2" s="234"/>
      <c r="I2" s="234"/>
      <c r="J2" s="234"/>
      <c r="K2" s="234"/>
      <c r="L2" s="234"/>
      <c r="M2" s="236"/>
      <c r="N2" s="339" t="s">
        <v>494</v>
      </c>
      <c r="O2" s="339"/>
      <c r="P2" s="558">
        <v>45926</v>
      </c>
      <c r="Q2" s="559"/>
      <c r="R2" s="560"/>
      <c r="S2" s="339" t="s">
        <v>388</v>
      </c>
      <c r="T2" s="339"/>
      <c r="U2" s="339"/>
      <c r="V2" s="561" t="s">
        <v>389</v>
      </c>
      <c r="W2" s="561"/>
      <c r="X2" s="561"/>
      <c r="Y2" s="561"/>
      <c r="Z2" s="561"/>
    </row>
    <row r="3" spans="2:27" ht="20.100000000000001" customHeight="1" x14ac:dyDescent="0.15">
      <c r="B3" s="237" t="s">
        <v>390</v>
      </c>
      <c r="C3" s="340" t="s">
        <v>391</v>
      </c>
      <c r="D3" s="341"/>
      <c r="E3" s="341"/>
      <c r="F3" s="342"/>
      <c r="G3" s="337" t="s">
        <v>392</v>
      </c>
      <c r="H3" s="340" t="s">
        <v>393</v>
      </c>
      <c r="I3" s="341"/>
      <c r="J3" s="342"/>
      <c r="K3" s="337" t="s">
        <v>394</v>
      </c>
      <c r="L3" s="562" t="s">
        <v>395</v>
      </c>
      <c r="M3" s="562"/>
      <c r="N3" s="562"/>
      <c r="O3" s="562"/>
      <c r="P3" s="562"/>
      <c r="Q3" s="315" t="s">
        <v>495</v>
      </c>
      <c r="R3" s="317"/>
      <c r="S3" s="340" t="s">
        <v>496</v>
      </c>
      <c r="T3" s="341"/>
      <c r="U3" s="342"/>
      <c r="V3" s="564" t="s">
        <v>411</v>
      </c>
      <c r="W3" s="238" t="s">
        <v>412</v>
      </c>
      <c r="X3" s="333">
        <v>34.089109999999998</v>
      </c>
      <c r="Y3" s="328"/>
      <c r="Z3" s="334"/>
    </row>
    <row r="4" spans="2:27" ht="20.100000000000001" customHeight="1" x14ac:dyDescent="0.15">
      <c r="B4" s="205" t="s">
        <v>397</v>
      </c>
      <c r="C4" s="343" t="s">
        <v>398</v>
      </c>
      <c r="D4" s="344"/>
      <c r="E4" s="344"/>
      <c r="F4" s="345"/>
      <c r="G4" s="332"/>
      <c r="H4" s="343"/>
      <c r="I4" s="344"/>
      <c r="J4" s="345"/>
      <c r="K4" s="332"/>
      <c r="L4" s="563"/>
      <c r="M4" s="563"/>
      <c r="N4" s="563"/>
      <c r="O4" s="563"/>
      <c r="P4" s="563"/>
      <c r="Q4" s="318"/>
      <c r="R4" s="320"/>
      <c r="S4" s="343" t="s">
        <v>497</v>
      </c>
      <c r="T4" s="344"/>
      <c r="U4" s="345"/>
      <c r="V4" s="565"/>
      <c r="W4" s="239" t="s">
        <v>424</v>
      </c>
      <c r="X4" s="333">
        <v>131.90422000000001</v>
      </c>
      <c r="Y4" s="328"/>
      <c r="Z4" s="334"/>
    </row>
    <row r="5" spans="2:27" ht="20.100000000000001" customHeight="1" x14ac:dyDescent="0.15">
      <c r="B5" s="566" t="s">
        <v>400</v>
      </c>
      <c r="C5" s="201" t="s">
        <v>401</v>
      </c>
      <c r="D5" s="333" t="s">
        <v>498</v>
      </c>
      <c r="E5" s="328"/>
      <c r="F5" s="328"/>
      <c r="G5" s="303" t="s">
        <v>254</v>
      </c>
      <c r="H5" s="304"/>
      <c r="I5" s="333" t="s">
        <v>483</v>
      </c>
      <c r="J5" s="328"/>
      <c r="K5" s="334"/>
      <c r="L5" s="339" t="s">
        <v>405</v>
      </c>
      <c r="M5" s="339"/>
      <c r="N5" s="240" t="s">
        <v>406</v>
      </c>
      <c r="O5" s="241">
        <v>51</v>
      </c>
      <c r="P5" s="202" t="s">
        <v>407</v>
      </c>
      <c r="Q5" s="570" t="s">
        <v>499</v>
      </c>
      <c r="R5" s="568" t="s">
        <v>500</v>
      </c>
      <c r="S5" s="337" t="s">
        <v>57</v>
      </c>
      <c r="T5" s="337"/>
      <c r="U5" s="242" t="s">
        <v>399</v>
      </c>
      <c r="V5" s="315" t="s">
        <v>429</v>
      </c>
      <c r="W5" s="238" t="s">
        <v>412</v>
      </c>
      <c r="X5" s="333">
        <v>34.088859999999997</v>
      </c>
      <c r="Y5" s="328"/>
      <c r="Z5" s="334"/>
    </row>
    <row r="6" spans="2:27" ht="20.100000000000001" customHeight="1" x14ac:dyDescent="0.15">
      <c r="B6" s="567"/>
      <c r="C6" s="201" t="s">
        <v>408</v>
      </c>
      <c r="D6" s="333" t="s">
        <v>501</v>
      </c>
      <c r="E6" s="328"/>
      <c r="F6" s="328"/>
      <c r="G6" s="339" t="s">
        <v>502</v>
      </c>
      <c r="H6" s="339"/>
      <c r="I6" s="333" t="s">
        <v>414</v>
      </c>
      <c r="J6" s="328"/>
      <c r="K6" s="334"/>
      <c r="L6" s="339" t="s">
        <v>503</v>
      </c>
      <c r="M6" s="339"/>
      <c r="N6" s="240" t="s">
        <v>406</v>
      </c>
      <c r="O6" s="220">
        <v>5.6</v>
      </c>
      <c r="P6" s="202" t="s">
        <v>407</v>
      </c>
      <c r="Q6" s="320"/>
      <c r="R6" s="569"/>
      <c r="S6" s="339" t="s">
        <v>56</v>
      </c>
      <c r="T6" s="339"/>
      <c r="U6" s="243" t="s">
        <v>396</v>
      </c>
      <c r="V6" s="318"/>
      <c r="W6" s="238" t="s">
        <v>424</v>
      </c>
      <c r="X6" s="333">
        <v>131.90394000000001</v>
      </c>
      <c r="Y6" s="328"/>
      <c r="Z6" s="334"/>
    </row>
    <row r="7" spans="2:27" ht="7.5" customHeight="1" x14ac:dyDescent="0.15">
      <c r="B7" s="592" t="s">
        <v>504</v>
      </c>
      <c r="C7" s="592"/>
      <c r="D7" s="593" t="s">
        <v>505</v>
      </c>
      <c r="E7" s="593"/>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92"/>
      <c r="C8" s="592"/>
      <c r="D8" s="593"/>
      <c r="E8" s="593"/>
      <c r="F8" s="247"/>
      <c r="G8" s="594" t="s">
        <v>506</v>
      </c>
      <c r="H8" s="570"/>
      <c r="I8" s="599" t="s">
        <v>507</v>
      </c>
      <c r="J8" s="248" t="s">
        <v>508</v>
      </c>
      <c r="K8" s="249" t="s">
        <v>505</v>
      </c>
      <c r="L8" s="581">
        <v>30</v>
      </c>
      <c r="M8" s="582"/>
      <c r="N8" s="201" t="s">
        <v>509</v>
      </c>
      <c r="O8" s="583">
        <v>0</v>
      </c>
      <c r="P8" s="583"/>
      <c r="Q8" s="201" t="s">
        <v>510</v>
      </c>
      <c r="R8" s="581">
        <v>0</v>
      </c>
      <c r="S8" s="582"/>
      <c r="T8" s="594" t="s">
        <v>511</v>
      </c>
      <c r="U8" s="570"/>
      <c r="V8" s="594" t="s">
        <v>512</v>
      </c>
      <c r="W8" s="570"/>
      <c r="X8" s="571">
        <v>0</v>
      </c>
      <c r="Y8" s="572"/>
      <c r="Z8" s="247"/>
      <c r="AA8" s="117"/>
    </row>
    <row r="9" spans="2:27" ht="11.1" customHeight="1" x14ac:dyDescent="0.15">
      <c r="B9" s="592"/>
      <c r="C9" s="592"/>
      <c r="D9" s="593"/>
      <c r="E9" s="593"/>
      <c r="F9" s="247"/>
      <c r="G9" s="595"/>
      <c r="H9" s="596"/>
      <c r="I9" s="600"/>
      <c r="J9" s="575" t="s">
        <v>329</v>
      </c>
      <c r="K9" s="577" t="s">
        <v>505</v>
      </c>
      <c r="L9" s="571">
        <v>16</v>
      </c>
      <c r="M9" s="572"/>
      <c r="N9" s="575" t="s">
        <v>509</v>
      </c>
      <c r="O9" s="571">
        <v>0</v>
      </c>
      <c r="P9" s="572"/>
      <c r="Q9" s="575" t="s">
        <v>510</v>
      </c>
      <c r="R9" s="571">
        <v>0</v>
      </c>
      <c r="S9" s="572"/>
      <c r="T9" s="595"/>
      <c r="U9" s="596"/>
      <c r="V9" s="597"/>
      <c r="W9" s="598"/>
      <c r="X9" s="573"/>
      <c r="Y9" s="574"/>
      <c r="Z9" s="247"/>
      <c r="AA9" s="117"/>
    </row>
    <row r="10" spans="2:27" ht="11.1" customHeight="1" x14ac:dyDescent="0.15">
      <c r="B10" s="592"/>
      <c r="C10" s="592"/>
      <c r="D10" s="593"/>
      <c r="E10" s="593"/>
      <c r="F10" s="247"/>
      <c r="G10" s="595"/>
      <c r="H10" s="596"/>
      <c r="I10" s="600"/>
      <c r="J10" s="576"/>
      <c r="K10" s="578"/>
      <c r="L10" s="579"/>
      <c r="M10" s="580"/>
      <c r="N10" s="576"/>
      <c r="O10" s="579"/>
      <c r="P10" s="580"/>
      <c r="Q10" s="576"/>
      <c r="R10" s="579"/>
      <c r="S10" s="580"/>
      <c r="T10" s="595"/>
      <c r="U10" s="596"/>
      <c r="V10" s="585" t="s">
        <v>513</v>
      </c>
      <c r="W10" s="586"/>
      <c r="X10" s="571">
        <v>0</v>
      </c>
      <c r="Y10" s="572"/>
      <c r="Z10" s="247"/>
      <c r="AA10" s="117"/>
    </row>
    <row r="11" spans="2:27" ht="21.75" customHeight="1" x14ac:dyDescent="0.15">
      <c r="B11" s="592"/>
      <c r="C11" s="592"/>
      <c r="D11" s="593"/>
      <c r="E11" s="593"/>
      <c r="F11" s="247"/>
      <c r="G11" s="597"/>
      <c r="H11" s="598"/>
      <c r="I11" s="601"/>
      <c r="J11" s="201" t="s">
        <v>514</v>
      </c>
      <c r="K11" s="249" t="s">
        <v>505</v>
      </c>
      <c r="L11" s="589">
        <v>0</v>
      </c>
      <c r="M11" s="590"/>
      <c r="N11" s="201" t="s">
        <v>509</v>
      </c>
      <c r="O11" s="591">
        <v>0</v>
      </c>
      <c r="P11" s="591"/>
      <c r="Q11" s="201" t="s">
        <v>510</v>
      </c>
      <c r="R11" s="589">
        <v>0</v>
      </c>
      <c r="S11" s="590"/>
      <c r="T11" s="597"/>
      <c r="U11" s="598"/>
      <c r="V11" s="587"/>
      <c r="W11" s="588"/>
      <c r="X11" s="579"/>
      <c r="Y11" s="580"/>
      <c r="Z11" s="247"/>
      <c r="AA11" s="117"/>
    </row>
    <row r="12" spans="2:27" ht="21.75" customHeight="1" x14ac:dyDescent="0.15">
      <c r="B12" s="335" t="s">
        <v>111</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36"/>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36"/>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36"/>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36"/>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36"/>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36"/>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36"/>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36"/>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36"/>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36"/>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36"/>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36"/>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36"/>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36"/>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36"/>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36"/>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88"/>
      <c r="C29" s="262"/>
      <c r="D29" s="262"/>
      <c r="E29" s="263"/>
      <c r="F29" s="264"/>
      <c r="G29" s="262"/>
      <c r="H29" s="262"/>
      <c r="I29" s="262"/>
      <c r="J29" s="584" t="s">
        <v>112</v>
      </c>
      <c r="K29" s="584"/>
      <c r="L29" s="584"/>
      <c r="M29" s="584"/>
      <c r="N29" s="584"/>
      <c r="O29" s="584"/>
      <c r="P29" s="584"/>
      <c r="Q29" s="584" t="s">
        <v>113</v>
      </c>
      <c r="R29" s="584"/>
      <c r="S29" s="584"/>
      <c r="T29" s="584"/>
      <c r="U29" s="584"/>
      <c r="V29" s="584"/>
      <c r="W29" s="584"/>
      <c r="X29" s="584"/>
      <c r="Y29" s="584"/>
      <c r="Z29" s="265"/>
    </row>
    <row r="30" spans="2:26" ht="15" customHeight="1" x14ac:dyDescent="0.15">
      <c r="C30" s="3" t="s">
        <v>114</v>
      </c>
    </row>
    <row r="31" spans="2:26" ht="15" customHeight="1" x14ac:dyDescent="0.15">
      <c r="C31" s="1" t="s">
        <v>115</v>
      </c>
    </row>
    <row r="32" spans="2:26" ht="15" customHeight="1" x14ac:dyDescent="0.15">
      <c r="C32" s="1" t="s">
        <v>116</v>
      </c>
    </row>
    <row r="33" spans="3:3" ht="15" customHeight="1" x14ac:dyDescent="0.15">
      <c r="C33" s="1" t="s">
        <v>117</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経度を小数点以下５桁まで入力する。" sqref="X4:Z4 X6:Z6" xr:uid="{91D5220D-FF66-4B4A-AE4A-0E0B5A29A358}"/>
    <dataValidation allowBlank="1" showInputMessage="1" showErrorMessage="1" prompt="緯度を小数点以下５桁まで入力する。" sqref="X3:Z3 X5:Z5" xr:uid="{5F8A3811-1115-42F9-8FA9-04230419A8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577FD7-CF2B-4915-B8D6-B38FFD86F76B}">
          <x14:formula1>
            <xm:f>'(参考)リスト'!$G$16:$G$19</xm:f>
          </x14:formula1>
          <xm:sqref>D7:E11</xm:sqref>
        </x14:dataValidation>
        <x14:dataValidation type="list" allowBlank="1" showInputMessage="1" showErrorMessage="1" xr:uid="{D00B55CE-3797-4E84-9C76-1C889B472C4D}">
          <x14:formula1>
            <xm:f>'(参考)リスト'!$E$6:$E$10</xm:f>
          </x14:formula1>
          <xm:sqref>U6</xm:sqref>
        </x14:dataValidation>
        <x14:dataValidation type="list" allowBlank="1" showInputMessage="1" showErrorMessage="1" xr:uid="{0F6E42EF-0909-4F1E-9664-0F38E3F10531}">
          <x14:formula1>
            <xm:f>'(参考)リスト'!$F$6:$F$7</xm:f>
          </x14:formula1>
          <xm:sqref>U5</xm:sqref>
        </x14:dataValidation>
        <x14:dataValidation type="list" allowBlank="1" showInputMessage="1" showErrorMessage="1" xr:uid="{3E8DB565-9EB8-4D36-A41B-E9923B38B05B}">
          <x14:formula1>
            <xm:f>'(参考)リスト'!$D$6:$D$7</xm:f>
          </x14:formula1>
          <xm:sqref>R5:R6</xm:sqref>
        </x14:dataValidation>
        <x14:dataValidation type="list" allowBlank="1" showInputMessage="1" showErrorMessage="1" xr:uid="{B7FCE4F2-FF64-4A22-B304-A7CB3A8D9679}">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116"/>
  <sheetViews>
    <sheetView showGridLines="0" showZeros="0" view="pageBreakPreview" zoomScaleNormal="55" zoomScaleSheetLayoutView="100"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7" t="s">
        <v>118</v>
      </c>
      <c r="C2" s="607"/>
      <c r="D2" s="607"/>
      <c r="E2" s="607"/>
      <c r="F2" s="608"/>
      <c r="G2" s="608"/>
      <c r="H2" s="608"/>
      <c r="I2" s="607"/>
      <c r="J2" s="607"/>
      <c r="K2" s="607"/>
      <c r="L2" s="607"/>
      <c r="M2" s="607"/>
      <c r="N2" s="607"/>
      <c r="O2" s="607"/>
      <c r="P2" s="607"/>
      <c r="Q2" s="607"/>
      <c r="R2" s="607"/>
      <c r="S2" s="607"/>
      <c r="T2" s="607"/>
      <c r="U2" s="607"/>
      <c r="V2" s="607"/>
      <c r="W2" s="607"/>
      <c r="X2" s="607"/>
      <c r="Y2" s="251"/>
    </row>
    <row r="3" spans="2:25" ht="20.100000000000001" customHeight="1" x14ac:dyDescent="0.15">
      <c r="B3" s="379" t="s">
        <v>390</v>
      </c>
      <c r="C3" s="390"/>
      <c r="D3" s="390"/>
      <c r="E3" s="390"/>
      <c r="F3" s="609" t="s">
        <v>391</v>
      </c>
      <c r="G3" s="609"/>
      <c r="H3" s="609"/>
      <c r="I3" s="301" t="s">
        <v>392</v>
      </c>
      <c r="J3" s="302"/>
      <c r="K3" s="333" t="s">
        <v>393</v>
      </c>
      <c r="L3" s="328"/>
      <c r="M3" s="328"/>
      <c r="N3" s="334"/>
      <c r="O3" s="337" t="s">
        <v>495</v>
      </c>
      <c r="P3" s="635" t="s">
        <v>496</v>
      </c>
      <c r="Q3" s="562"/>
      <c r="R3" s="562"/>
      <c r="S3" s="636"/>
      <c r="T3" s="594" t="s">
        <v>494</v>
      </c>
      <c r="U3" s="627"/>
      <c r="V3" s="627"/>
      <c r="W3" s="570"/>
      <c r="X3" s="631">
        <v>45926</v>
      </c>
      <c r="Y3" s="632"/>
    </row>
    <row r="4" spans="2:25" ht="20.100000000000001" customHeight="1" x14ac:dyDescent="0.15">
      <c r="B4" s="329" t="s">
        <v>515</v>
      </c>
      <c r="C4" s="330"/>
      <c r="D4" s="330"/>
      <c r="E4" s="330"/>
      <c r="F4" s="616" t="s">
        <v>398</v>
      </c>
      <c r="G4" s="616"/>
      <c r="H4" s="616"/>
      <c r="I4" s="614" t="s">
        <v>394</v>
      </c>
      <c r="J4" s="615"/>
      <c r="K4" s="333" t="s">
        <v>395</v>
      </c>
      <c r="L4" s="328"/>
      <c r="M4" s="328"/>
      <c r="N4" s="334"/>
      <c r="O4" s="332"/>
      <c r="P4" s="637" t="s">
        <v>497</v>
      </c>
      <c r="Q4" s="563"/>
      <c r="R4" s="563"/>
      <c r="S4" s="630"/>
      <c r="T4" s="628"/>
      <c r="U4" s="629"/>
      <c r="V4" s="629"/>
      <c r="W4" s="630"/>
      <c r="X4" s="633"/>
      <c r="Y4" s="634"/>
    </row>
    <row r="5" spans="2:25" ht="15" customHeight="1" x14ac:dyDescent="0.15">
      <c r="B5" s="299"/>
      <c r="C5" s="612" t="s">
        <v>120</v>
      </c>
      <c r="D5" s="613"/>
      <c r="E5" s="610" t="s">
        <v>121</v>
      </c>
      <c r="F5" s="610" t="s">
        <v>122</v>
      </c>
      <c r="G5" s="621" t="s">
        <v>123</v>
      </c>
      <c r="H5" s="622"/>
      <c r="I5" s="379" t="s">
        <v>124</v>
      </c>
      <c r="J5" s="390"/>
      <c r="K5" s="390"/>
      <c r="L5" s="390"/>
      <c r="M5" s="390"/>
      <c r="N5" s="391"/>
      <c r="O5" s="266" t="s">
        <v>125</v>
      </c>
      <c r="P5" s="566" t="s">
        <v>126</v>
      </c>
      <c r="Q5" s="641"/>
      <c r="R5" s="641"/>
      <c r="S5" s="642"/>
      <c r="T5" s="621" t="s">
        <v>127</v>
      </c>
      <c r="U5" s="639"/>
      <c r="V5" s="639"/>
      <c r="W5" s="639"/>
      <c r="X5" s="622"/>
      <c r="Y5" s="625" t="s">
        <v>128</v>
      </c>
    </row>
    <row r="6" spans="2:25" ht="15" customHeight="1" x14ac:dyDescent="0.15">
      <c r="B6" s="299"/>
      <c r="C6" s="612"/>
      <c r="D6" s="613"/>
      <c r="E6" s="610"/>
      <c r="F6" s="610"/>
      <c r="G6" s="623"/>
      <c r="H6" s="624"/>
      <c r="I6" s="329"/>
      <c r="J6" s="330"/>
      <c r="K6" s="330"/>
      <c r="L6" s="330"/>
      <c r="M6" s="330"/>
      <c r="N6" s="331"/>
      <c r="O6" s="267">
        <v>44095</v>
      </c>
      <c r="P6" s="567"/>
      <c r="Q6" s="643"/>
      <c r="R6" s="643"/>
      <c r="S6" s="644"/>
      <c r="T6" s="623"/>
      <c r="U6" s="640"/>
      <c r="V6" s="640"/>
      <c r="W6" s="640"/>
      <c r="X6" s="624"/>
      <c r="Y6" s="610"/>
    </row>
    <row r="7" spans="2:25" ht="16.350000000000001" customHeight="1" x14ac:dyDescent="0.15">
      <c r="B7" s="299"/>
      <c r="C7" s="612"/>
      <c r="D7" s="613"/>
      <c r="E7" s="610"/>
      <c r="F7" s="610"/>
      <c r="G7" s="592" t="s">
        <v>129</v>
      </c>
      <c r="H7" s="592" t="s">
        <v>130</v>
      </c>
      <c r="I7" s="617" t="s">
        <v>131</v>
      </c>
      <c r="J7" s="617" t="s">
        <v>132</v>
      </c>
      <c r="K7" s="604"/>
      <c r="L7" s="604"/>
      <c r="M7" s="619" t="s">
        <v>133</v>
      </c>
      <c r="N7" s="620" t="s">
        <v>134</v>
      </c>
      <c r="O7" s="617" t="s">
        <v>135</v>
      </c>
      <c r="P7" s="367" t="s">
        <v>136</v>
      </c>
      <c r="Q7" s="604"/>
      <c r="R7" s="592" t="s">
        <v>137</v>
      </c>
      <c r="S7" s="592" t="s">
        <v>138</v>
      </c>
      <c r="T7" s="638" t="s">
        <v>139</v>
      </c>
      <c r="U7" s="592" t="s">
        <v>140</v>
      </c>
      <c r="V7" s="604"/>
      <c r="W7" s="604"/>
      <c r="X7" s="604"/>
      <c r="Y7" s="610"/>
    </row>
    <row r="8" spans="2:25" ht="16.350000000000001" customHeight="1" x14ac:dyDescent="0.15">
      <c r="B8" s="299"/>
      <c r="C8" s="329"/>
      <c r="D8" s="331"/>
      <c r="E8" s="611"/>
      <c r="F8" s="611"/>
      <c r="G8" s="618"/>
      <c r="H8" s="618"/>
      <c r="I8" s="604"/>
      <c r="J8" s="604"/>
      <c r="K8" s="604"/>
      <c r="L8" s="604"/>
      <c r="M8" s="604"/>
      <c r="N8" s="604"/>
      <c r="O8" s="604"/>
      <c r="P8" s="268" t="s">
        <v>141</v>
      </c>
      <c r="Q8" s="268" t="s">
        <v>142</v>
      </c>
      <c r="R8" s="604"/>
      <c r="S8" s="604"/>
      <c r="T8" s="604"/>
      <c r="U8" s="604"/>
      <c r="V8" s="604"/>
      <c r="W8" s="604"/>
      <c r="X8" s="604"/>
      <c r="Y8" s="626"/>
    </row>
    <row r="9" spans="2:25" ht="15.75" customHeight="1" x14ac:dyDescent="0.15">
      <c r="B9" s="336" t="s">
        <v>386</v>
      </c>
      <c r="C9" s="305" t="s">
        <v>485</v>
      </c>
      <c r="D9" s="307"/>
      <c r="E9" s="228">
        <v>1</v>
      </c>
      <c r="F9" s="269">
        <v>0</v>
      </c>
      <c r="G9" s="213" t="s">
        <v>442</v>
      </c>
      <c r="H9" s="213" t="s">
        <v>516</v>
      </c>
      <c r="I9" s="213" t="s">
        <v>508</v>
      </c>
      <c r="J9" s="311" t="s">
        <v>301</v>
      </c>
      <c r="K9" s="311"/>
      <c r="L9" s="311"/>
      <c r="M9" s="213" t="s">
        <v>517</v>
      </c>
      <c r="N9" s="213" t="s">
        <v>517</v>
      </c>
      <c r="O9" s="213" t="s">
        <v>518</v>
      </c>
      <c r="P9" s="213"/>
      <c r="Q9" s="213" t="s">
        <v>519</v>
      </c>
      <c r="R9" s="221" t="s">
        <v>520</v>
      </c>
      <c r="S9" s="221" t="s">
        <v>521</v>
      </c>
      <c r="T9" s="221" t="s">
        <v>522</v>
      </c>
      <c r="U9" s="311" t="s">
        <v>523</v>
      </c>
      <c r="V9" s="604"/>
      <c r="W9" s="604"/>
      <c r="X9" s="604"/>
      <c r="Y9" s="213" t="s">
        <v>524</v>
      </c>
    </row>
    <row r="10" spans="2:25" ht="15.95" customHeight="1" x14ac:dyDescent="0.15">
      <c r="B10" s="336"/>
      <c r="C10" s="305" t="s">
        <v>525</v>
      </c>
      <c r="D10" s="307"/>
      <c r="E10" s="228">
        <v>1</v>
      </c>
      <c r="F10" s="269">
        <v>2.7000000476837158</v>
      </c>
      <c r="G10" s="213" t="s">
        <v>435</v>
      </c>
      <c r="H10" s="213" t="s">
        <v>526</v>
      </c>
      <c r="I10" s="213" t="s">
        <v>508</v>
      </c>
      <c r="J10" s="311" t="s">
        <v>301</v>
      </c>
      <c r="K10" s="311"/>
      <c r="L10" s="311"/>
      <c r="M10" s="213" t="s">
        <v>527</v>
      </c>
      <c r="N10" s="213" t="s">
        <v>527</v>
      </c>
      <c r="O10" s="213" t="s">
        <v>518</v>
      </c>
      <c r="P10" s="213"/>
      <c r="Q10" s="213" t="s">
        <v>519</v>
      </c>
      <c r="R10" s="221" t="s">
        <v>520</v>
      </c>
      <c r="S10" s="221" t="s">
        <v>521</v>
      </c>
      <c r="T10" s="221" t="s">
        <v>522</v>
      </c>
      <c r="U10" s="311" t="s">
        <v>523</v>
      </c>
      <c r="V10" s="606"/>
      <c r="W10" s="606"/>
      <c r="X10" s="606"/>
      <c r="Y10" s="300" t="s">
        <v>524</v>
      </c>
    </row>
    <row r="11" spans="2:25" ht="15.95" customHeight="1" x14ac:dyDescent="0.15">
      <c r="B11" s="336"/>
      <c r="C11" s="305" t="s">
        <v>525</v>
      </c>
      <c r="D11" s="307"/>
      <c r="E11" s="228">
        <v>2</v>
      </c>
      <c r="F11" s="269">
        <v>0.89999997615814209</v>
      </c>
      <c r="G11" s="213" t="s">
        <v>435</v>
      </c>
      <c r="H11" s="213" t="s">
        <v>528</v>
      </c>
      <c r="I11" s="213" t="s">
        <v>508</v>
      </c>
      <c r="J11" s="311" t="s">
        <v>301</v>
      </c>
      <c r="K11" s="311"/>
      <c r="L11" s="311"/>
      <c r="M11" s="213" t="s">
        <v>529</v>
      </c>
      <c r="N11" s="213" t="s">
        <v>529</v>
      </c>
      <c r="O11" s="213" t="s">
        <v>518</v>
      </c>
      <c r="P11" s="213"/>
      <c r="Q11" s="213" t="s">
        <v>518</v>
      </c>
      <c r="R11" s="221" t="s">
        <v>520</v>
      </c>
      <c r="S11" s="221" t="s">
        <v>530</v>
      </c>
      <c r="T11" s="221" t="s">
        <v>522</v>
      </c>
      <c r="U11" s="311" t="s">
        <v>523</v>
      </c>
      <c r="V11" s="604"/>
      <c r="W11" s="604"/>
      <c r="X11" s="604"/>
      <c r="Y11" s="213" t="s">
        <v>531</v>
      </c>
    </row>
    <row r="12" spans="2:25" ht="15.95" customHeight="1" x14ac:dyDescent="0.15">
      <c r="B12" s="336"/>
      <c r="C12" s="305" t="s">
        <v>525</v>
      </c>
      <c r="D12" s="307"/>
      <c r="E12" s="228">
        <v>3</v>
      </c>
      <c r="F12" s="269">
        <v>1.2000000476837158</v>
      </c>
      <c r="G12" s="213" t="s">
        <v>435</v>
      </c>
      <c r="H12" s="213" t="s">
        <v>526</v>
      </c>
      <c r="I12" s="213" t="s">
        <v>508</v>
      </c>
      <c r="J12" s="311" t="s">
        <v>335</v>
      </c>
      <c r="K12" s="311"/>
      <c r="L12" s="311"/>
      <c r="M12" s="213" t="s">
        <v>532</v>
      </c>
      <c r="N12" s="213" t="s">
        <v>533</v>
      </c>
      <c r="O12" s="213" t="s">
        <v>518</v>
      </c>
      <c r="P12" s="213"/>
      <c r="Q12" s="213" t="s">
        <v>534</v>
      </c>
      <c r="R12" s="221" t="s">
        <v>520</v>
      </c>
      <c r="S12" s="221" t="s">
        <v>520</v>
      </c>
      <c r="T12" s="221" t="s">
        <v>535</v>
      </c>
      <c r="U12" s="311" t="s">
        <v>536</v>
      </c>
      <c r="V12" s="604"/>
      <c r="W12" s="604"/>
      <c r="X12" s="604"/>
      <c r="Y12" s="213"/>
    </row>
    <row r="13" spans="2:25" ht="15.95" customHeight="1" x14ac:dyDescent="0.15">
      <c r="B13" s="336"/>
      <c r="C13" s="305" t="s">
        <v>525</v>
      </c>
      <c r="D13" s="307"/>
      <c r="E13" s="228">
        <v>4</v>
      </c>
      <c r="F13" s="270">
        <v>1.7999999523162842</v>
      </c>
      <c r="G13" s="213" t="s">
        <v>435</v>
      </c>
      <c r="H13" s="213" t="s">
        <v>528</v>
      </c>
      <c r="I13" s="213" t="s">
        <v>508</v>
      </c>
      <c r="J13" s="311" t="s">
        <v>301</v>
      </c>
      <c r="K13" s="311"/>
      <c r="L13" s="311"/>
      <c r="M13" s="213" t="s">
        <v>537</v>
      </c>
      <c r="N13" s="213" t="s">
        <v>538</v>
      </c>
      <c r="O13" s="213" t="s">
        <v>518</v>
      </c>
      <c r="P13" s="213"/>
      <c r="Q13" s="213" t="s">
        <v>518</v>
      </c>
      <c r="R13" s="221" t="s">
        <v>520</v>
      </c>
      <c r="S13" s="221" t="s">
        <v>530</v>
      </c>
      <c r="T13" s="221" t="s">
        <v>522</v>
      </c>
      <c r="U13" s="311" t="s">
        <v>523</v>
      </c>
      <c r="V13" s="604"/>
      <c r="W13" s="604"/>
      <c r="X13" s="604"/>
      <c r="Y13" s="213" t="s">
        <v>531</v>
      </c>
    </row>
    <row r="14" spans="2:25" ht="15.95" customHeight="1" x14ac:dyDescent="0.15">
      <c r="B14" s="336"/>
      <c r="C14" s="305" t="s">
        <v>525</v>
      </c>
      <c r="D14" s="307"/>
      <c r="E14" s="228">
        <v>5</v>
      </c>
      <c r="F14" s="269">
        <v>3.2999999523162842</v>
      </c>
      <c r="G14" s="213" t="s">
        <v>435</v>
      </c>
      <c r="H14" s="213" t="s">
        <v>539</v>
      </c>
      <c r="I14" s="213" t="s">
        <v>508</v>
      </c>
      <c r="J14" s="311" t="s">
        <v>301</v>
      </c>
      <c r="K14" s="311"/>
      <c r="L14" s="311"/>
      <c r="M14" s="213" t="s">
        <v>540</v>
      </c>
      <c r="N14" s="213" t="s">
        <v>532</v>
      </c>
      <c r="O14" s="271" t="s">
        <v>518</v>
      </c>
      <c r="P14" s="271"/>
      <c r="Q14" s="271" t="s">
        <v>519</v>
      </c>
      <c r="R14" s="221" t="s">
        <v>520</v>
      </c>
      <c r="S14" s="221" t="s">
        <v>521</v>
      </c>
      <c r="T14" s="221" t="s">
        <v>522</v>
      </c>
      <c r="U14" s="311" t="s">
        <v>523</v>
      </c>
      <c r="V14" s="604"/>
      <c r="W14" s="604"/>
      <c r="X14" s="604"/>
      <c r="Y14" s="213" t="s">
        <v>524</v>
      </c>
    </row>
    <row r="15" spans="2:25" ht="15.95" customHeight="1" x14ac:dyDescent="0.15">
      <c r="B15" s="336"/>
      <c r="C15" s="305" t="s">
        <v>525</v>
      </c>
      <c r="D15" s="307"/>
      <c r="E15" s="228">
        <v>6</v>
      </c>
      <c r="F15" s="269">
        <v>5.5999999046325684</v>
      </c>
      <c r="G15" s="213" t="s">
        <v>435</v>
      </c>
      <c r="H15" s="213" t="s">
        <v>539</v>
      </c>
      <c r="I15" s="213" t="s">
        <v>329</v>
      </c>
      <c r="J15" s="311" t="s">
        <v>335</v>
      </c>
      <c r="K15" s="311"/>
      <c r="L15" s="311"/>
      <c r="M15" s="213" t="s">
        <v>532</v>
      </c>
      <c r="N15" s="213" t="s">
        <v>541</v>
      </c>
      <c r="O15" s="271" t="s">
        <v>519</v>
      </c>
      <c r="P15" s="271"/>
      <c r="Q15" s="271" t="s">
        <v>534</v>
      </c>
      <c r="R15" s="221" t="s">
        <v>520</v>
      </c>
      <c r="S15" s="221" t="s">
        <v>520</v>
      </c>
      <c r="T15" s="221" t="s">
        <v>535</v>
      </c>
      <c r="U15" s="311" t="s">
        <v>536</v>
      </c>
      <c r="V15" s="604"/>
      <c r="W15" s="604"/>
      <c r="X15" s="604"/>
      <c r="Y15" s="213"/>
    </row>
    <row r="16" spans="2:25" ht="15.95" customHeight="1" x14ac:dyDescent="0.15">
      <c r="B16" s="336"/>
      <c r="C16" s="305" t="s">
        <v>525</v>
      </c>
      <c r="D16" s="307"/>
      <c r="E16" s="228">
        <v>7</v>
      </c>
      <c r="F16" s="269">
        <v>9.3000001907348633</v>
      </c>
      <c r="G16" s="213" t="s">
        <v>435</v>
      </c>
      <c r="H16" s="213" t="s">
        <v>539</v>
      </c>
      <c r="I16" s="213" t="s">
        <v>329</v>
      </c>
      <c r="J16" s="311" t="s">
        <v>329</v>
      </c>
      <c r="K16" s="311"/>
      <c r="L16" s="311"/>
      <c r="M16" s="213" t="s">
        <v>542</v>
      </c>
      <c r="N16" s="213" t="s">
        <v>543</v>
      </c>
      <c r="O16" s="271" t="s">
        <v>519</v>
      </c>
      <c r="P16" s="271"/>
      <c r="Q16" s="271" t="s">
        <v>519</v>
      </c>
      <c r="R16" s="221" t="s">
        <v>520</v>
      </c>
      <c r="S16" s="221" t="s">
        <v>521</v>
      </c>
      <c r="T16" s="221" t="s">
        <v>532</v>
      </c>
      <c r="U16" s="311" t="s">
        <v>532</v>
      </c>
      <c r="V16" s="604"/>
      <c r="W16" s="604"/>
      <c r="X16" s="604"/>
      <c r="Y16" s="213" t="s">
        <v>544</v>
      </c>
    </row>
    <row r="17" spans="2:25" ht="15.95" customHeight="1" x14ac:dyDescent="0.15">
      <c r="B17" s="336"/>
      <c r="C17" s="602" t="s">
        <v>525</v>
      </c>
      <c r="D17" s="603"/>
      <c r="E17" s="228">
        <v>8</v>
      </c>
      <c r="F17" s="269">
        <v>9.5</v>
      </c>
      <c r="G17" s="213" t="s">
        <v>435</v>
      </c>
      <c r="H17" s="213" t="s">
        <v>539</v>
      </c>
      <c r="I17" s="213" t="s">
        <v>508</v>
      </c>
      <c r="J17" s="384" t="s">
        <v>335</v>
      </c>
      <c r="K17" s="605"/>
      <c r="L17" s="362"/>
      <c r="M17" s="213" t="s">
        <v>532</v>
      </c>
      <c r="N17" s="213" t="s">
        <v>545</v>
      </c>
      <c r="O17" s="271" t="s">
        <v>509</v>
      </c>
      <c r="P17" s="271"/>
      <c r="Q17" s="271" t="s">
        <v>534</v>
      </c>
      <c r="R17" s="221" t="s">
        <v>520</v>
      </c>
      <c r="S17" s="221" t="s">
        <v>520</v>
      </c>
      <c r="T17" s="221" t="s">
        <v>535</v>
      </c>
      <c r="U17" s="384" t="s">
        <v>546</v>
      </c>
      <c r="V17" s="605"/>
      <c r="W17" s="605"/>
      <c r="X17" s="362"/>
      <c r="Y17" s="213"/>
    </row>
    <row r="18" spans="2:25" ht="15.95" customHeight="1" x14ac:dyDescent="0.15">
      <c r="B18" s="336"/>
      <c r="C18" s="602" t="s">
        <v>525</v>
      </c>
      <c r="D18" s="603"/>
      <c r="E18" s="228">
        <v>9</v>
      </c>
      <c r="F18" s="269">
        <v>6.5</v>
      </c>
      <c r="G18" s="213" t="s">
        <v>435</v>
      </c>
      <c r="H18" s="213" t="s">
        <v>539</v>
      </c>
      <c r="I18" s="213" t="s">
        <v>329</v>
      </c>
      <c r="J18" s="384" t="s">
        <v>329</v>
      </c>
      <c r="K18" s="605"/>
      <c r="L18" s="362"/>
      <c r="M18" s="213" t="s">
        <v>547</v>
      </c>
      <c r="N18" s="213" t="s">
        <v>547</v>
      </c>
      <c r="O18" s="271" t="s">
        <v>519</v>
      </c>
      <c r="P18" s="271"/>
      <c r="Q18" s="271" t="s">
        <v>519</v>
      </c>
      <c r="R18" s="221" t="s">
        <v>520</v>
      </c>
      <c r="S18" s="221" t="s">
        <v>521</v>
      </c>
      <c r="T18" s="221" t="s">
        <v>532</v>
      </c>
      <c r="U18" s="384" t="s">
        <v>532</v>
      </c>
      <c r="V18" s="605"/>
      <c r="W18" s="605"/>
      <c r="X18" s="362"/>
      <c r="Y18" s="213" t="s">
        <v>544</v>
      </c>
    </row>
    <row r="19" spans="2:25" ht="15.95" customHeight="1" x14ac:dyDescent="0.15">
      <c r="B19" s="336"/>
      <c r="C19" s="602" t="s">
        <v>525</v>
      </c>
      <c r="D19" s="603"/>
      <c r="E19" s="228">
        <v>10</v>
      </c>
      <c r="F19" s="269">
        <v>8.5</v>
      </c>
      <c r="G19" s="213" t="s">
        <v>435</v>
      </c>
      <c r="H19" s="213" t="s">
        <v>539</v>
      </c>
      <c r="I19" s="213" t="s">
        <v>508</v>
      </c>
      <c r="J19" s="384" t="s">
        <v>335</v>
      </c>
      <c r="K19" s="605"/>
      <c r="L19" s="362"/>
      <c r="M19" s="213" t="s">
        <v>532</v>
      </c>
      <c r="N19" s="213" t="s">
        <v>548</v>
      </c>
      <c r="O19" s="271" t="s">
        <v>518</v>
      </c>
      <c r="P19" s="271"/>
      <c r="Q19" s="271" t="s">
        <v>534</v>
      </c>
      <c r="R19" s="221" t="s">
        <v>520</v>
      </c>
      <c r="S19" s="221" t="s">
        <v>520</v>
      </c>
      <c r="T19" s="221" t="s">
        <v>535</v>
      </c>
      <c r="U19" s="384" t="s">
        <v>546</v>
      </c>
      <c r="V19" s="605"/>
      <c r="W19" s="605"/>
      <c r="X19" s="362"/>
      <c r="Y19" s="213"/>
    </row>
    <row r="20" spans="2:25" ht="15.95" customHeight="1" x14ac:dyDescent="0.15">
      <c r="B20" s="336"/>
      <c r="C20" s="602" t="s">
        <v>525</v>
      </c>
      <c r="D20" s="603"/>
      <c r="E20" s="228">
        <v>11</v>
      </c>
      <c r="F20" s="269">
        <v>2.4000000953674316</v>
      </c>
      <c r="G20" s="213" t="s">
        <v>435</v>
      </c>
      <c r="H20" s="213" t="s">
        <v>549</v>
      </c>
      <c r="I20" s="213" t="s">
        <v>508</v>
      </c>
      <c r="J20" s="384" t="s">
        <v>301</v>
      </c>
      <c r="K20" s="605"/>
      <c r="L20" s="362"/>
      <c r="M20" s="213" t="s">
        <v>550</v>
      </c>
      <c r="N20" s="213" t="s">
        <v>551</v>
      </c>
      <c r="O20" s="271" t="s">
        <v>518</v>
      </c>
      <c r="P20" s="271"/>
      <c r="Q20" s="271" t="s">
        <v>518</v>
      </c>
      <c r="R20" s="221" t="s">
        <v>520</v>
      </c>
      <c r="S20" s="221" t="s">
        <v>530</v>
      </c>
      <c r="T20" s="221" t="s">
        <v>522</v>
      </c>
      <c r="U20" s="311" t="s">
        <v>523</v>
      </c>
      <c r="V20" s="604"/>
      <c r="W20" s="604"/>
      <c r="X20" s="604"/>
      <c r="Y20" s="213" t="s">
        <v>531</v>
      </c>
    </row>
    <row r="21" spans="2:25" ht="15.95" customHeight="1" x14ac:dyDescent="0.15">
      <c r="B21" s="336"/>
      <c r="C21" s="602" t="s">
        <v>525</v>
      </c>
      <c r="D21" s="603"/>
      <c r="E21" s="228">
        <v>12</v>
      </c>
      <c r="F21" s="269">
        <v>7.5999999046325684</v>
      </c>
      <c r="G21" s="213" t="s">
        <v>435</v>
      </c>
      <c r="H21" s="213" t="s">
        <v>549</v>
      </c>
      <c r="I21" s="213" t="s">
        <v>508</v>
      </c>
      <c r="J21" s="311" t="s">
        <v>301</v>
      </c>
      <c r="K21" s="311"/>
      <c r="L21" s="311"/>
      <c r="M21" s="213" t="s">
        <v>552</v>
      </c>
      <c r="N21" s="213" t="s">
        <v>552</v>
      </c>
      <c r="O21" s="271" t="s">
        <v>518</v>
      </c>
      <c r="P21" s="271"/>
      <c r="Q21" s="271" t="s">
        <v>518</v>
      </c>
      <c r="R21" s="221" t="s">
        <v>520</v>
      </c>
      <c r="S21" s="221" t="s">
        <v>530</v>
      </c>
      <c r="T21" s="221" t="s">
        <v>522</v>
      </c>
      <c r="U21" s="311" t="s">
        <v>523</v>
      </c>
      <c r="V21" s="604"/>
      <c r="W21" s="604"/>
      <c r="X21" s="604"/>
      <c r="Y21" s="213" t="s">
        <v>531</v>
      </c>
    </row>
    <row r="22" spans="2:25" ht="15.95" customHeight="1" x14ac:dyDescent="0.15">
      <c r="B22" s="336"/>
      <c r="C22" s="602" t="s">
        <v>525</v>
      </c>
      <c r="D22" s="603"/>
      <c r="E22" s="228">
        <v>13</v>
      </c>
      <c r="F22" s="269">
        <v>8.3000001907348633</v>
      </c>
      <c r="G22" s="213" t="s">
        <v>435</v>
      </c>
      <c r="H22" s="213" t="s">
        <v>539</v>
      </c>
      <c r="I22" s="213" t="s">
        <v>329</v>
      </c>
      <c r="J22" s="311" t="s">
        <v>329</v>
      </c>
      <c r="K22" s="311"/>
      <c r="L22" s="311"/>
      <c r="M22" s="213" t="s">
        <v>553</v>
      </c>
      <c r="N22" s="213" t="s">
        <v>541</v>
      </c>
      <c r="O22" s="213" t="s">
        <v>519</v>
      </c>
      <c r="P22" s="213"/>
      <c r="Q22" s="213" t="s">
        <v>519</v>
      </c>
      <c r="R22" s="221" t="s">
        <v>520</v>
      </c>
      <c r="S22" s="221" t="s">
        <v>521</v>
      </c>
      <c r="T22" s="221" t="s">
        <v>532</v>
      </c>
      <c r="U22" s="311" t="s">
        <v>532</v>
      </c>
      <c r="V22" s="604"/>
      <c r="W22" s="604"/>
      <c r="X22" s="604"/>
      <c r="Y22" s="213" t="s">
        <v>544</v>
      </c>
    </row>
    <row r="23" spans="2:25" ht="15.95" customHeight="1" x14ac:dyDescent="0.15">
      <c r="B23" s="336"/>
      <c r="C23" s="602" t="s">
        <v>525</v>
      </c>
      <c r="D23" s="603"/>
      <c r="E23" s="228">
        <v>14</v>
      </c>
      <c r="F23" s="269">
        <v>4.1999998092651367</v>
      </c>
      <c r="G23" s="213" t="s">
        <v>435</v>
      </c>
      <c r="H23" s="213" t="s">
        <v>549</v>
      </c>
      <c r="I23" s="213" t="s">
        <v>508</v>
      </c>
      <c r="J23" s="311" t="s">
        <v>301</v>
      </c>
      <c r="K23" s="311"/>
      <c r="L23" s="311"/>
      <c r="M23" s="213" t="s">
        <v>554</v>
      </c>
      <c r="N23" s="213" t="s">
        <v>552</v>
      </c>
      <c r="O23" s="213" t="s">
        <v>518</v>
      </c>
      <c r="P23" s="213"/>
      <c r="Q23" s="213" t="s">
        <v>518</v>
      </c>
      <c r="R23" s="221" t="s">
        <v>520</v>
      </c>
      <c r="S23" s="221" t="s">
        <v>530</v>
      </c>
      <c r="T23" s="221" t="s">
        <v>522</v>
      </c>
      <c r="U23" s="311" t="s">
        <v>523</v>
      </c>
      <c r="V23" s="604"/>
      <c r="W23" s="604"/>
      <c r="X23" s="604"/>
      <c r="Y23" s="213" t="s">
        <v>531</v>
      </c>
    </row>
    <row r="24" spans="2:25" ht="15.95" customHeight="1" x14ac:dyDescent="0.15">
      <c r="B24" s="336"/>
      <c r="C24" s="602" t="s">
        <v>525</v>
      </c>
      <c r="D24" s="603"/>
      <c r="E24" s="228">
        <v>15</v>
      </c>
      <c r="F24" s="269">
        <v>1.4</v>
      </c>
      <c r="G24" s="213" t="s">
        <v>435</v>
      </c>
      <c r="H24" s="213" t="s">
        <v>528</v>
      </c>
      <c r="I24" s="213" t="s">
        <v>508</v>
      </c>
      <c r="J24" s="311" t="s">
        <v>301</v>
      </c>
      <c r="K24" s="311"/>
      <c r="L24" s="311"/>
      <c r="M24" s="213" t="s">
        <v>533</v>
      </c>
      <c r="N24" s="213" t="s">
        <v>532</v>
      </c>
      <c r="O24" s="213" t="s">
        <v>532</v>
      </c>
      <c r="P24" s="213"/>
      <c r="Q24" s="213" t="s">
        <v>519</v>
      </c>
      <c r="R24" s="221" t="s">
        <v>520</v>
      </c>
      <c r="S24" s="221" t="s">
        <v>521</v>
      </c>
      <c r="T24" s="221" t="s">
        <v>532</v>
      </c>
      <c r="U24" s="311" t="s">
        <v>532</v>
      </c>
      <c r="V24" s="604"/>
      <c r="W24" s="604"/>
      <c r="X24" s="604"/>
      <c r="Y24" s="213" t="s">
        <v>524</v>
      </c>
    </row>
    <row r="25" spans="2:25" ht="15.95" customHeight="1" x14ac:dyDescent="0.15">
      <c r="B25" s="336"/>
      <c r="C25" s="602" t="s">
        <v>525</v>
      </c>
      <c r="D25" s="603"/>
      <c r="E25" s="228">
        <v>16</v>
      </c>
      <c r="F25" s="269">
        <v>9.1</v>
      </c>
      <c r="G25" s="213" t="s">
        <v>435</v>
      </c>
      <c r="H25" s="213" t="s">
        <v>528</v>
      </c>
      <c r="I25" s="213" t="s">
        <v>508</v>
      </c>
      <c r="J25" s="311" t="s">
        <v>327</v>
      </c>
      <c r="K25" s="311"/>
      <c r="L25" s="311"/>
      <c r="M25" s="213" t="s">
        <v>548</v>
      </c>
      <c r="N25" s="213" t="s">
        <v>532</v>
      </c>
      <c r="O25" s="213" t="s">
        <v>532</v>
      </c>
      <c r="P25" s="213"/>
      <c r="Q25" s="213" t="s">
        <v>518</v>
      </c>
      <c r="R25" s="221" t="s">
        <v>520</v>
      </c>
      <c r="S25" s="221" t="s">
        <v>530</v>
      </c>
      <c r="T25" s="221" t="s">
        <v>532</v>
      </c>
      <c r="U25" s="311" t="s">
        <v>532</v>
      </c>
      <c r="V25" s="604"/>
      <c r="W25" s="604"/>
      <c r="X25" s="604"/>
      <c r="Y25" s="213" t="s">
        <v>531</v>
      </c>
    </row>
    <row r="26" spans="2:25" ht="15.95" customHeight="1" x14ac:dyDescent="0.15">
      <c r="B26" s="336"/>
      <c r="C26" s="602" t="s">
        <v>525</v>
      </c>
      <c r="D26" s="603"/>
      <c r="E26" s="228">
        <v>17</v>
      </c>
      <c r="F26" s="269">
        <v>4.3</v>
      </c>
      <c r="G26" s="213" t="s">
        <v>435</v>
      </c>
      <c r="H26" s="213" t="s">
        <v>539</v>
      </c>
      <c r="I26" s="213" t="s">
        <v>508</v>
      </c>
      <c r="J26" s="311" t="s">
        <v>335</v>
      </c>
      <c r="K26" s="311"/>
      <c r="L26" s="311"/>
      <c r="M26" s="213" t="s">
        <v>532</v>
      </c>
      <c r="N26" s="213" t="s">
        <v>532</v>
      </c>
      <c r="O26" s="213" t="s">
        <v>532</v>
      </c>
      <c r="P26" s="213"/>
      <c r="Q26" s="213" t="s">
        <v>534</v>
      </c>
      <c r="R26" s="221" t="s">
        <v>520</v>
      </c>
      <c r="S26" s="221" t="s">
        <v>520</v>
      </c>
      <c r="T26" s="221" t="s">
        <v>535</v>
      </c>
      <c r="U26" s="311" t="s">
        <v>546</v>
      </c>
      <c r="V26" s="604"/>
      <c r="W26" s="604"/>
      <c r="X26" s="604"/>
      <c r="Y26" s="213"/>
    </row>
    <row r="27" spans="2:25" ht="15.95" customHeight="1" x14ac:dyDescent="0.15">
      <c r="B27" s="336"/>
      <c r="C27" s="602" t="s">
        <v>525</v>
      </c>
      <c r="D27" s="603"/>
      <c r="E27" s="228">
        <v>18</v>
      </c>
      <c r="F27" s="269">
        <v>9.1</v>
      </c>
      <c r="G27" s="213" t="s">
        <v>435</v>
      </c>
      <c r="H27" s="213" t="s">
        <v>539</v>
      </c>
      <c r="I27" s="213" t="s">
        <v>508</v>
      </c>
      <c r="J27" s="311" t="s">
        <v>301</v>
      </c>
      <c r="K27" s="311"/>
      <c r="L27" s="311"/>
      <c r="M27" s="213" t="s">
        <v>555</v>
      </c>
      <c r="N27" s="213" t="s">
        <v>532</v>
      </c>
      <c r="O27" s="213" t="s">
        <v>532</v>
      </c>
      <c r="P27" s="213"/>
      <c r="Q27" s="213" t="s">
        <v>518</v>
      </c>
      <c r="R27" s="221" t="s">
        <v>520</v>
      </c>
      <c r="S27" s="221" t="s">
        <v>530</v>
      </c>
      <c r="T27" s="221" t="s">
        <v>532</v>
      </c>
      <c r="U27" s="311" t="s">
        <v>532</v>
      </c>
      <c r="V27" s="604"/>
      <c r="W27" s="604"/>
      <c r="X27" s="604"/>
      <c r="Y27" s="213" t="s">
        <v>531</v>
      </c>
    </row>
    <row r="28" spans="2:25" ht="15.95" customHeight="1" x14ac:dyDescent="0.15">
      <c r="B28" s="336"/>
      <c r="C28" s="602" t="s">
        <v>525</v>
      </c>
      <c r="D28" s="603"/>
      <c r="E28" s="228">
        <v>19</v>
      </c>
      <c r="F28" s="269">
        <v>6.1</v>
      </c>
      <c r="G28" s="213" t="s">
        <v>435</v>
      </c>
      <c r="H28" s="213" t="s">
        <v>549</v>
      </c>
      <c r="I28" s="213" t="s">
        <v>508</v>
      </c>
      <c r="J28" s="311" t="s">
        <v>293</v>
      </c>
      <c r="K28" s="311"/>
      <c r="L28" s="311"/>
      <c r="M28" s="213" t="s">
        <v>556</v>
      </c>
      <c r="N28" s="213" t="s">
        <v>532</v>
      </c>
      <c r="O28" s="213" t="s">
        <v>532</v>
      </c>
      <c r="P28" s="213"/>
      <c r="Q28" s="213" t="s">
        <v>518</v>
      </c>
      <c r="R28" s="221" t="s">
        <v>520</v>
      </c>
      <c r="S28" s="221" t="s">
        <v>530</v>
      </c>
      <c r="T28" s="221" t="s">
        <v>532</v>
      </c>
      <c r="U28" s="311" t="s">
        <v>532</v>
      </c>
      <c r="V28" s="604"/>
      <c r="W28" s="604"/>
      <c r="X28" s="604"/>
      <c r="Y28" s="213" t="s">
        <v>531</v>
      </c>
    </row>
    <row r="29" spans="2:25" ht="15.95" customHeight="1" x14ac:dyDescent="0.15">
      <c r="B29" s="336"/>
      <c r="C29" s="602" t="s">
        <v>557</v>
      </c>
      <c r="D29" s="603"/>
      <c r="E29" s="228">
        <v>1</v>
      </c>
      <c r="F29" s="269">
        <v>13.600000381469727</v>
      </c>
      <c r="G29" s="213" t="s">
        <v>435</v>
      </c>
      <c r="H29" s="213" t="s">
        <v>528</v>
      </c>
      <c r="I29" s="213" t="s">
        <v>508</v>
      </c>
      <c r="J29" s="311" t="s">
        <v>301</v>
      </c>
      <c r="K29" s="311"/>
      <c r="L29" s="311"/>
      <c r="M29" s="213" t="s">
        <v>548</v>
      </c>
      <c r="N29" s="213" t="s">
        <v>548</v>
      </c>
      <c r="O29" s="213" t="s">
        <v>518</v>
      </c>
      <c r="P29" s="213"/>
      <c r="Q29" s="213" t="s">
        <v>519</v>
      </c>
      <c r="R29" s="221" t="s">
        <v>520</v>
      </c>
      <c r="S29" s="221" t="s">
        <v>521</v>
      </c>
      <c r="T29" s="221" t="s">
        <v>522</v>
      </c>
      <c r="U29" s="311" t="s">
        <v>523</v>
      </c>
      <c r="V29" s="604"/>
      <c r="W29" s="604"/>
      <c r="X29" s="604"/>
      <c r="Y29" s="213" t="s">
        <v>524</v>
      </c>
    </row>
    <row r="30" spans="2:25" ht="15.95" customHeight="1" x14ac:dyDescent="0.15">
      <c r="B30" s="336"/>
      <c r="C30" s="602" t="s">
        <v>557</v>
      </c>
      <c r="D30" s="603"/>
      <c r="E30" s="228">
        <v>2</v>
      </c>
      <c r="F30" s="269">
        <v>15.800000190734863</v>
      </c>
      <c r="G30" s="213" t="s">
        <v>435</v>
      </c>
      <c r="H30" s="213" t="s">
        <v>528</v>
      </c>
      <c r="I30" s="213" t="s">
        <v>508</v>
      </c>
      <c r="J30" s="311" t="s">
        <v>335</v>
      </c>
      <c r="K30" s="311"/>
      <c r="L30" s="311"/>
      <c r="M30" s="213" t="s">
        <v>532</v>
      </c>
      <c r="N30" s="213" t="s">
        <v>558</v>
      </c>
      <c r="O30" s="213" t="s">
        <v>519</v>
      </c>
      <c r="P30" s="213"/>
      <c r="Q30" s="213" t="s">
        <v>534</v>
      </c>
      <c r="R30" s="221" t="s">
        <v>520</v>
      </c>
      <c r="S30" s="221" t="s">
        <v>520</v>
      </c>
      <c r="T30" s="221" t="s">
        <v>535</v>
      </c>
      <c r="U30" s="311" t="s">
        <v>546</v>
      </c>
      <c r="V30" s="604"/>
      <c r="W30" s="604"/>
      <c r="X30" s="604"/>
      <c r="Y30" s="213"/>
    </row>
    <row r="31" spans="2:25" ht="15.95" customHeight="1" x14ac:dyDescent="0.15">
      <c r="B31" s="336"/>
      <c r="C31" s="602" t="s">
        <v>557</v>
      </c>
      <c r="D31" s="603"/>
      <c r="E31" s="228">
        <v>3</v>
      </c>
      <c r="F31" s="269">
        <v>18.899999618530273</v>
      </c>
      <c r="G31" s="213" t="s">
        <v>435</v>
      </c>
      <c r="H31" s="213" t="s">
        <v>526</v>
      </c>
      <c r="I31" s="213" t="s">
        <v>508</v>
      </c>
      <c r="J31" s="311" t="s">
        <v>301</v>
      </c>
      <c r="K31" s="311"/>
      <c r="L31" s="311"/>
      <c r="M31" s="213" t="s">
        <v>548</v>
      </c>
      <c r="N31" s="213" t="s">
        <v>548</v>
      </c>
      <c r="O31" s="213" t="s">
        <v>518</v>
      </c>
      <c r="P31" s="213"/>
      <c r="Q31" s="213" t="s">
        <v>518</v>
      </c>
      <c r="R31" s="221" t="s">
        <v>520</v>
      </c>
      <c r="S31" s="221" t="s">
        <v>530</v>
      </c>
      <c r="T31" s="221" t="s">
        <v>522</v>
      </c>
      <c r="U31" s="311" t="s">
        <v>523</v>
      </c>
      <c r="V31" s="604"/>
      <c r="W31" s="604"/>
      <c r="X31" s="604"/>
      <c r="Y31" s="213" t="s">
        <v>531</v>
      </c>
    </row>
    <row r="32" spans="2:25" ht="15.95" customHeight="1" x14ac:dyDescent="0.15">
      <c r="B32" s="336"/>
      <c r="C32" s="602" t="s">
        <v>557</v>
      </c>
      <c r="D32" s="603"/>
      <c r="E32" s="228">
        <v>4</v>
      </c>
      <c r="F32" s="269">
        <v>10.399999618530273</v>
      </c>
      <c r="G32" s="213" t="s">
        <v>435</v>
      </c>
      <c r="H32" s="213" t="s">
        <v>539</v>
      </c>
      <c r="I32" s="213" t="s">
        <v>508</v>
      </c>
      <c r="J32" s="311" t="s">
        <v>335</v>
      </c>
      <c r="K32" s="311"/>
      <c r="L32" s="311"/>
      <c r="M32" s="213" t="s">
        <v>532</v>
      </c>
      <c r="N32" s="213" t="s">
        <v>559</v>
      </c>
      <c r="O32" s="213" t="s">
        <v>518</v>
      </c>
      <c r="P32" s="213"/>
      <c r="Q32" s="213" t="s">
        <v>534</v>
      </c>
      <c r="R32" s="221" t="s">
        <v>520</v>
      </c>
      <c r="S32" s="221" t="s">
        <v>520</v>
      </c>
      <c r="T32" s="221" t="s">
        <v>535</v>
      </c>
      <c r="U32" s="311" t="s">
        <v>546</v>
      </c>
      <c r="V32" s="604"/>
      <c r="W32" s="604"/>
      <c r="X32" s="604"/>
      <c r="Y32" s="213"/>
    </row>
    <row r="33" spans="2:25" ht="15.95" customHeight="1" x14ac:dyDescent="0.15">
      <c r="B33" s="336"/>
      <c r="C33" s="602" t="s">
        <v>557</v>
      </c>
      <c r="D33" s="603"/>
      <c r="E33" s="228">
        <v>5</v>
      </c>
      <c r="F33" s="269">
        <v>13.5</v>
      </c>
      <c r="G33" s="213" t="s">
        <v>435</v>
      </c>
      <c r="H33" s="213" t="s">
        <v>528</v>
      </c>
      <c r="I33" s="213" t="s">
        <v>329</v>
      </c>
      <c r="J33" s="311" t="s">
        <v>329</v>
      </c>
      <c r="K33" s="311"/>
      <c r="L33" s="311"/>
      <c r="M33" s="213" t="s">
        <v>560</v>
      </c>
      <c r="N33" s="213" t="s">
        <v>560</v>
      </c>
      <c r="O33" s="213" t="s">
        <v>518</v>
      </c>
      <c r="P33" s="213"/>
      <c r="Q33" s="213" t="s">
        <v>518</v>
      </c>
      <c r="R33" s="221" t="s">
        <v>520</v>
      </c>
      <c r="S33" s="221" t="s">
        <v>530</v>
      </c>
      <c r="T33" s="221" t="s">
        <v>522</v>
      </c>
      <c r="U33" s="311" t="s">
        <v>523</v>
      </c>
      <c r="V33" s="604"/>
      <c r="W33" s="604"/>
      <c r="X33" s="604"/>
      <c r="Y33" s="213" t="s">
        <v>531</v>
      </c>
    </row>
    <row r="34" spans="2:25" ht="15.95" customHeight="1" x14ac:dyDescent="0.15">
      <c r="B34" s="336"/>
      <c r="C34" s="602" t="s">
        <v>557</v>
      </c>
      <c r="D34" s="603"/>
      <c r="E34" s="228">
        <v>6</v>
      </c>
      <c r="F34" s="269">
        <v>12.300000190734863</v>
      </c>
      <c r="G34" s="213" t="s">
        <v>435</v>
      </c>
      <c r="H34" s="213" t="s">
        <v>539</v>
      </c>
      <c r="I34" s="213" t="s">
        <v>508</v>
      </c>
      <c r="J34" s="311" t="s">
        <v>301</v>
      </c>
      <c r="K34" s="311"/>
      <c r="L34" s="311"/>
      <c r="M34" s="213" t="s">
        <v>561</v>
      </c>
      <c r="N34" s="213" t="s">
        <v>561</v>
      </c>
      <c r="O34" s="213" t="s">
        <v>519</v>
      </c>
      <c r="P34" s="213"/>
      <c r="Q34" s="213" t="s">
        <v>519</v>
      </c>
      <c r="R34" s="221" t="s">
        <v>520</v>
      </c>
      <c r="S34" s="221" t="s">
        <v>521</v>
      </c>
      <c r="T34" s="221" t="s">
        <v>532</v>
      </c>
      <c r="U34" s="311" t="s">
        <v>532</v>
      </c>
      <c r="V34" s="604"/>
      <c r="W34" s="604"/>
      <c r="X34" s="604"/>
      <c r="Y34" s="213" t="s">
        <v>524</v>
      </c>
    </row>
    <row r="35" spans="2:25" ht="15.95" customHeight="1" x14ac:dyDescent="0.15">
      <c r="B35" s="336"/>
      <c r="C35" s="602" t="s">
        <v>557</v>
      </c>
      <c r="D35" s="603"/>
      <c r="E35" s="228">
        <v>7</v>
      </c>
      <c r="F35" s="269">
        <v>13.699999809265137</v>
      </c>
      <c r="G35" s="213" t="s">
        <v>435</v>
      </c>
      <c r="H35" s="213" t="s">
        <v>539</v>
      </c>
      <c r="I35" s="213" t="s">
        <v>329</v>
      </c>
      <c r="J35" s="311" t="s">
        <v>335</v>
      </c>
      <c r="K35" s="311"/>
      <c r="L35" s="311"/>
      <c r="M35" s="213" t="s">
        <v>532</v>
      </c>
      <c r="N35" s="213" t="s">
        <v>562</v>
      </c>
      <c r="O35" s="213" t="s">
        <v>519</v>
      </c>
      <c r="P35" s="213"/>
      <c r="Q35" s="213" t="s">
        <v>534</v>
      </c>
      <c r="R35" s="221" t="s">
        <v>520</v>
      </c>
      <c r="S35" s="221" t="s">
        <v>520</v>
      </c>
      <c r="T35" s="221" t="s">
        <v>535</v>
      </c>
      <c r="U35" s="311" t="s">
        <v>536</v>
      </c>
      <c r="V35" s="604"/>
      <c r="W35" s="604"/>
      <c r="X35" s="604"/>
      <c r="Y35" s="213"/>
    </row>
    <row r="36" spans="2:25" ht="15.95" customHeight="1" x14ac:dyDescent="0.15">
      <c r="B36" s="336"/>
      <c r="C36" s="602" t="s">
        <v>557</v>
      </c>
      <c r="D36" s="603"/>
      <c r="E36" s="228">
        <v>8</v>
      </c>
      <c r="F36" s="269">
        <v>11.199999809265137</v>
      </c>
      <c r="G36" s="213" t="s">
        <v>435</v>
      </c>
      <c r="H36" s="213" t="s">
        <v>539</v>
      </c>
      <c r="I36" s="213" t="s">
        <v>508</v>
      </c>
      <c r="J36" s="311" t="s">
        <v>301</v>
      </c>
      <c r="K36" s="311"/>
      <c r="L36" s="311"/>
      <c r="M36" s="213" t="s">
        <v>563</v>
      </c>
      <c r="N36" s="213" t="s">
        <v>564</v>
      </c>
      <c r="O36" s="213" t="s">
        <v>518</v>
      </c>
      <c r="P36" s="213"/>
      <c r="Q36" s="213" t="s">
        <v>518</v>
      </c>
      <c r="R36" s="221" t="s">
        <v>520</v>
      </c>
      <c r="S36" s="221" t="s">
        <v>530</v>
      </c>
      <c r="T36" s="221" t="s">
        <v>522</v>
      </c>
      <c r="U36" s="311" t="s">
        <v>523</v>
      </c>
      <c r="V36" s="604"/>
      <c r="W36" s="604"/>
      <c r="X36" s="604"/>
      <c r="Y36" s="213" t="s">
        <v>531</v>
      </c>
    </row>
    <row r="37" spans="2:25" ht="15.95" customHeight="1" x14ac:dyDescent="0.15">
      <c r="B37" s="336"/>
      <c r="C37" s="602" t="s">
        <v>557</v>
      </c>
      <c r="D37" s="603"/>
      <c r="E37" s="228">
        <v>9</v>
      </c>
      <c r="F37" s="269">
        <v>16.5</v>
      </c>
      <c r="G37" s="213" t="s">
        <v>435</v>
      </c>
      <c r="H37" s="213" t="s">
        <v>549</v>
      </c>
      <c r="I37" s="213" t="s">
        <v>508</v>
      </c>
      <c r="J37" s="311" t="s">
        <v>301</v>
      </c>
      <c r="K37" s="311"/>
      <c r="L37" s="311"/>
      <c r="M37" s="213" t="s">
        <v>554</v>
      </c>
      <c r="N37" s="213" t="s">
        <v>554</v>
      </c>
      <c r="O37" s="213" t="s">
        <v>518</v>
      </c>
      <c r="P37" s="213"/>
      <c r="Q37" s="213" t="s">
        <v>518</v>
      </c>
      <c r="R37" s="221" t="s">
        <v>520</v>
      </c>
      <c r="S37" s="221" t="s">
        <v>530</v>
      </c>
      <c r="T37" s="221" t="s">
        <v>522</v>
      </c>
      <c r="U37" s="311" t="s">
        <v>523</v>
      </c>
      <c r="V37" s="604"/>
      <c r="W37" s="604"/>
      <c r="X37" s="604"/>
      <c r="Y37" s="213" t="s">
        <v>531</v>
      </c>
    </row>
    <row r="38" spans="2:25" ht="15.95" customHeight="1" x14ac:dyDescent="0.15">
      <c r="B38" s="336"/>
      <c r="C38" s="602" t="s">
        <v>557</v>
      </c>
      <c r="D38" s="603"/>
      <c r="E38" s="228">
        <v>10</v>
      </c>
      <c r="F38" s="269">
        <v>18.899999618530273</v>
      </c>
      <c r="G38" s="213" t="s">
        <v>435</v>
      </c>
      <c r="H38" s="213" t="s">
        <v>565</v>
      </c>
      <c r="I38" s="213" t="s">
        <v>508</v>
      </c>
      <c r="J38" s="311" t="s">
        <v>335</v>
      </c>
      <c r="K38" s="311"/>
      <c r="L38" s="311"/>
      <c r="M38" s="213" t="s">
        <v>532</v>
      </c>
      <c r="N38" s="213" t="s">
        <v>559</v>
      </c>
      <c r="O38" s="213" t="s">
        <v>518</v>
      </c>
      <c r="P38" s="213"/>
      <c r="Q38" s="213" t="s">
        <v>534</v>
      </c>
      <c r="R38" s="221" t="s">
        <v>520</v>
      </c>
      <c r="S38" s="221" t="s">
        <v>520</v>
      </c>
      <c r="T38" s="221" t="s">
        <v>535</v>
      </c>
      <c r="U38" s="311" t="s">
        <v>536</v>
      </c>
      <c r="V38" s="604"/>
      <c r="W38" s="604"/>
      <c r="X38" s="604"/>
      <c r="Y38" s="213"/>
    </row>
    <row r="39" spans="2:25" ht="15.95" customHeight="1" x14ac:dyDescent="0.15">
      <c r="B39" s="336"/>
      <c r="C39" s="602" t="s">
        <v>557</v>
      </c>
      <c r="D39" s="603"/>
      <c r="E39" s="228">
        <v>11</v>
      </c>
      <c r="F39" s="269">
        <v>14.4</v>
      </c>
      <c r="G39" s="213" t="s">
        <v>435</v>
      </c>
      <c r="H39" s="213" t="s">
        <v>528</v>
      </c>
      <c r="I39" s="213" t="s">
        <v>508</v>
      </c>
      <c r="J39" s="311" t="s">
        <v>327</v>
      </c>
      <c r="K39" s="311"/>
      <c r="L39" s="311"/>
      <c r="M39" s="213" t="s">
        <v>548</v>
      </c>
      <c r="N39" s="213" t="s">
        <v>532</v>
      </c>
      <c r="O39" s="213" t="s">
        <v>532</v>
      </c>
      <c r="P39" s="213"/>
      <c r="Q39" s="213" t="s">
        <v>518</v>
      </c>
      <c r="R39" s="221" t="s">
        <v>520</v>
      </c>
      <c r="S39" s="221" t="s">
        <v>530</v>
      </c>
      <c r="T39" s="221" t="s">
        <v>532</v>
      </c>
      <c r="U39" s="311" t="s">
        <v>532</v>
      </c>
      <c r="V39" s="604"/>
      <c r="W39" s="604"/>
      <c r="X39" s="604"/>
      <c r="Y39" s="213" t="s">
        <v>531</v>
      </c>
    </row>
    <row r="40" spans="2:25" ht="15.95" customHeight="1" x14ac:dyDescent="0.15">
      <c r="B40" s="336"/>
      <c r="C40" s="602" t="s">
        <v>557</v>
      </c>
      <c r="D40" s="603"/>
      <c r="E40" s="228">
        <v>12</v>
      </c>
      <c r="F40" s="269">
        <v>17.2</v>
      </c>
      <c r="G40" s="213" t="s">
        <v>435</v>
      </c>
      <c r="H40" s="213" t="s">
        <v>528</v>
      </c>
      <c r="I40" s="213" t="s">
        <v>508</v>
      </c>
      <c r="J40" s="311" t="s">
        <v>301</v>
      </c>
      <c r="K40" s="311"/>
      <c r="L40" s="311"/>
      <c r="M40" s="213" t="s">
        <v>527</v>
      </c>
      <c r="N40" s="213" t="s">
        <v>532</v>
      </c>
      <c r="O40" s="213" t="s">
        <v>532</v>
      </c>
      <c r="P40" s="213"/>
      <c r="Q40" s="213" t="s">
        <v>518</v>
      </c>
      <c r="R40" s="221" t="s">
        <v>520</v>
      </c>
      <c r="S40" s="221" t="s">
        <v>530</v>
      </c>
      <c r="T40" s="221" t="s">
        <v>532</v>
      </c>
      <c r="U40" s="311" t="s">
        <v>532</v>
      </c>
      <c r="V40" s="604"/>
      <c r="W40" s="604"/>
      <c r="X40" s="604"/>
      <c r="Y40" s="213" t="s">
        <v>531</v>
      </c>
    </row>
    <row r="41" spans="2:25" ht="15.95" customHeight="1" x14ac:dyDescent="0.15">
      <c r="B41" s="336"/>
      <c r="C41" s="602" t="s">
        <v>557</v>
      </c>
      <c r="D41" s="603"/>
      <c r="E41" s="228">
        <v>13</v>
      </c>
      <c r="F41" s="269">
        <v>13.8</v>
      </c>
      <c r="G41" s="213" t="s">
        <v>435</v>
      </c>
      <c r="H41" s="213" t="s">
        <v>539</v>
      </c>
      <c r="I41" s="213" t="s">
        <v>329</v>
      </c>
      <c r="J41" s="311" t="s">
        <v>329</v>
      </c>
      <c r="K41" s="311"/>
      <c r="L41" s="311"/>
      <c r="M41" s="213" t="s">
        <v>566</v>
      </c>
      <c r="N41" s="213" t="s">
        <v>532</v>
      </c>
      <c r="O41" s="213" t="s">
        <v>532</v>
      </c>
      <c r="P41" s="213"/>
      <c r="Q41" s="213" t="s">
        <v>519</v>
      </c>
      <c r="R41" s="221" t="s">
        <v>520</v>
      </c>
      <c r="S41" s="221" t="s">
        <v>521</v>
      </c>
      <c r="T41" s="221" t="s">
        <v>532</v>
      </c>
      <c r="U41" s="311" t="s">
        <v>532</v>
      </c>
      <c r="V41" s="604"/>
      <c r="W41" s="604"/>
      <c r="X41" s="604"/>
      <c r="Y41" s="213" t="s">
        <v>567</v>
      </c>
    </row>
    <row r="42" spans="2:25" ht="15.95" customHeight="1" x14ac:dyDescent="0.15">
      <c r="B42" s="388"/>
      <c r="C42" s="602" t="s">
        <v>557</v>
      </c>
      <c r="D42" s="603"/>
      <c r="E42" s="228">
        <v>14</v>
      </c>
      <c r="F42" s="269">
        <v>12.3</v>
      </c>
      <c r="G42" s="213" t="s">
        <v>435</v>
      </c>
      <c r="H42" s="213" t="s">
        <v>539</v>
      </c>
      <c r="I42" s="213" t="s">
        <v>329</v>
      </c>
      <c r="J42" s="311" t="s">
        <v>329</v>
      </c>
      <c r="K42" s="311"/>
      <c r="L42" s="311"/>
      <c r="M42" s="213" t="s">
        <v>562</v>
      </c>
      <c r="N42" s="213" t="s">
        <v>532</v>
      </c>
      <c r="O42" s="213" t="s">
        <v>532</v>
      </c>
      <c r="P42" s="213"/>
      <c r="Q42" s="213" t="s">
        <v>519</v>
      </c>
      <c r="R42" s="221" t="s">
        <v>520</v>
      </c>
      <c r="S42" s="221" t="s">
        <v>521</v>
      </c>
      <c r="T42" s="221" t="s">
        <v>532</v>
      </c>
      <c r="U42" s="311" t="s">
        <v>532</v>
      </c>
      <c r="V42" s="604"/>
      <c r="W42" s="604"/>
      <c r="X42" s="604"/>
      <c r="Y42" s="213" t="s">
        <v>567</v>
      </c>
    </row>
    <row r="43" spans="2:25" ht="15.75" customHeight="1" x14ac:dyDescent="0.15">
      <c r="B43" s="336" t="s">
        <v>386</v>
      </c>
      <c r="C43" s="305" t="s">
        <v>568</v>
      </c>
      <c r="D43" s="307"/>
      <c r="E43" s="228">
        <v>1</v>
      </c>
      <c r="F43" s="269">
        <v>22.399999618530273</v>
      </c>
      <c r="G43" s="213" t="s">
        <v>435</v>
      </c>
      <c r="H43" s="213" t="s">
        <v>528</v>
      </c>
      <c r="I43" s="213" t="s">
        <v>508</v>
      </c>
      <c r="J43" s="311" t="s">
        <v>301</v>
      </c>
      <c r="K43" s="311"/>
      <c r="L43" s="311"/>
      <c r="M43" s="213" t="s">
        <v>552</v>
      </c>
      <c r="N43" s="213" t="s">
        <v>552</v>
      </c>
      <c r="O43" s="213" t="s">
        <v>518</v>
      </c>
      <c r="P43" s="213"/>
      <c r="Q43" s="213" t="s">
        <v>519</v>
      </c>
      <c r="R43" s="221" t="s">
        <v>520</v>
      </c>
      <c r="S43" s="221" t="s">
        <v>521</v>
      </c>
      <c r="T43" s="221" t="s">
        <v>522</v>
      </c>
      <c r="U43" s="311" t="s">
        <v>523</v>
      </c>
      <c r="V43" s="604"/>
      <c r="W43" s="604"/>
      <c r="X43" s="604"/>
      <c r="Y43" s="213" t="s">
        <v>524</v>
      </c>
    </row>
    <row r="44" spans="2:25" ht="15.95" customHeight="1" x14ac:dyDescent="0.15">
      <c r="B44" s="336"/>
      <c r="C44" s="305" t="s">
        <v>568</v>
      </c>
      <c r="D44" s="307"/>
      <c r="E44" s="228">
        <v>2</v>
      </c>
      <c r="F44" s="269">
        <v>26.200000762939453</v>
      </c>
      <c r="G44" s="213" t="s">
        <v>435</v>
      </c>
      <c r="H44" s="213" t="s">
        <v>539</v>
      </c>
      <c r="I44" s="213" t="s">
        <v>508</v>
      </c>
      <c r="J44" s="311" t="s">
        <v>335</v>
      </c>
      <c r="K44" s="311"/>
      <c r="L44" s="311"/>
      <c r="M44" s="213" t="s">
        <v>532</v>
      </c>
      <c r="N44" s="213" t="s">
        <v>569</v>
      </c>
      <c r="O44" s="213" t="s">
        <v>534</v>
      </c>
      <c r="P44" s="213"/>
      <c r="Q44" s="213" t="s">
        <v>534</v>
      </c>
      <c r="R44" s="221" t="s">
        <v>520</v>
      </c>
      <c r="S44" s="221" t="s">
        <v>520</v>
      </c>
      <c r="T44" s="221" t="s">
        <v>535</v>
      </c>
      <c r="U44" s="311" t="s">
        <v>546</v>
      </c>
      <c r="V44" s="606"/>
      <c r="W44" s="606"/>
      <c r="X44" s="606"/>
      <c r="Y44" s="300"/>
    </row>
    <row r="45" spans="2:25" ht="15.95" customHeight="1" x14ac:dyDescent="0.15">
      <c r="B45" s="336"/>
      <c r="C45" s="305" t="s">
        <v>568</v>
      </c>
      <c r="D45" s="307"/>
      <c r="E45" s="228">
        <v>3</v>
      </c>
      <c r="F45" s="269">
        <v>26.600000381469727</v>
      </c>
      <c r="G45" s="213" t="s">
        <v>435</v>
      </c>
      <c r="H45" s="213" t="s">
        <v>528</v>
      </c>
      <c r="I45" s="213" t="s">
        <v>329</v>
      </c>
      <c r="J45" s="311" t="s">
        <v>329</v>
      </c>
      <c r="K45" s="311"/>
      <c r="L45" s="311"/>
      <c r="M45" s="213" t="s">
        <v>570</v>
      </c>
      <c r="N45" s="213" t="s">
        <v>570</v>
      </c>
      <c r="O45" s="213" t="s">
        <v>518</v>
      </c>
      <c r="P45" s="213"/>
      <c r="Q45" s="213" t="s">
        <v>518</v>
      </c>
      <c r="R45" s="221" t="s">
        <v>520</v>
      </c>
      <c r="S45" s="221" t="s">
        <v>530</v>
      </c>
      <c r="T45" s="221" t="s">
        <v>522</v>
      </c>
      <c r="U45" s="311" t="s">
        <v>523</v>
      </c>
      <c r="V45" s="604"/>
      <c r="W45" s="604"/>
      <c r="X45" s="604"/>
      <c r="Y45" s="213" t="s">
        <v>531</v>
      </c>
    </row>
    <row r="46" spans="2:25" ht="15.95" customHeight="1" x14ac:dyDescent="0.15">
      <c r="B46" s="336"/>
      <c r="C46" s="305" t="s">
        <v>568</v>
      </c>
      <c r="D46" s="307"/>
      <c r="E46" s="228">
        <v>4</v>
      </c>
      <c r="F46" s="269">
        <v>26.600000381469727</v>
      </c>
      <c r="G46" s="213" t="s">
        <v>435</v>
      </c>
      <c r="H46" s="213" t="s">
        <v>539</v>
      </c>
      <c r="I46" s="213" t="s">
        <v>508</v>
      </c>
      <c r="J46" s="311" t="s">
        <v>335</v>
      </c>
      <c r="K46" s="311"/>
      <c r="L46" s="311"/>
      <c r="M46" s="213" t="s">
        <v>532</v>
      </c>
      <c r="N46" s="213" t="s">
        <v>561</v>
      </c>
      <c r="O46" s="213" t="s">
        <v>519</v>
      </c>
      <c r="P46" s="213"/>
      <c r="Q46" s="213" t="s">
        <v>534</v>
      </c>
      <c r="R46" s="221" t="s">
        <v>520</v>
      </c>
      <c r="S46" s="221" t="s">
        <v>520</v>
      </c>
      <c r="T46" s="221" t="s">
        <v>535</v>
      </c>
      <c r="U46" s="311" t="s">
        <v>546</v>
      </c>
      <c r="V46" s="604"/>
      <c r="W46" s="604"/>
      <c r="X46" s="604"/>
      <c r="Y46" s="213"/>
    </row>
    <row r="47" spans="2:25" ht="15.95" customHeight="1" x14ac:dyDescent="0.15">
      <c r="B47" s="336"/>
      <c r="C47" s="305" t="s">
        <v>568</v>
      </c>
      <c r="D47" s="307"/>
      <c r="E47" s="228">
        <v>5</v>
      </c>
      <c r="F47" s="270">
        <v>24.399999618530273</v>
      </c>
      <c r="G47" s="213" t="s">
        <v>435</v>
      </c>
      <c r="H47" s="213" t="s">
        <v>539</v>
      </c>
      <c r="I47" s="213" t="s">
        <v>329</v>
      </c>
      <c r="J47" s="311" t="s">
        <v>329</v>
      </c>
      <c r="K47" s="311"/>
      <c r="L47" s="311"/>
      <c r="M47" s="213" t="s">
        <v>547</v>
      </c>
      <c r="N47" s="213" t="s">
        <v>571</v>
      </c>
      <c r="O47" s="213" t="s">
        <v>519</v>
      </c>
      <c r="P47" s="213"/>
      <c r="Q47" s="213" t="s">
        <v>519</v>
      </c>
      <c r="R47" s="221" t="s">
        <v>520</v>
      </c>
      <c r="S47" s="221" t="s">
        <v>521</v>
      </c>
      <c r="T47" s="221" t="s">
        <v>532</v>
      </c>
      <c r="U47" s="311" t="s">
        <v>532</v>
      </c>
      <c r="V47" s="604"/>
      <c r="W47" s="604"/>
      <c r="X47" s="604"/>
      <c r="Y47" s="213" t="s">
        <v>544</v>
      </c>
    </row>
    <row r="48" spans="2:25" ht="15.95" customHeight="1" x14ac:dyDescent="0.15">
      <c r="B48" s="336"/>
      <c r="C48" s="305" t="s">
        <v>568</v>
      </c>
      <c r="D48" s="307"/>
      <c r="E48" s="228">
        <v>6</v>
      </c>
      <c r="F48" s="269">
        <v>27.600000381469727</v>
      </c>
      <c r="G48" s="213" t="s">
        <v>435</v>
      </c>
      <c r="H48" s="213" t="s">
        <v>539</v>
      </c>
      <c r="I48" s="213" t="s">
        <v>329</v>
      </c>
      <c r="J48" s="311" t="s">
        <v>335</v>
      </c>
      <c r="K48" s="311"/>
      <c r="L48" s="311"/>
      <c r="M48" s="213" t="s">
        <v>532</v>
      </c>
      <c r="N48" s="213" t="s">
        <v>572</v>
      </c>
      <c r="O48" s="271" t="s">
        <v>519</v>
      </c>
      <c r="P48" s="271"/>
      <c r="Q48" s="271" t="s">
        <v>534</v>
      </c>
      <c r="R48" s="221" t="s">
        <v>520</v>
      </c>
      <c r="S48" s="221" t="s">
        <v>520</v>
      </c>
      <c r="T48" s="221" t="s">
        <v>535</v>
      </c>
      <c r="U48" s="311" t="s">
        <v>536</v>
      </c>
      <c r="V48" s="604"/>
      <c r="W48" s="604"/>
      <c r="X48" s="604"/>
      <c r="Y48" s="213"/>
    </row>
    <row r="49" spans="2:25" ht="15.95" customHeight="1" x14ac:dyDescent="0.15">
      <c r="B49" s="336"/>
      <c r="C49" s="305" t="s">
        <v>568</v>
      </c>
      <c r="D49" s="307"/>
      <c r="E49" s="228">
        <v>7</v>
      </c>
      <c r="F49" s="269">
        <v>29.399999618530273</v>
      </c>
      <c r="G49" s="213" t="s">
        <v>435</v>
      </c>
      <c r="H49" s="213" t="s">
        <v>539</v>
      </c>
      <c r="I49" s="213" t="s">
        <v>329</v>
      </c>
      <c r="J49" s="311" t="s">
        <v>335</v>
      </c>
      <c r="K49" s="311"/>
      <c r="L49" s="311"/>
      <c r="M49" s="213" t="s">
        <v>532</v>
      </c>
      <c r="N49" s="213" t="s">
        <v>572</v>
      </c>
      <c r="O49" s="271" t="s">
        <v>519</v>
      </c>
      <c r="P49" s="271"/>
      <c r="Q49" s="271" t="s">
        <v>534</v>
      </c>
      <c r="R49" s="221" t="s">
        <v>520</v>
      </c>
      <c r="S49" s="221" t="s">
        <v>520</v>
      </c>
      <c r="T49" s="221" t="s">
        <v>535</v>
      </c>
      <c r="U49" s="311" t="s">
        <v>536</v>
      </c>
      <c r="V49" s="604"/>
      <c r="W49" s="604"/>
      <c r="X49" s="604"/>
      <c r="Y49" s="213"/>
    </row>
    <row r="50" spans="2:25" ht="15.95" customHeight="1" x14ac:dyDescent="0.15">
      <c r="B50" s="336"/>
      <c r="C50" s="305" t="s">
        <v>568</v>
      </c>
      <c r="D50" s="307"/>
      <c r="E50" s="228">
        <v>8</v>
      </c>
      <c r="F50" s="269">
        <v>27.5</v>
      </c>
      <c r="G50" s="213" t="s">
        <v>435</v>
      </c>
      <c r="H50" s="213" t="s">
        <v>539</v>
      </c>
      <c r="I50" s="213" t="s">
        <v>329</v>
      </c>
      <c r="J50" s="311" t="s">
        <v>335</v>
      </c>
      <c r="K50" s="311"/>
      <c r="L50" s="311"/>
      <c r="M50" s="213" t="s">
        <v>532</v>
      </c>
      <c r="N50" s="213" t="s">
        <v>573</v>
      </c>
      <c r="O50" s="271" t="s">
        <v>519</v>
      </c>
      <c r="P50" s="271"/>
      <c r="Q50" s="271" t="s">
        <v>534</v>
      </c>
      <c r="R50" s="221" t="s">
        <v>520</v>
      </c>
      <c r="S50" s="221" t="s">
        <v>520</v>
      </c>
      <c r="T50" s="221" t="s">
        <v>535</v>
      </c>
      <c r="U50" s="311" t="s">
        <v>536</v>
      </c>
      <c r="V50" s="604"/>
      <c r="W50" s="604"/>
      <c r="X50" s="604"/>
      <c r="Y50" s="213"/>
    </row>
    <row r="51" spans="2:25" ht="15.95" customHeight="1" x14ac:dyDescent="0.15">
      <c r="B51" s="336"/>
      <c r="C51" s="602" t="s">
        <v>568</v>
      </c>
      <c r="D51" s="603"/>
      <c r="E51" s="228">
        <v>9</v>
      </c>
      <c r="F51" s="269">
        <v>22.799999237060547</v>
      </c>
      <c r="G51" s="213" t="s">
        <v>435</v>
      </c>
      <c r="H51" s="213" t="s">
        <v>549</v>
      </c>
      <c r="I51" s="213" t="s">
        <v>508</v>
      </c>
      <c r="J51" s="384" t="s">
        <v>335</v>
      </c>
      <c r="K51" s="605"/>
      <c r="L51" s="362"/>
      <c r="M51" s="213" t="s">
        <v>532</v>
      </c>
      <c r="N51" s="213" t="s">
        <v>574</v>
      </c>
      <c r="O51" s="271" t="s">
        <v>518</v>
      </c>
      <c r="P51" s="271"/>
      <c r="Q51" s="271" t="s">
        <v>534</v>
      </c>
      <c r="R51" s="221" t="s">
        <v>520</v>
      </c>
      <c r="S51" s="221" t="s">
        <v>520</v>
      </c>
      <c r="T51" s="221" t="s">
        <v>535</v>
      </c>
      <c r="U51" s="384" t="s">
        <v>546</v>
      </c>
      <c r="V51" s="605"/>
      <c r="W51" s="605"/>
      <c r="X51" s="362"/>
      <c r="Y51" s="213"/>
    </row>
    <row r="52" spans="2:25" ht="15.95" customHeight="1" x14ac:dyDescent="0.15">
      <c r="B52" s="336"/>
      <c r="C52" s="602" t="s">
        <v>568</v>
      </c>
      <c r="D52" s="603"/>
      <c r="E52" s="228">
        <v>10</v>
      </c>
      <c r="F52" s="269">
        <v>25.100000381469727</v>
      </c>
      <c r="G52" s="213" t="s">
        <v>435</v>
      </c>
      <c r="H52" s="213" t="s">
        <v>549</v>
      </c>
      <c r="I52" s="213" t="s">
        <v>508</v>
      </c>
      <c r="J52" s="384" t="s">
        <v>301</v>
      </c>
      <c r="K52" s="605"/>
      <c r="L52" s="362"/>
      <c r="M52" s="213" t="s">
        <v>548</v>
      </c>
      <c r="N52" s="213" t="s">
        <v>548</v>
      </c>
      <c r="O52" s="271" t="s">
        <v>518</v>
      </c>
      <c r="P52" s="271"/>
      <c r="Q52" s="271" t="s">
        <v>519</v>
      </c>
      <c r="R52" s="221" t="s">
        <v>520</v>
      </c>
      <c r="S52" s="221" t="s">
        <v>521</v>
      </c>
      <c r="T52" s="221" t="s">
        <v>522</v>
      </c>
      <c r="U52" s="384" t="s">
        <v>523</v>
      </c>
      <c r="V52" s="605"/>
      <c r="W52" s="605"/>
      <c r="X52" s="362"/>
      <c r="Y52" s="213" t="s">
        <v>524</v>
      </c>
    </row>
    <row r="53" spans="2:25" ht="15.95" customHeight="1" x14ac:dyDescent="0.15">
      <c r="B53" s="336"/>
      <c r="C53" s="602" t="s">
        <v>568</v>
      </c>
      <c r="D53" s="603"/>
      <c r="E53" s="228">
        <v>11</v>
      </c>
      <c r="F53" s="269">
        <v>27.299999237060547</v>
      </c>
      <c r="G53" s="213" t="s">
        <v>435</v>
      </c>
      <c r="H53" s="213" t="s">
        <v>539</v>
      </c>
      <c r="I53" s="213" t="s">
        <v>508</v>
      </c>
      <c r="J53" s="384" t="s">
        <v>301</v>
      </c>
      <c r="K53" s="605"/>
      <c r="L53" s="362"/>
      <c r="M53" s="213" t="s">
        <v>574</v>
      </c>
      <c r="N53" s="213" t="s">
        <v>574</v>
      </c>
      <c r="O53" s="271" t="s">
        <v>519</v>
      </c>
      <c r="P53" s="271"/>
      <c r="Q53" s="271" t="s">
        <v>519</v>
      </c>
      <c r="R53" s="221" t="s">
        <v>520</v>
      </c>
      <c r="S53" s="221" t="s">
        <v>521</v>
      </c>
      <c r="T53" s="221" t="s">
        <v>532</v>
      </c>
      <c r="U53" s="384" t="s">
        <v>532</v>
      </c>
      <c r="V53" s="605"/>
      <c r="W53" s="605"/>
      <c r="X53" s="362"/>
      <c r="Y53" s="213" t="s">
        <v>524</v>
      </c>
    </row>
    <row r="54" spans="2:25" ht="15.95" customHeight="1" x14ac:dyDescent="0.15">
      <c r="B54" s="336"/>
      <c r="C54" s="602" t="s">
        <v>568</v>
      </c>
      <c r="D54" s="603"/>
      <c r="E54" s="228">
        <v>12</v>
      </c>
      <c r="F54" s="269">
        <v>27.899999618530273</v>
      </c>
      <c r="G54" s="213" t="s">
        <v>435</v>
      </c>
      <c r="H54" s="213" t="s">
        <v>539</v>
      </c>
      <c r="I54" s="213" t="s">
        <v>508</v>
      </c>
      <c r="J54" s="384" t="s">
        <v>301</v>
      </c>
      <c r="K54" s="605"/>
      <c r="L54" s="362"/>
      <c r="M54" s="213" t="s">
        <v>533</v>
      </c>
      <c r="N54" s="213" t="s">
        <v>552</v>
      </c>
      <c r="O54" s="271" t="s">
        <v>518</v>
      </c>
      <c r="P54" s="271"/>
      <c r="Q54" s="271" t="s">
        <v>518</v>
      </c>
      <c r="R54" s="221" t="s">
        <v>520</v>
      </c>
      <c r="S54" s="221" t="s">
        <v>530</v>
      </c>
      <c r="T54" s="221" t="s">
        <v>522</v>
      </c>
      <c r="U54" s="311" t="s">
        <v>523</v>
      </c>
      <c r="V54" s="604"/>
      <c r="W54" s="604"/>
      <c r="X54" s="604"/>
      <c r="Y54" s="213" t="s">
        <v>531</v>
      </c>
    </row>
    <row r="55" spans="2:25" ht="15.95" customHeight="1" x14ac:dyDescent="0.15">
      <c r="B55" s="336"/>
      <c r="C55" s="602" t="s">
        <v>568</v>
      </c>
      <c r="D55" s="603"/>
      <c r="E55" s="228">
        <v>13</v>
      </c>
      <c r="F55" s="269">
        <v>29.3</v>
      </c>
      <c r="G55" s="213" t="s">
        <v>435</v>
      </c>
      <c r="H55" s="213" t="s">
        <v>528</v>
      </c>
      <c r="I55" s="213" t="s">
        <v>508</v>
      </c>
      <c r="J55" s="311" t="s">
        <v>301</v>
      </c>
      <c r="K55" s="311"/>
      <c r="L55" s="311"/>
      <c r="M55" s="213" t="s">
        <v>575</v>
      </c>
      <c r="N55" s="213" t="s">
        <v>532</v>
      </c>
      <c r="O55" s="271" t="s">
        <v>532</v>
      </c>
      <c r="P55" s="271"/>
      <c r="Q55" s="271" t="s">
        <v>518</v>
      </c>
      <c r="R55" s="221" t="s">
        <v>520</v>
      </c>
      <c r="S55" s="221" t="s">
        <v>530</v>
      </c>
      <c r="T55" s="221" t="s">
        <v>532</v>
      </c>
      <c r="U55" s="311" t="s">
        <v>532</v>
      </c>
      <c r="V55" s="604"/>
      <c r="W55" s="604"/>
      <c r="X55" s="604"/>
      <c r="Y55" s="213" t="s">
        <v>531</v>
      </c>
    </row>
    <row r="56" spans="2:25" ht="15.95" customHeight="1" x14ac:dyDescent="0.15">
      <c r="B56" s="336"/>
      <c r="C56" s="602" t="s">
        <v>568</v>
      </c>
      <c r="D56" s="603"/>
      <c r="E56" s="228">
        <v>14</v>
      </c>
      <c r="F56" s="269">
        <v>25.9</v>
      </c>
      <c r="G56" s="213" t="s">
        <v>435</v>
      </c>
      <c r="H56" s="213" t="s">
        <v>539</v>
      </c>
      <c r="I56" s="213" t="s">
        <v>329</v>
      </c>
      <c r="J56" s="311" t="s">
        <v>329</v>
      </c>
      <c r="K56" s="311"/>
      <c r="L56" s="311"/>
      <c r="M56" s="213" t="s">
        <v>576</v>
      </c>
      <c r="N56" s="213" t="s">
        <v>532</v>
      </c>
      <c r="O56" s="213" t="s">
        <v>532</v>
      </c>
      <c r="P56" s="213"/>
      <c r="Q56" s="213" t="s">
        <v>519</v>
      </c>
      <c r="R56" s="221" t="s">
        <v>520</v>
      </c>
      <c r="S56" s="221" t="s">
        <v>521</v>
      </c>
      <c r="T56" s="221" t="s">
        <v>532</v>
      </c>
      <c r="U56" s="311" t="s">
        <v>532</v>
      </c>
      <c r="V56" s="604"/>
      <c r="W56" s="604"/>
      <c r="X56" s="604"/>
      <c r="Y56" s="213" t="s">
        <v>567</v>
      </c>
    </row>
    <row r="57" spans="2:25" ht="15.95" customHeight="1" x14ac:dyDescent="0.15">
      <c r="B57" s="336"/>
      <c r="C57" s="602" t="s">
        <v>577</v>
      </c>
      <c r="D57" s="603"/>
      <c r="E57" s="228">
        <v>1</v>
      </c>
      <c r="F57" s="269">
        <v>30.700000762939453</v>
      </c>
      <c r="G57" s="213" t="s">
        <v>435</v>
      </c>
      <c r="H57" s="213" t="s">
        <v>528</v>
      </c>
      <c r="I57" s="213" t="s">
        <v>329</v>
      </c>
      <c r="J57" s="311" t="s">
        <v>329</v>
      </c>
      <c r="K57" s="311"/>
      <c r="L57" s="311"/>
      <c r="M57" s="213" t="s">
        <v>578</v>
      </c>
      <c r="N57" s="213" t="s">
        <v>579</v>
      </c>
      <c r="O57" s="213" t="s">
        <v>518</v>
      </c>
      <c r="P57" s="213"/>
      <c r="Q57" s="213" t="s">
        <v>518</v>
      </c>
      <c r="R57" s="221" t="s">
        <v>520</v>
      </c>
      <c r="S57" s="221" t="s">
        <v>530</v>
      </c>
      <c r="T57" s="221" t="s">
        <v>522</v>
      </c>
      <c r="U57" s="311" t="s">
        <v>523</v>
      </c>
      <c r="V57" s="604"/>
      <c r="W57" s="604"/>
      <c r="X57" s="604"/>
      <c r="Y57" s="213" t="s">
        <v>531</v>
      </c>
    </row>
    <row r="58" spans="2:25" ht="15.95" customHeight="1" x14ac:dyDescent="0.15">
      <c r="B58" s="336"/>
      <c r="C58" s="602" t="s">
        <v>577</v>
      </c>
      <c r="D58" s="603"/>
      <c r="E58" s="228">
        <v>2</v>
      </c>
      <c r="F58" s="269">
        <v>31.299999237060547</v>
      </c>
      <c r="G58" s="213" t="s">
        <v>435</v>
      </c>
      <c r="H58" s="213" t="s">
        <v>526</v>
      </c>
      <c r="I58" s="213" t="s">
        <v>508</v>
      </c>
      <c r="J58" s="311" t="s">
        <v>301</v>
      </c>
      <c r="K58" s="311"/>
      <c r="L58" s="311"/>
      <c r="M58" s="213" t="s">
        <v>559</v>
      </c>
      <c r="N58" s="213" t="s">
        <v>559</v>
      </c>
      <c r="O58" s="213" t="s">
        <v>518</v>
      </c>
      <c r="P58" s="213"/>
      <c r="Q58" s="213" t="s">
        <v>518</v>
      </c>
      <c r="R58" s="221" t="s">
        <v>520</v>
      </c>
      <c r="S58" s="221" t="s">
        <v>530</v>
      </c>
      <c r="T58" s="221" t="s">
        <v>522</v>
      </c>
      <c r="U58" s="311" t="s">
        <v>523</v>
      </c>
      <c r="V58" s="604"/>
      <c r="W58" s="604"/>
      <c r="X58" s="604"/>
      <c r="Y58" s="213" t="s">
        <v>531</v>
      </c>
    </row>
    <row r="59" spans="2:25" ht="15.95" customHeight="1" x14ac:dyDescent="0.15">
      <c r="B59" s="336"/>
      <c r="C59" s="602" t="s">
        <v>577</v>
      </c>
      <c r="D59" s="603"/>
      <c r="E59" s="228">
        <v>3</v>
      </c>
      <c r="F59" s="269">
        <v>33.5</v>
      </c>
      <c r="G59" s="213" t="s">
        <v>435</v>
      </c>
      <c r="H59" s="213" t="s">
        <v>528</v>
      </c>
      <c r="I59" s="213" t="s">
        <v>508</v>
      </c>
      <c r="J59" s="311" t="s">
        <v>335</v>
      </c>
      <c r="K59" s="311"/>
      <c r="L59" s="311"/>
      <c r="M59" s="213" t="s">
        <v>532</v>
      </c>
      <c r="N59" s="213" t="s">
        <v>580</v>
      </c>
      <c r="O59" s="213" t="s">
        <v>518</v>
      </c>
      <c r="P59" s="213"/>
      <c r="Q59" s="213" t="s">
        <v>534</v>
      </c>
      <c r="R59" s="221" t="s">
        <v>520</v>
      </c>
      <c r="S59" s="221" t="s">
        <v>520</v>
      </c>
      <c r="T59" s="221" t="s">
        <v>535</v>
      </c>
      <c r="U59" s="311" t="s">
        <v>536</v>
      </c>
      <c r="V59" s="604"/>
      <c r="W59" s="604"/>
      <c r="X59" s="604"/>
      <c r="Y59" s="213"/>
    </row>
    <row r="60" spans="2:25" ht="15.95" customHeight="1" x14ac:dyDescent="0.15">
      <c r="B60" s="336"/>
      <c r="C60" s="602" t="s">
        <v>577</v>
      </c>
      <c r="D60" s="603"/>
      <c r="E60" s="228">
        <v>4</v>
      </c>
      <c r="F60" s="269">
        <v>30.399999618530273</v>
      </c>
      <c r="G60" s="213" t="s">
        <v>435</v>
      </c>
      <c r="H60" s="213" t="s">
        <v>539</v>
      </c>
      <c r="I60" s="213" t="s">
        <v>508</v>
      </c>
      <c r="J60" s="311" t="s">
        <v>327</v>
      </c>
      <c r="K60" s="311"/>
      <c r="L60" s="311"/>
      <c r="M60" s="213" t="s">
        <v>581</v>
      </c>
      <c r="N60" s="213" t="s">
        <v>581</v>
      </c>
      <c r="O60" s="213" t="s">
        <v>518</v>
      </c>
      <c r="P60" s="213"/>
      <c r="Q60" s="213" t="s">
        <v>518</v>
      </c>
      <c r="R60" s="221" t="s">
        <v>520</v>
      </c>
      <c r="S60" s="221" t="s">
        <v>530</v>
      </c>
      <c r="T60" s="221" t="s">
        <v>522</v>
      </c>
      <c r="U60" s="311" t="s">
        <v>523</v>
      </c>
      <c r="V60" s="604"/>
      <c r="W60" s="604"/>
      <c r="X60" s="604"/>
      <c r="Y60" s="213" t="s">
        <v>531</v>
      </c>
    </row>
    <row r="61" spans="2:25" ht="15.95" customHeight="1" x14ac:dyDescent="0.15">
      <c r="B61" s="336"/>
      <c r="C61" s="602" t="s">
        <v>577</v>
      </c>
      <c r="D61" s="603"/>
      <c r="E61" s="228">
        <v>5</v>
      </c>
      <c r="F61" s="269">
        <v>32.799999237060547</v>
      </c>
      <c r="G61" s="213" t="s">
        <v>435</v>
      </c>
      <c r="H61" s="213" t="s">
        <v>539</v>
      </c>
      <c r="I61" s="213" t="s">
        <v>329</v>
      </c>
      <c r="J61" s="311" t="s">
        <v>329</v>
      </c>
      <c r="K61" s="311"/>
      <c r="L61" s="311"/>
      <c r="M61" s="213" t="s">
        <v>582</v>
      </c>
      <c r="N61" s="213" t="s">
        <v>562</v>
      </c>
      <c r="O61" s="213" t="s">
        <v>519</v>
      </c>
      <c r="P61" s="213"/>
      <c r="Q61" s="213" t="s">
        <v>519</v>
      </c>
      <c r="R61" s="221" t="s">
        <v>520</v>
      </c>
      <c r="S61" s="221" t="s">
        <v>521</v>
      </c>
      <c r="T61" s="221" t="s">
        <v>532</v>
      </c>
      <c r="U61" s="311" t="s">
        <v>532</v>
      </c>
      <c r="V61" s="604"/>
      <c r="W61" s="604"/>
      <c r="X61" s="604"/>
      <c r="Y61" s="213" t="s">
        <v>544</v>
      </c>
    </row>
    <row r="62" spans="2:25" ht="15.95" customHeight="1" x14ac:dyDescent="0.15">
      <c r="B62" s="336"/>
      <c r="C62" s="602" t="s">
        <v>577</v>
      </c>
      <c r="D62" s="603"/>
      <c r="E62" s="228">
        <v>6</v>
      </c>
      <c r="F62" s="269">
        <v>34.400001525878906</v>
      </c>
      <c r="G62" s="213" t="s">
        <v>435</v>
      </c>
      <c r="H62" s="213" t="s">
        <v>539</v>
      </c>
      <c r="I62" s="213" t="s">
        <v>329</v>
      </c>
      <c r="J62" s="311" t="s">
        <v>335</v>
      </c>
      <c r="K62" s="311"/>
      <c r="L62" s="311"/>
      <c r="M62" s="213" t="s">
        <v>532</v>
      </c>
      <c r="N62" s="213" t="s">
        <v>583</v>
      </c>
      <c r="O62" s="213" t="s">
        <v>519</v>
      </c>
      <c r="P62" s="213"/>
      <c r="Q62" s="213" t="s">
        <v>534</v>
      </c>
      <c r="R62" s="221" t="s">
        <v>520</v>
      </c>
      <c r="S62" s="221" t="s">
        <v>520</v>
      </c>
      <c r="T62" s="221" t="s">
        <v>535</v>
      </c>
      <c r="U62" s="311" t="s">
        <v>536</v>
      </c>
      <c r="V62" s="604"/>
      <c r="W62" s="604"/>
      <c r="X62" s="604"/>
      <c r="Y62" s="213"/>
    </row>
    <row r="63" spans="2:25" ht="15.95" customHeight="1" x14ac:dyDescent="0.15">
      <c r="B63" s="336"/>
      <c r="C63" s="602" t="s">
        <v>577</v>
      </c>
      <c r="D63" s="603"/>
      <c r="E63" s="228">
        <v>7</v>
      </c>
      <c r="F63" s="269">
        <v>37.400001525878906</v>
      </c>
      <c r="G63" s="213" t="s">
        <v>435</v>
      </c>
      <c r="H63" s="213" t="s">
        <v>539</v>
      </c>
      <c r="I63" s="213" t="s">
        <v>329</v>
      </c>
      <c r="J63" s="311" t="s">
        <v>335</v>
      </c>
      <c r="K63" s="311"/>
      <c r="L63" s="311"/>
      <c r="M63" s="213" t="s">
        <v>532</v>
      </c>
      <c r="N63" s="213" t="s">
        <v>584</v>
      </c>
      <c r="O63" s="213" t="s">
        <v>519</v>
      </c>
      <c r="P63" s="213"/>
      <c r="Q63" s="213" t="s">
        <v>534</v>
      </c>
      <c r="R63" s="221" t="s">
        <v>520</v>
      </c>
      <c r="S63" s="221" t="s">
        <v>520</v>
      </c>
      <c r="T63" s="221" t="s">
        <v>535</v>
      </c>
      <c r="U63" s="311" t="s">
        <v>536</v>
      </c>
      <c r="V63" s="604"/>
      <c r="W63" s="604"/>
      <c r="X63" s="604"/>
      <c r="Y63" s="213"/>
    </row>
    <row r="64" spans="2:25" ht="15.95" customHeight="1" x14ac:dyDescent="0.15">
      <c r="B64" s="336"/>
      <c r="C64" s="602" t="s">
        <v>577</v>
      </c>
      <c r="D64" s="603"/>
      <c r="E64" s="228">
        <v>8</v>
      </c>
      <c r="F64" s="269">
        <v>38.700000762939453</v>
      </c>
      <c r="G64" s="213" t="s">
        <v>435</v>
      </c>
      <c r="H64" s="213" t="s">
        <v>539</v>
      </c>
      <c r="I64" s="213" t="s">
        <v>329</v>
      </c>
      <c r="J64" s="311" t="s">
        <v>335</v>
      </c>
      <c r="K64" s="311"/>
      <c r="L64" s="311"/>
      <c r="M64" s="213" t="s">
        <v>532</v>
      </c>
      <c r="N64" s="213" t="s">
        <v>583</v>
      </c>
      <c r="O64" s="213" t="s">
        <v>519</v>
      </c>
      <c r="P64" s="213"/>
      <c r="Q64" s="213" t="s">
        <v>534</v>
      </c>
      <c r="R64" s="221" t="s">
        <v>520</v>
      </c>
      <c r="S64" s="221" t="s">
        <v>520</v>
      </c>
      <c r="T64" s="221" t="s">
        <v>535</v>
      </c>
      <c r="U64" s="311" t="s">
        <v>536</v>
      </c>
      <c r="V64" s="604"/>
      <c r="W64" s="604"/>
      <c r="X64" s="604"/>
      <c r="Y64" s="213"/>
    </row>
    <row r="65" spans="2:25" ht="15.95" customHeight="1" x14ac:dyDescent="0.15">
      <c r="B65" s="336"/>
      <c r="C65" s="602" t="s">
        <v>577</v>
      </c>
      <c r="D65" s="603"/>
      <c r="E65" s="228">
        <v>9</v>
      </c>
      <c r="F65" s="269">
        <v>32.900001525878906</v>
      </c>
      <c r="G65" s="213" t="s">
        <v>435</v>
      </c>
      <c r="H65" s="213" t="s">
        <v>539</v>
      </c>
      <c r="I65" s="213" t="s">
        <v>329</v>
      </c>
      <c r="J65" s="311" t="s">
        <v>329</v>
      </c>
      <c r="K65" s="311"/>
      <c r="L65" s="311"/>
      <c r="M65" s="213" t="s">
        <v>585</v>
      </c>
      <c r="N65" s="213" t="s">
        <v>586</v>
      </c>
      <c r="O65" s="213" t="s">
        <v>519</v>
      </c>
      <c r="P65" s="213"/>
      <c r="Q65" s="213" t="s">
        <v>519</v>
      </c>
      <c r="R65" s="221" t="s">
        <v>520</v>
      </c>
      <c r="S65" s="221" t="s">
        <v>521</v>
      </c>
      <c r="T65" s="221" t="s">
        <v>532</v>
      </c>
      <c r="U65" s="311" t="s">
        <v>532</v>
      </c>
      <c r="V65" s="604"/>
      <c r="W65" s="604"/>
      <c r="X65" s="604"/>
      <c r="Y65" s="213" t="s">
        <v>544</v>
      </c>
    </row>
    <row r="66" spans="2:25" ht="15.95" customHeight="1" x14ac:dyDescent="0.15">
      <c r="B66" s="336"/>
      <c r="C66" s="602" t="s">
        <v>577</v>
      </c>
      <c r="D66" s="603"/>
      <c r="E66" s="228">
        <v>10</v>
      </c>
      <c r="F66" s="269">
        <v>33.5</v>
      </c>
      <c r="G66" s="213" t="s">
        <v>435</v>
      </c>
      <c r="H66" s="213" t="s">
        <v>539</v>
      </c>
      <c r="I66" s="213" t="s">
        <v>329</v>
      </c>
      <c r="J66" s="311" t="s">
        <v>329</v>
      </c>
      <c r="K66" s="311"/>
      <c r="L66" s="311"/>
      <c r="M66" s="213" t="s">
        <v>587</v>
      </c>
      <c r="N66" s="213" t="s">
        <v>572</v>
      </c>
      <c r="O66" s="213" t="s">
        <v>519</v>
      </c>
      <c r="P66" s="213"/>
      <c r="Q66" s="213" t="s">
        <v>519</v>
      </c>
      <c r="R66" s="221" t="s">
        <v>520</v>
      </c>
      <c r="S66" s="221" t="s">
        <v>521</v>
      </c>
      <c r="T66" s="221" t="s">
        <v>532</v>
      </c>
      <c r="U66" s="311" t="s">
        <v>532</v>
      </c>
      <c r="V66" s="604"/>
      <c r="W66" s="604"/>
      <c r="X66" s="604"/>
      <c r="Y66" s="213" t="s">
        <v>544</v>
      </c>
    </row>
    <row r="67" spans="2:25" ht="15.95" customHeight="1" x14ac:dyDescent="0.15">
      <c r="B67" s="336"/>
      <c r="C67" s="602" t="s">
        <v>577</v>
      </c>
      <c r="D67" s="603"/>
      <c r="E67" s="228">
        <v>11</v>
      </c>
      <c r="F67" s="269">
        <v>30.5</v>
      </c>
      <c r="G67" s="213" t="s">
        <v>435</v>
      </c>
      <c r="H67" s="213" t="s">
        <v>549</v>
      </c>
      <c r="I67" s="213" t="s">
        <v>508</v>
      </c>
      <c r="J67" s="311" t="s">
        <v>335</v>
      </c>
      <c r="K67" s="311"/>
      <c r="L67" s="311"/>
      <c r="M67" s="213" t="s">
        <v>532</v>
      </c>
      <c r="N67" s="213" t="s">
        <v>588</v>
      </c>
      <c r="O67" s="213" t="s">
        <v>518</v>
      </c>
      <c r="P67" s="213"/>
      <c r="Q67" s="213" t="s">
        <v>534</v>
      </c>
      <c r="R67" s="221" t="s">
        <v>520</v>
      </c>
      <c r="S67" s="221" t="s">
        <v>520</v>
      </c>
      <c r="T67" s="221" t="s">
        <v>535</v>
      </c>
      <c r="U67" s="311" t="s">
        <v>536</v>
      </c>
      <c r="V67" s="604"/>
      <c r="W67" s="604"/>
      <c r="X67" s="604"/>
      <c r="Y67" s="213"/>
    </row>
    <row r="68" spans="2:25" ht="15.95" customHeight="1" x14ac:dyDescent="0.15">
      <c r="B68" s="336"/>
      <c r="C68" s="602" t="s">
        <v>577</v>
      </c>
      <c r="D68" s="603"/>
      <c r="E68" s="228">
        <v>12</v>
      </c>
      <c r="F68" s="269">
        <v>34.5</v>
      </c>
      <c r="G68" s="213" t="s">
        <v>435</v>
      </c>
      <c r="H68" s="213" t="s">
        <v>539</v>
      </c>
      <c r="I68" s="213" t="s">
        <v>508</v>
      </c>
      <c r="J68" s="311" t="s">
        <v>335</v>
      </c>
      <c r="K68" s="311"/>
      <c r="L68" s="311"/>
      <c r="M68" s="213" t="s">
        <v>532</v>
      </c>
      <c r="N68" s="213" t="s">
        <v>559</v>
      </c>
      <c r="O68" s="213" t="s">
        <v>518</v>
      </c>
      <c r="P68" s="213"/>
      <c r="Q68" s="213" t="s">
        <v>534</v>
      </c>
      <c r="R68" s="221" t="s">
        <v>520</v>
      </c>
      <c r="S68" s="221" t="s">
        <v>520</v>
      </c>
      <c r="T68" s="221" t="s">
        <v>535</v>
      </c>
      <c r="U68" s="311" t="s">
        <v>536</v>
      </c>
      <c r="V68" s="604"/>
      <c r="W68" s="604"/>
      <c r="X68" s="604"/>
      <c r="Y68" s="213"/>
    </row>
    <row r="69" spans="2:25" ht="15.95" customHeight="1" x14ac:dyDescent="0.15">
      <c r="B69" s="336"/>
      <c r="C69" s="602" t="s">
        <v>577</v>
      </c>
      <c r="D69" s="603"/>
      <c r="E69" s="228">
        <v>13</v>
      </c>
      <c r="F69" s="269">
        <v>35.299999237060547</v>
      </c>
      <c r="G69" s="213" t="s">
        <v>435</v>
      </c>
      <c r="H69" s="213" t="s">
        <v>565</v>
      </c>
      <c r="I69" s="213" t="s">
        <v>508</v>
      </c>
      <c r="J69" s="311" t="s">
        <v>335</v>
      </c>
      <c r="K69" s="311"/>
      <c r="L69" s="311"/>
      <c r="M69" s="213" t="s">
        <v>532</v>
      </c>
      <c r="N69" s="213" t="s">
        <v>589</v>
      </c>
      <c r="O69" s="213" t="s">
        <v>518</v>
      </c>
      <c r="P69" s="213"/>
      <c r="Q69" s="213" t="s">
        <v>534</v>
      </c>
      <c r="R69" s="221" t="s">
        <v>520</v>
      </c>
      <c r="S69" s="221" t="s">
        <v>520</v>
      </c>
      <c r="T69" s="221" t="s">
        <v>535</v>
      </c>
      <c r="U69" s="311" t="s">
        <v>536</v>
      </c>
      <c r="V69" s="604"/>
      <c r="W69" s="604"/>
      <c r="X69" s="604"/>
      <c r="Y69" s="213"/>
    </row>
    <row r="70" spans="2:25" ht="15.95" customHeight="1" x14ac:dyDescent="0.15">
      <c r="B70" s="336"/>
      <c r="C70" s="602" t="s">
        <v>577</v>
      </c>
      <c r="D70" s="603"/>
      <c r="E70" s="228">
        <v>14</v>
      </c>
      <c r="F70" s="269">
        <v>33.700000762939453</v>
      </c>
      <c r="G70" s="213" t="s">
        <v>590</v>
      </c>
      <c r="H70" s="213" t="s">
        <v>591</v>
      </c>
      <c r="I70" s="213"/>
      <c r="J70" s="311" t="s">
        <v>335</v>
      </c>
      <c r="K70" s="311"/>
      <c r="L70" s="311"/>
      <c r="M70" s="213" t="s">
        <v>547</v>
      </c>
      <c r="N70" s="213" t="s">
        <v>547</v>
      </c>
      <c r="O70" s="213" t="s">
        <v>518</v>
      </c>
      <c r="P70" s="213"/>
      <c r="Q70" s="213"/>
      <c r="R70" s="221" t="s">
        <v>520</v>
      </c>
      <c r="S70" s="221" t="s">
        <v>520</v>
      </c>
      <c r="T70" s="221" t="s">
        <v>532</v>
      </c>
      <c r="U70" s="311" t="s">
        <v>532</v>
      </c>
      <c r="V70" s="604"/>
      <c r="W70" s="604"/>
      <c r="X70" s="604"/>
      <c r="Y70" s="213"/>
    </row>
    <row r="71" spans="2:25" ht="15.95" customHeight="1" x14ac:dyDescent="0.15">
      <c r="B71" s="336"/>
      <c r="C71" s="602" t="s">
        <v>577</v>
      </c>
      <c r="D71" s="603"/>
      <c r="E71" s="228">
        <v>15</v>
      </c>
      <c r="F71" s="269">
        <v>35</v>
      </c>
      <c r="G71" s="213" t="s">
        <v>590</v>
      </c>
      <c r="H71" s="213" t="s">
        <v>591</v>
      </c>
      <c r="I71" s="213"/>
      <c r="J71" s="311" t="s">
        <v>335</v>
      </c>
      <c r="K71" s="311"/>
      <c r="L71" s="311"/>
      <c r="M71" s="213" t="s">
        <v>592</v>
      </c>
      <c r="N71" s="213" t="s">
        <v>593</v>
      </c>
      <c r="O71" s="213" t="s">
        <v>518</v>
      </c>
      <c r="P71" s="213"/>
      <c r="Q71" s="213"/>
      <c r="R71" s="221" t="s">
        <v>520</v>
      </c>
      <c r="S71" s="221" t="s">
        <v>520</v>
      </c>
      <c r="T71" s="221" t="s">
        <v>532</v>
      </c>
      <c r="U71" s="311" t="s">
        <v>532</v>
      </c>
      <c r="V71" s="604"/>
      <c r="W71" s="604"/>
      <c r="X71" s="604"/>
      <c r="Y71" s="213"/>
    </row>
    <row r="72" spans="2:25" ht="15.95" customHeight="1" x14ac:dyDescent="0.15">
      <c r="B72" s="336"/>
      <c r="C72" s="602" t="s">
        <v>577</v>
      </c>
      <c r="D72" s="603"/>
      <c r="E72" s="228">
        <v>16</v>
      </c>
      <c r="F72" s="269">
        <v>37</v>
      </c>
      <c r="G72" s="213" t="s">
        <v>590</v>
      </c>
      <c r="H72" s="213" t="s">
        <v>594</v>
      </c>
      <c r="I72" s="213" t="s">
        <v>329</v>
      </c>
      <c r="J72" s="311" t="s">
        <v>331</v>
      </c>
      <c r="K72" s="311"/>
      <c r="L72" s="311"/>
      <c r="M72" s="213" t="s">
        <v>595</v>
      </c>
      <c r="N72" s="213" t="s">
        <v>596</v>
      </c>
      <c r="O72" s="213" t="s">
        <v>518</v>
      </c>
      <c r="P72" s="213"/>
      <c r="Q72" s="213" t="s">
        <v>518</v>
      </c>
      <c r="R72" s="221" t="s">
        <v>520</v>
      </c>
      <c r="S72" s="221" t="s">
        <v>530</v>
      </c>
      <c r="T72" s="221" t="s">
        <v>522</v>
      </c>
      <c r="U72" s="311" t="s">
        <v>523</v>
      </c>
      <c r="V72" s="604"/>
      <c r="W72" s="604"/>
      <c r="X72" s="604"/>
      <c r="Y72" s="213" t="s">
        <v>531</v>
      </c>
    </row>
    <row r="73" spans="2:25" ht="15.95" customHeight="1" x14ac:dyDescent="0.15">
      <c r="B73" s="336"/>
      <c r="C73" s="602" t="s">
        <v>577</v>
      </c>
      <c r="D73" s="603"/>
      <c r="E73" s="228">
        <v>17</v>
      </c>
      <c r="F73" s="269">
        <v>37.700000000000003</v>
      </c>
      <c r="G73" s="213" t="s">
        <v>435</v>
      </c>
      <c r="H73" s="213" t="s">
        <v>539</v>
      </c>
      <c r="I73" s="213" t="s">
        <v>329</v>
      </c>
      <c r="J73" s="311" t="s">
        <v>329</v>
      </c>
      <c r="K73" s="311"/>
      <c r="L73" s="311"/>
      <c r="M73" s="213" t="s">
        <v>547</v>
      </c>
      <c r="N73" s="213" t="s">
        <v>532</v>
      </c>
      <c r="O73" s="213" t="s">
        <v>532</v>
      </c>
      <c r="P73" s="213"/>
      <c r="Q73" s="213" t="s">
        <v>519</v>
      </c>
      <c r="R73" s="221" t="s">
        <v>520</v>
      </c>
      <c r="S73" s="221" t="s">
        <v>521</v>
      </c>
      <c r="T73" s="221" t="s">
        <v>532</v>
      </c>
      <c r="U73" s="311" t="s">
        <v>532</v>
      </c>
      <c r="V73" s="604"/>
      <c r="W73" s="604"/>
      <c r="X73" s="604"/>
      <c r="Y73" s="213" t="s">
        <v>544</v>
      </c>
    </row>
    <row r="74" spans="2:25" ht="15.95" customHeight="1" x14ac:dyDescent="0.15">
      <c r="B74" s="336"/>
      <c r="C74" s="602" t="s">
        <v>577</v>
      </c>
      <c r="D74" s="603"/>
      <c r="E74" s="228">
        <v>18</v>
      </c>
      <c r="F74" s="269">
        <v>33.799999999999997</v>
      </c>
      <c r="G74" s="213" t="s">
        <v>435</v>
      </c>
      <c r="H74" s="213" t="s">
        <v>549</v>
      </c>
      <c r="I74" s="213" t="s">
        <v>508</v>
      </c>
      <c r="J74" s="311" t="s">
        <v>301</v>
      </c>
      <c r="K74" s="311"/>
      <c r="L74" s="311"/>
      <c r="M74" s="213" t="s">
        <v>559</v>
      </c>
      <c r="N74" s="213" t="s">
        <v>532</v>
      </c>
      <c r="O74" s="213" t="s">
        <v>532</v>
      </c>
      <c r="P74" s="213"/>
      <c r="Q74" s="213" t="s">
        <v>518</v>
      </c>
      <c r="R74" s="221" t="s">
        <v>520</v>
      </c>
      <c r="S74" s="221" t="s">
        <v>530</v>
      </c>
      <c r="T74" s="221" t="s">
        <v>532</v>
      </c>
      <c r="U74" s="311" t="s">
        <v>532</v>
      </c>
      <c r="V74" s="604"/>
      <c r="W74" s="604"/>
      <c r="X74" s="604"/>
      <c r="Y74" s="213" t="s">
        <v>531</v>
      </c>
    </row>
    <row r="75" spans="2:25" ht="15.95" customHeight="1" x14ac:dyDescent="0.15">
      <c r="B75" s="336"/>
      <c r="C75" s="602" t="s">
        <v>597</v>
      </c>
      <c r="D75" s="603"/>
      <c r="E75" s="228">
        <v>1</v>
      </c>
      <c r="F75" s="269">
        <v>47</v>
      </c>
      <c r="G75" s="213" t="s">
        <v>435</v>
      </c>
      <c r="H75" s="213" t="s">
        <v>528</v>
      </c>
      <c r="I75" s="213" t="s">
        <v>508</v>
      </c>
      <c r="J75" s="311" t="s">
        <v>335</v>
      </c>
      <c r="K75" s="311"/>
      <c r="L75" s="311"/>
      <c r="M75" s="213" t="s">
        <v>532</v>
      </c>
      <c r="N75" s="213" t="s">
        <v>598</v>
      </c>
      <c r="O75" s="213" t="s">
        <v>518</v>
      </c>
      <c r="P75" s="213"/>
      <c r="Q75" s="213" t="s">
        <v>534</v>
      </c>
      <c r="R75" s="221" t="s">
        <v>520</v>
      </c>
      <c r="S75" s="221" t="s">
        <v>520</v>
      </c>
      <c r="T75" s="221" t="s">
        <v>535</v>
      </c>
      <c r="U75" s="311" t="s">
        <v>536</v>
      </c>
      <c r="V75" s="604"/>
      <c r="W75" s="604"/>
      <c r="X75" s="604"/>
      <c r="Y75" s="213"/>
    </row>
    <row r="76" spans="2:25" ht="15.95" customHeight="1" x14ac:dyDescent="0.15">
      <c r="B76" s="388"/>
      <c r="C76" s="602" t="s">
        <v>597</v>
      </c>
      <c r="D76" s="603"/>
      <c r="E76" s="228">
        <v>2</v>
      </c>
      <c r="F76" s="269">
        <v>49.299999237060547</v>
      </c>
      <c r="G76" s="213" t="s">
        <v>435</v>
      </c>
      <c r="H76" s="213" t="s">
        <v>528</v>
      </c>
      <c r="I76" s="213" t="s">
        <v>329</v>
      </c>
      <c r="J76" s="311" t="s">
        <v>335</v>
      </c>
      <c r="K76" s="311"/>
      <c r="L76" s="311"/>
      <c r="M76" s="213" t="s">
        <v>532</v>
      </c>
      <c r="N76" s="213" t="s">
        <v>599</v>
      </c>
      <c r="O76" s="213" t="s">
        <v>518</v>
      </c>
      <c r="P76" s="213"/>
      <c r="Q76" s="213" t="s">
        <v>534</v>
      </c>
      <c r="R76" s="221" t="s">
        <v>520</v>
      </c>
      <c r="S76" s="221" t="s">
        <v>520</v>
      </c>
      <c r="T76" s="221" t="s">
        <v>535</v>
      </c>
      <c r="U76" s="311" t="s">
        <v>536</v>
      </c>
      <c r="V76" s="604"/>
      <c r="W76" s="604"/>
      <c r="X76" s="604"/>
      <c r="Y76" s="213"/>
    </row>
    <row r="77" spans="2:25" ht="15.75" customHeight="1" x14ac:dyDescent="0.15">
      <c r="B77" s="336" t="s">
        <v>386</v>
      </c>
      <c r="C77" s="305" t="s">
        <v>597</v>
      </c>
      <c r="D77" s="307"/>
      <c r="E77" s="228">
        <v>3</v>
      </c>
      <c r="F77" s="269">
        <v>40.599998474121094</v>
      </c>
      <c r="G77" s="213" t="s">
        <v>435</v>
      </c>
      <c r="H77" s="213" t="s">
        <v>528</v>
      </c>
      <c r="I77" s="213" t="s">
        <v>508</v>
      </c>
      <c r="J77" s="311" t="s">
        <v>327</v>
      </c>
      <c r="K77" s="311"/>
      <c r="L77" s="311"/>
      <c r="M77" s="213" t="s">
        <v>548</v>
      </c>
      <c r="N77" s="213" t="s">
        <v>548</v>
      </c>
      <c r="O77" s="213" t="s">
        <v>518</v>
      </c>
      <c r="P77" s="213"/>
      <c r="Q77" s="213" t="s">
        <v>518</v>
      </c>
      <c r="R77" s="221" t="s">
        <v>520</v>
      </c>
      <c r="S77" s="221" t="s">
        <v>530</v>
      </c>
      <c r="T77" s="221" t="s">
        <v>522</v>
      </c>
      <c r="U77" s="311" t="s">
        <v>523</v>
      </c>
      <c r="V77" s="604"/>
      <c r="W77" s="604"/>
      <c r="X77" s="604"/>
      <c r="Y77" s="213" t="s">
        <v>531</v>
      </c>
    </row>
    <row r="78" spans="2:25" ht="15.95" customHeight="1" x14ac:dyDescent="0.15">
      <c r="B78" s="336"/>
      <c r="C78" s="305" t="s">
        <v>597</v>
      </c>
      <c r="D78" s="307"/>
      <c r="E78" s="228">
        <v>4</v>
      </c>
      <c r="F78" s="269">
        <v>45.200000762939453</v>
      </c>
      <c r="G78" s="213" t="s">
        <v>435</v>
      </c>
      <c r="H78" s="213" t="s">
        <v>549</v>
      </c>
      <c r="I78" s="213" t="s">
        <v>508</v>
      </c>
      <c r="J78" s="311" t="s">
        <v>335</v>
      </c>
      <c r="K78" s="311"/>
      <c r="L78" s="311"/>
      <c r="M78" s="213" t="s">
        <v>532</v>
      </c>
      <c r="N78" s="213" t="s">
        <v>600</v>
      </c>
      <c r="O78" s="213" t="s">
        <v>518</v>
      </c>
      <c r="P78" s="213"/>
      <c r="Q78" s="213" t="s">
        <v>534</v>
      </c>
      <c r="R78" s="221" t="s">
        <v>520</v>
      </c>
      <c r="S78" s="221" t="s">
        <v>520</v>
      </c>
      <c r="T78" s="221" t="s">
        <v>535</v>
      </c>
      <c r="U78" s="311" t="s">
        <v>536</v>
      </c>
      <c r="V78" s="606"/>
      <c r="W78" s="606"/>
      <c r="X78" s="606"/>
      <c r="Y78" s="300"/>
    </row>
    <row r="79" spans="2:25" ht="15.95" customHeight="1" x14ac:dyDescent="0.15">
      <c r="B79" s="336"/>
      <c r="C79" s="305" t="s">
        <v>597</v>
      </c>
      <c r="D79" s="307"/>
      <c r="E79" s="228">
        <v>5</v>
      </c>
      <c r="F79" s="269">
        <v>41.200000762939453</v>
      </c>
      <c r="G79" s="213" t="s">
        <v>435</v>
      </c>
      <c r="H79" s="213" t="s">
        <v>549</v>
      </c>
      <c r="I79" s="213" t="s">
        <v>508</v>
      </c>
      <c r="J79" s="311" t="s">
        <v>335</v>
      </c>
      <c r="K79" s="311"/>
      <c r="L79" s="311"/>
      <c r="M79" s="213" t="s">
        <v>532</v>
      </c>
      <c r="N79" s="213" t="s">
        <v>600</v>
      </c>
      <c r="O79" s="213" t="s">
        <v>518</v>
      </c>
      <c r="P79" s="213"/>
      <c r="Q79" s="213" t="s">
        <v>534</v>
      </c>
      <c r="R79" s="221" t="s">
        <v>520</v>
      </c>
      <c r="S79" s="221" t="s">
        <v>520</v>
      </c>
      <c r="T79" s="221" t="s">
        <v>535</v>
      </c>
      <c r="U79" s="311" t="s">
        <v>536</v>
      </c>
      <c r="V79" s="604"/>
      <c r="W79" s="604"/>
      <c r="X79" s="604"/>
      <c r="Y79" s="213"/>
    </row>
    <row r="80" spans="2:25" ht="15.95" customHeight="1" x14ac:dyDescent="0.15">
      <c r="B80" s="336"/>
      <c r="C80" s="305" t="s">
        <v>492</v>
      </c>
      <c r="D80" s="307"/>
      <c r="E80" s="228">
        <v>1</v>
      </c>
      <c r="F80" s="269">
        <v>51</v>
      </c>
      <c r="G80" s="213" t="s">
        <v>442</v>
      </c>
      <c r="H80" s="213" t="s">
        <v>516</v>
      </c>
      <c r="I80" s="213" t="s">
        <v>508</v>
      </c>
      <c r="J80" s="311" t="s">
        <v>301</v>
      </c>
      <c r="K80" s="311"/>
      <c r="L80" s="311"/>
      <c r="M80" s="213" t="s">
        <v>601</v>
      </c>
      <c r="N80" s="213" t="s">
        <v>601</v>
      </c>
      <c r="O80" s="213" t="s">
        <v>519</v>
      </c>
      <c r="P80" s="213"/>
      <c r="Q80" s="213" t="s">
        <v>519</v>
      </c>
      <c r="R80" s="221" t="s">
        <v>520</v>
      </c>
      <c r="S80" s="221" t="s">
        <v>521</v>
      </c>
      <c r="T80" s="221" t="s">
        <v>532</v>
      </c>
      <c r="U80" s="311" t="s">
        <v>532</v>
      </c>
      <c r="V80" s="604"/>
      <c r="W80" s="604"/>
      <c r="X80" s="604"/>
      <c r="Y80" s="213" t="s">
        <v>524</v>
      </c>
    </row>
    <row r="81" spans="2:25" ht="15.95" customHeight="1" x14ac:dyDescent="0.15">
      <c r="B81" s="336"/>
      <c r="C81" s="305" t="s">
        <v>492</v>
      </c>
      <c r="D81" s="307"/>
      <c r="E81" s="228">
        <v>2</v>
      </c>
      <c r="F81" s="270">
        <v>51</v>
      </c>
      <c r="G81" s="213" t="s">
        <v>442</v>
      </c>
      <c r="H81" s="213" t="s">
        <v>516</v>
      </c>
      <c r="I81" s="213" t="s">
        <v>508</v>
      </c>
      <c r="J81" s="311" t="s">
        <v>301</v>
      </c>
      <c r="K81" s="311"/>
      <c r="L81" s="311"/>
      <c r="M81" s="213" t="s">
        <v>533</v>
      </c>
      <c r="N81" s="213" t="s">
        <v>548</v>
      </c>
      <c r="O81" s="213" t="s">
        <v>518</v>
      </c>
      <c r="P81" s="213"/>
      <c r="Q81" s="213" t="s">
        <v>518</v>
      </c>
      <c r="R81" s="221" t="s">
        <v>520</v>
      </c>
      <c r="S81" s="221" t="s">
        <v>530</v>
      </c>
      <c r="T81" s="221" t="s">
        <v>522</v>
      </c>
      <c r="U81" s="311" t="s">
        <v>523</v>
      </c>
      <c r="V81" s="604"/>
      <c r="W81" s="604"/>
      <c r="X81" s="604"/>
      <c r="Y81" s="213" t="s">
        <v>531</v>
      </c>
    </row>
    <row r="82" spans="2:25" ht="15.95" customHeight="1" x14ac:dyDescent="0.15">
      <c r="B82" s="336"/>
      <c r="C82" s="305" t="s">
        <v>492</v>
      </c>
      <c r="D82" s="307"/>
      <c r="E82" s="228">
        <v>3</v>
      </c>
      <c r="F82" s="269">
        <v>51</v>
      </c>
      <c r="G82" s="213" t="s">
        <v>442</v>
      </c>
      <c r="H82" s="213" t="s">
        <v>516</v>
      </c>
      <c r="I82" s="213" t="s">
        <v>329</v>
      </c>
      <c r="J82" s="311" t="s">
        <v>329</v>
      </c>
      <c r="K82" s="311"/>
      <c r="L82" s="311"/>
      <c r="M82" s="213" t="s">
        <v>602</v>
      </c>
      <c r="N82" s="213" t="s">
        <v>532</v>
      </c>
      <c r="O82" s="271" t="s">
        <v>532</v>
      </c>
      <c r="P82" s="271"/>
      <c r="Q82" s="271" t="s">
        <v>518</v>
      </c>
      <c r="R82" s="221" t="s">
        <v>520</v>
      </c>
      <c r="S82" s="221" t="s">
        <v>530</v>
      </c>
      <c r="T82" s="221" t="s">
        <v>532</v>
      </c>
      <c r="U82" s="311" t="s">
        <v>532</v>
      </c>
      <c r="V82" s="604"/>
      <c r="W82" s="604"/>
      <c r="X82" s="604"/>
      <c r="Y82" s="213" t="s">
        <v>531</v>
      </c>
    </row>
    <row r="83" spans="2:25" ht="15.95" customHeight="1" x14ac:dyDescent="0.15">
      <c r="B83" s="336"/>
      <c r="C83" s="305"/>
      <c r="D83" s="307"/>
      <c r="E83" s="228"/>
      <c r="F83" s="269"/>
      <c r="G83" s="213"/>
      <c r="H83" s="213"/>
      <c r="I83" s="213"/>
      <c r="J83" s="311"/>
      <c r="K83" s="311"/>
      <c r="L83" s="311"/>
      <c r="M83" s="213"/>
      <c r="N83" s="213"/>
      <c r="O83" s="271"/>
      <c r="P83" s="271"/>
      <c r="Q83" s="271"/>
      <c r="R83" s="221"/>
      <c r="S83" s="221"/>
      <c r="T83" s="221"/>
      <c r="U83" s="311"/>
      <c r="V83" s="604"/>
      <c r="W83" s="604"/>
      <c r="X83" s="604"/>
      <c r="Y83" s="213"/>
    </row>
    <row r="84" spans="2:25" ht="15.95" customHeight="1" x14ac:dyDescent="0.15">
      <c r="B84" s="336"/>
      <c r="C84" s="305"/>
      <c r="D84" s="307"/>
      <c r="E84" s="228"/>
      <c r="F84" s="269"/>
      <c r="G84" s="213"/>
      <c r="H84" s="213"/>
      <c r="I84" s="213"/>
      <c r="J84" s="311"/>
      <c r="K84" s="311"/>
      <c r="L84" s="311"/>
      <c r="M84" s="213"/>
      <c r="N84" s="213"/>
      <c r="O84" s="271"/>
      <c r="P84" s="271"/>
      <c r="Q84" s="271"/>
      <c r="R84" s="221"/>
      <c r="S84" s="221"/>
      <c r="T84" s="221"/>
      <c r="U84" s="311"/>
      <c r="V84" s="604"/>
      <c r="W84" s="604"/>
      <c r="X84" s="604"/>
      <c r="Y84" s="213"/>
    </row>
    <row r="85" spans="2:25" ht="15.95" customHeight="1" x14ac:dyDescent="0.15">
      <c r="B85" s="336"/>
      <c r="C85" s="602"/>
      <c r="D85" s="603"/>
      <c r="E85" s="228"/>
      <c r="F85" s="269"/>
      <c r="G85" s="213"/>
      <c r="H85" s="213"/>
      <c r="I85" s="213"/>
      <c r="J85" s="384"/>
      <c r="K85" s="605"/>
      <c r="L85" s="362"/>
      <c r="M85" s="213"/>
      <c r="N85" s="213"/>
      <c r="O85" s="271"/>
      <c r="P85" s="271"/>
      <c r="Q85" s="271"/>
      <c r="R85" s="221"/>
      <c r="S85" s="221"/>
      <c r="T85" s="221"/>
      <c r="U85" s="384"/>
      <c r="V85" s="605"/>
      <c r="W85" s="605"/>
      <c r="X85" s="362"/>
      <c r="Y85" s="213"/>
    </row>
    <row r="86" spans="2:25" ht="15.95" customHeight="1" x14ac:dyDescent="0.15">
      <c r="B86" s="336"/>
      <c r="C86" s="602"/>
      <c r="D86" s="603"/>
      <c r="E86" s="228"/>
      <c r="F86" s="269"/>
      <c r="G86" s="213"/>
      <c r="H86" s="213"/>
      <c r="I86" s="213"/>
      <c r="J86" s="384"/>
      <c r="K86" s="605"/>
      <c r="L86" s="362"/>
      <c r="M86" s="213"/>
      <c r="N86" s="213"/>
      <c r="O86" s="271"/>
      <c r="P86" s="271"/>
      <c r="Q86" s="271"/>
      <c r="R86" s="221"/>
      <c r="S86" s="221"/>
      <c r="T86" s="221"/>
      <c r="U86" s="384"/>
      <c r="V86" s="605"/>
      <c r="W86" s="605"/>
      <c r="X86" s="362"/>
      <c r="Y86" s="213"/>
    </row>
    <row r="87" spans="2:25" ht="15.95" customHeight="1" x14ac:dyDescent="0.15">
      <c r="B87" s="336"/>
      <c r="C87" s="602"/>
      <c r="D87" s="603"/>
      <c r="E87" s="228"/>
      <c r="F87" s="269"/>
      <c r="G87" s="213"/>
      <c r="H87" s="213"/>
      <c r="I87" s="213"/>
      <c r="J87" s="384"/>
      <c r="K87" s="605"/>
      <c r="L87" s="362"/>
      <c r="M87" s="213"/>
      <c r="N87" s="213"/>
      <c r="O87" s="271"/>
      <c r="P87" s="271"/>
      <c r="Q87" s="271"/>
      <c r="R87" s="221"/>
      <c r="S87" s="221"/>
      <c r="T87" s="221"/>
      <c r="U87" s="384"/>
      <c r="V87" s="605"/>
      <c r="W87" s="605"/>
      <c r="X87" s="362"/>
      <c r="Y87" s="213"/>
    </row>
    <row r="88" spans="2:25" ht="15.95" customHeight="1" x14ac:dyDescent="0.15">
      <c r="B88" s="336"/>
      <c r="C88" s="602"/>
      <c r="D88" s="603"/>
      <c r="E88" s="228"/>
      <c r="F88" s="269"/>
      <c r="G88" s="213"/>
      <c r="H88" s="213"/>
      <c r="I88" s="213"/>
      <c r="J88" s="384"/>
      <c r="K88" s="605"/>
      <c r="L88" s="362"/>
      <c r="M88" s="213"/>
      <c r="N88" s="213"/>
      <c r="O88" s="271"/>
      <c r="P88" s="271"/>
      <c r="Q88" s="271"/>
      <c r="R88" s="221"/>
      <c r="S88" s="221"/>
      <c r="T88" s="221"/>
      <c r="U88" s="311"/>
      <c r="V88" s="604"/>
      <c r="W88" s="604"/>
      <c r="X88" s="604"/>
      <c r="Y88" s="213"/>
    </row>
    <row r="89" spans="2:25" ht="15.95" customHeight="1" x14ac:dyDescent="0.15">
      <c r="B89" s="336"/>
      <c r="C89" s="602"/>
      <c r="D89" s="603"/>
      <c r="E89" s="228"/>
      <c r="F89" s="269"/>
      <c r="G89" s="213"/>
      <c r="H89" s="213"/>
      <c r="I89" s="213"/>
      <c r="J89" s="311"/>
      <c r="K89" s="311"/>
      <c r="L89" s="311"/>
      <c r="M89" s="213"/>
      <c r="N89" s="213"/>
      <c r="O89" s="271"/>
      <c r="P89" s="271"/>
      <c r="Q89" s="271"/>
      <c r="R89" s="221"/>
      <c r="S89" s="221"/>
      <c r="T89" s="221"/>
      <c r="U89" s="311"/>
      <c r="V89" s="604"/>
      <c r="W89" s="604"/>
      <c r="X89" s="604"/>
      <c r="Y89" s="213"/>
    </row>
    <row r="90" spans="2:25" ht="15.95" customHeight="1" x14ac:dyDescent="0.15">
      <c r="B90" s="336"/>
      <c r="C90" s="602"/>
      <c r="D90" s="603"/>
      <c r="E90" s="228"/>
      <c r="F90" s="269"/>
      <c r="G90" s="213"/>
      <c r="H90" s="213"/>
      <c r="I90" s="213"/>
      <c r="J90" s="311"/>
      <c r="K90" s="311"/>
      <c r="L90" s="311"/>
      <c r="M90" s="213"/>
      <c r="N90" s="213"/>
      <c r="O90" s="213"/>
      <c r="P90" s="213"/>
      <c r="Q90" s="213"/>
      <c r="R90" s="221"/>
      <c r="S90" s="221"/>
      <c r="T90" s="221"/>
      <c r="U90" s="311"/>
      <c r="V90" s="604"/>
      <c r="W90" s="604"/>
      <c r="X90" s="604"/>
      <c r="Y90" s="213"/>
    </row>
    <row r="91" spans="2:25" ht="15.95" customHeight="1" x14ac:dyDescent="0.15">
      <c r="B91" s="336"/>
      <c r="C91" s="602"/>
      <c r="D91" s="603"/>
      <c r="E91" s="228"/>
      <c r="F91" s="269"/>
      <c r="G91" s="213"/>
      <c r="H91" s="213"/>
      <c r="I91" s="213"/>
      <c r="J91" s="311"/>
      <c r="K91" s="311"/>
      <c r="L91" s="311"/>
      <c r="M91" s="213"/>
      <c r="N91" s="213"/>
      <c r="O91" s="213"/>
      <c r="P91" s="213"/>
      <c r="Q91" s="213"/>
      <c r="R91" s="221"/>
      <c r="S91" s="221"/>
      <c r="T91" s="221"/>
      <c r="U91" s="311"/>
      <c r="V91" s="604"/>
      <c r="W91" s="604"/>
      <c r="X91" s="604"/>
      <c r="Y91" s="213"/>
    </row>
    <row r="92" spans="2:25" ht="15.95" customHeight="1" x14ac:dyDescent="0.15">
      <c r="B92" s="336"/>
      <c r="C92" s="602"/>
      <c r="D92" s="603"/>
      <c r="E92" s="228"/>
      <c r="F92" s="269"/>
      <c r="G92" s="213"/>
      <c r="H92" s="213"/>
      <c r="I92" s="213"/>
      <c r="J92" s="311"/>
      <c r="K92" s="311"/>
      <c r="L92" s="311"/>
      <c r="M92" s="213"/>
      <c r="N92" s="213"/>
      <c r="O92" s="213"/>
      <c r="P92" s="213"/>
      <c r="Q92" s="213"/>
      <c r="R92" s="221"/>
      <c r="S92" s="221"/>
      <c r="T92" s="221"/>
      <c r="U92" s="311"/>
      <c r="V92" s="604"/>
      <c r="W92" s="604"/>
      <c r="X92" s="604"/>
      <c r="Y92" s="213"/>
    </row>
    <row r="93" spans="2:25" ht="15.95" customHeight="1" x14ac:dyDescent="0.15">
      <c r="B93" s="336"/>
      <c r="C93" s="602"/>
      <c r="D93" s="603"/>
      <c r="E93" s="228"/>
      <c r="F93" s="269"/>
      <c r="G93" s="213"/>
      <c r="H93" s="213"/>
      <c r="I93" s="213"/>
      <c r="J93" s="311"/>
      <c r="K93" s="311"/>
      <c r="L93" s="311"/>
      <c r="M93" s="213"/>
      <c r="N93" s="213"/>
      <c r="O93" s="213"/>
      <c r="P93" s="213"/>
      <c r="Q93" s="213"/>
      <c r="R93" s="221"/>
      <c r="S93" s="221"/>
      <c r="T93" s="221"/>
      <c r="U93" s="311"/>
      <c r="V93" s="604"/>
      <c r="W93" s="604"/>
      <c r="X93" s="604"/>
      <c r="Y93" s="213"/>
    </row>
    <row r="94" spans="2:25" ht="15.95" customHeight="1" x14ac:dyDescent="0.15">
      <c r="B94" s="336"/>
      <c r="C94" s="602"/>
      <c r="D94" s="603"/>
      <c r="E94" s="228"/>
      <c r="F94" s="269"/>
      <c r="G94" s="213"/>
      <c r="H94" s="213"/>
      <c r="I94" s="213"/>
      <c r="J94" s="311"/>
      <c r="K94" s="311"/>
      <c r="L94" s="311"/>
      <c r="M94" s="213"/>
      <c r="N94" s="213"/>
      <c r="O94" s="213"/>
      <c r="P94" s="213"/>
      <c r="Q94" s="213"/>
      <c r="R94" s="221"/>
      <c r="S94" s="221"/>
      <c r="T94" s="221"/>
      <c r="U94" s="311"/>
      <c r="V94" s="604"/>
      <c r="W94" s="604"/>
      <c r="X94" s="604"/>
      <c r="Y94" s="213"/>
    </row>
    <row r="95" spans="2:25" ht="15.95" customHeight="1" x14ac:dyDescent="0.15">
      <c r="B95" s="336"/>
      <c r="C95" s="602"/>
      <c r="D95" s="603"/>
      <c r="E95" s="228"/>
      <c r="F95" s="269"/>
      <c r="G95" s="213"/>
      <c r="H95" s="213"/>
      <c r="I95" s="213"/>
      <c r="J95" s="311"/>
      <c r="K95" s="311"/>
      <c r="L95" s="311"/>
      <c r="M95" s="213"/>
      <c r="N95" s="213"/>
      <c r="O95" s="213"/>
      <c r="P95" s="213"/>
      <c r="Q95" s="213"/>
      <c r="R95" s="221"/>
      <c r="S95" s="221"/>
      <c r="T95" s="221"/>
      <c r="U95" s="311"/>
      <c r="V95" s="604"/>
      <c r="W95" s="604"/>
      <c r="X95" s="604"/>
      <c r="Y95" s="213"/>
    </row>
    <row r="96" spans="2:25" ht="15.95" customHeight="1" x14ac:dyDescent="0.15">
      <c r="B96" s="336"/>
      <c r="C96" s="602"/>
      <c r="D96" s="603"/>
      <c r="E96" s="228"/>
      <c r="F96" s="269"/>
      <c r="G96" s="213"/>
      <c r="H96" s="213"/>
      <c r="I96" s="213"/>
      <c r="J96" s="311"/>
      <c r="K96" s="311"/>
      <c r="L96" s="311"/>
      <c r="M96" s="213"/>
      <c r="N96" s="213"/>
      <c r="O96" s="213"/>
      <c r="P96" s="213"/>
      <c r="Q96" s="213"/>
      <c r="R96" s="221"/>
      <c r="S96" s="221"/>
      <c r="T96" s="221"/>
      <c r="U96" s="311"/>
      <c r="V96" s="604"/>
      <c r="W96" s="604"/>
      <c r="X96" s="604"/>
      <c r="Y96" s="213"/>
    </row>
    <row r="97" spans="2:25" ht="15.95" customHeight="1" x14ac:dyDescent="0.15">
      <c r="B97" s="336"/>
      <c r="C97" s="602"/>
      <c r="D97" s="603"/>
      <c r="E97" s="228"/>
      <c r="F97" s="269"/>
      <c r="G97" s="213"/>
      <c r="H97" s="213"/>
      <c r="I97" s="213"/>
      <c r="J97" s="311"/>
      <c r="K97" s="311"/>
      <c r="L97" s="311"/>
      <c r="M97" s="213"/>
      <c r="N97" s="213"/>
      <c r="O97" s="213"/>
      <c r="P97" s="213"/>
      <c r="Q97" s="213"/>
      <c r="R97" s="221"/>
      <c r="S97" s="221"/>
      <c r="T97" s="221"/>
      <c r="U97" s="311"/>
      <c r="V97" s="604"/>
      <c r="W97" s="604"/>
      <c r="X97" s="604"/>
      <c r="Y97" s="213"/>
    </row>
    <row r="98" spans="2:25" ht="15.95" customHeight="1" x14ac:dyDescent="0.15">
      <c r="B98" s="336"/>
      <c r="C98" s="602"/>
      <c r="D98" s="603"/>
      <c r="E98" s="228"/>
      <c r="F98" s="269"/>
      <c r="G98" s="213"/>
      <c r="H98" s="213"/>
      <c r="I98" s="213"/>
      <c r="J98" s="311"/>
      <c r="K98" s="311"/>
      <c r="L98" s="311"/>
      <c r="M98" s="213"/>
      <c r="N98" s="213"/>
      <c r="O98" s="213"/>
      <c r="P98" s="213"/>
      <c r="Q98" s="213"/>
      <c r="R98" s="221"/>
      <c r="S98" s="221"/>
      <c r="T98" s="221"/>
      <c r="U98" s="311"/>
      <c r="V98" s="604"/>
      <c r="W98" s="604"/>
      <c r="X98" s="604"/>
      <c r="Y98" s="213"/>
    </row>
    <row r="99" spans="2:25" ht="15.95" customHeight="1" x14ac:dyDescent="0.15">
      <c r="B99" s="336"/>
      <c r="C99" s="602"/>
      <c r="D99" s="603"/>
      <c r="E99" s="228"/>
      <c r="F99" s="269"/>
      <c r="G99" s="213"/>
      <c r="H99" s="213"/>
      <c r="I99" s="213"/>
      <c r="J99" s="311"/>
      <c r="K99" s="311"/>
      <c r="L99" s="311"/>
      <c r="M99" s="213"/>
      <c r="N99" s="213"/>
      <c r="O99" s="213"/>
      <c r="P99" s="213"/>
      <c r="Q99" s="213"/>
      <c r="R99" s="221"/>
      <c r="S99" s="221"/>
      <c r="T99" s="221"/>
      <c r="U99" s="311"/>
      <c r="V99" s="604"/>
      <c r="W99" s="604"/>
      <c r="X99" s="604"/>
      <c r="Y99" s="213"/>
    </row>
    <row r="100" spans="2:25" ht="15.95" customHeight="1" x14ac:dyDescent="0.15">
      <c r="B100" s="336"/>
      <c r="C100" s="602"/>
      <c r="D100" s="603"/>
      <c r="E100" s="228"/>
      <c r="F100" s="269"/>
      <c r="G100" s="213"/>
      <c r="H100" s="213"/>
      <c r="I100" s="213"/>
      <c r="J100" s="311"/>
      <c r="K100" s="311"/>
      <c r="L100" s="311"/>
      <c r="M100" s="213"/>
      <c r="N100" s="213"/>
      <c r="O100" s="213"/>
      <c r="P100" s="213"/>
      <c r="Q100" s="213"/>
      <c r="R100" s="221"/>
      <c r="S100" s="221"/>
      <c r="T100" s="221"/>
      <c r="U100" s="311"/>
      <c r="V100" s="604"/>
      <c r="W100" s="604"/>
      <c r="X100" s="604"/>
      <c r="Y100" s="213"/>
    </row>
    <row r="101" spans="2:25" ht="15.95" customHeight="1" x14ac:dyDescent="0.15">
      <c r="B101" s="336"/>
      <c r="C101" s="602"/>
      <c r="D101" s="603"/>
      <c r="E101" s="228"/>
      <c r="F101" s="269"/>
      <c r="G101" s="213"/>
      <c r="H101" s="213"/>
      <c r="I101" s="213"/>
      <c r="J101" s="311"/>
      <c r="K101" s="311"/>
      <c r="L101" s="311"/>
      <c r="M101" s="213"/>
      <c r="N101" s="213"/>
      <c r="O101" s="213"/>
      <c r="P101" s="213"/>
      <c r="Q101" s="213"/>
      <c r="R101" s="221"/>
      <c r="S101" s="221"/>
      <c r="T101" s="221"/>
      <c r="U101" s="311"/>
      <c r="V101" s="604"/>
      <c r="W101" s="604"/>
      <c r="X101" s="604"/>
      <c r="Y101" s="213"/>
    </row>
    <row r="102" spans="2:25" ht="15.95" customHeight="1" x14ac:dyDescent="0.15">
      <c r="B102" s="336"/>
      <c r="C102" s="602"/>
      <c r="D102" s="603"/>
      <c r="E102" s="228"/>
      <c r="F102" s="269"/>
      <c r="G102" s="213"/>
      <c r="H102" s="213"/>
      <c r="I102" s="213"/>
      <c r="J102" s="311"/>
      <c r="K102" s="311"/>
      <c r="L102" s="311"/>
      <c r="M102" s="213"/>
      <c r="N102" s="213"/>
      <c r="O102" s="213"/>
      <c r="P102" s="213"/>
      <c r="Q102" s="213"/>
      <c r="R102" s="221"/>
      <c r="S102" s="221"/>
      <c r="T102" s="221"/>
      <c r="U102" s="311"/>
      <c r="V102" s="604"/>
      <c r="W102" s="604"/>
      <c r="X102" s="604"/>
      <c r="Y102" s="213"/>
    </row>
    <row r="103" spans="2:25" ht="15.95" customHeight="1" x14ac:dyDescent="0.15">
      <c r="B103" s="336"/>
      <c r="C103" s="602"/>
      <c r="D103" s="603"/>
      <c r="E103" s="228"/>
      <c r="F103" s="269"/>
      <c r="G103" s="213"/>
      <c r="H103" s="213"/>
      <c r="I103" s="213"/>
      <c r="J103" s="311"/>
      <c r="K103" s="311"/>
      <c r="L103" s="311"/>
      <c r="M103" s="213"/>
      <c r="N103" s="213"/>
      <c r="O103" s="213"/>
      <c r="P103" s="213"/>
      <c r="Q103" s="213"/>
      <c r="R103" s="221"/>
      <c r="S103" s="221"/>
      <c r="T103" s="221"/>
      <c r="U103" s="311"/>
      <c r="V103" s="604"/>
      <c r="W103" s="604"/>
      <c r="X103" s="604"/>
      <c r="Y103" s="213"/>
    </row>
    <row r="104" spans="2:25" ht="15.95" customHeight="1" x14ac:dyDescent="0.15">
      <c r="B104" s="336"/>
      <c r="C104" s="602"/>
      <c r="D104" s="603"/>
      <c r="E104" s="228"/>
      <c r="F104" s="269"/>
      <c r="G104" s="213"/>
      <c r="H104" s="213"/>
      <c r="I104" s="213"/>
      <c r="J104" s="311"/>
      <c r="K104" s="311"/>
      <c r="L104" s="311"/>
      <c r="M104" s="213"/>
      <c r="N104" s="213"/>
      <c r="O104" s="213"/>
      <c r="P104" s="213"/>
      <c r="Q104" s="213"/>
      <c r="R104" s="221"/>
      <c r="S104" s="221"/>
      <c r="T104" s="221"/>
      <c r="U104" s="311"/>
      <c r="V104" s="604"/>
      <c r="W104" s="604"/>
      <c r="X104" s="604"/>
      <c r="Y104" s="213"/>
    </row>
    <row r="105" spans="2:25" ht="15.95" customHeight="1" x14ac:dyDescent="0.15">
      <c r="B105" s="336"/>
      <c r="C105" s="602"/>
      <c r="D105" s="603"/>
      <c r="E105" s="228"/>
      <c r="F105" s="269"/>
      <c r="G105" s="213"/>
      <c r="H105" s="213"/>
      <c r="I105" s="213"/>
      <c r="J105" s="311"/>
      <c r="K105" s="311"/>
      <c r="L105" s="311"/>
      <c r="M105" s="213"/>
      <c r="N105" s="213"/>
      <c r="O105" s="213"/>
      <c r="P105" s="213"/>
      <c r="Q105" s="213"/>
      <c r="R105" s="221"/>
      <c r="S105" s="221"/>
      <c r="T105" s="221"/>
      <c r="U105" s="311"/>
      <c r="V105" s="604"/>
      <c r="W105" s="604"/>
      <c r="X105" s="604"/>
      <c r="Y105" s="213"/>
    </row>
    <row r="106" spans="2:25" ht="15.95" customHeight="1" x14ac:dyDescent="0.15">
      <c r="B106" s="336"/>
      <c r="C106" s="602"/>
      <c r="D106" s="603"/>
      <c r="E106" s="228"/>
      <c r="F106" s="269"/>
      <c r="G106" s="213"/>
      <c r="H106" s="213"/>
      <c r="I106" s="213"/>
      <c r="J106" s="311"/>
      <c r="K106" s="311"/>
      <c r="L106" s="311"/>
      <c r="M106" s="213"/>
      <c r="N106" s="213"/>
      <c r="O106" s="213"/>
      <c r="P106" s="213"/>
      <c r="Q106" s="213"/>
      <c r="R106" s="221"/>
      <c r="S106" s="221"/>
      <c r="T106" s="221"/>
      <c r="U106" s="311"/>
      <c r="V106" s="604"/>
      <c r="W106" s="604"/>
      <c r="X106" s="604"/>
      <c r="Y106" s="213"/>
    </row>
    <row r="107" spans="2:25" ht="15.95" customHeight="1" x14ac:dyDescent="0.15">
      <c r="B107" s="336"/>
      <c r="C107" s="602"/>
      <c r="D107" s="603"/>
      <c r="E107" s="228"/>
      <c r="F107" s="269"/>
      <c r="G107" s="213"/>
      <c r="H107" s="213"/>
      <c r="I107" s="213"/>
      <c r="J107" s="311"/>
      <c r="K107" s="311"/>
      <c r="L107" s="311"/>
      <c r="M107" s="213"/>
      <c r="N107" s="213"/>
      <c r="O107" s="213"/>
      <c r="P107" s="213"/>
      <c r="Q107" s="213"/>
      <c r="R107" s="221"/>
      <c r="S107" s="221"/>
      <c r="T107" s="221"/>
      <c r="U107" s="311"/>
      <c r="V107" s="604"/>
      <c r="W107" s="604"/>
      <c r="X107" s="604"/>
      <c r="Y107" s="213"/>
    </row>
    <row r="108" spans="2:25" ht="15.95" customHeight="1" x14ac:dyDescent="0.15">
      <c r="B108" s="336"/>
      <c r="C108" s="602"/>
      <c r="D108" s="603"/>
      <c r="E108" s="228"/>
      <c r="F108" s="269"/>
      <c r="G108" s="213"/>
      <c r="H108" s="213"/>
      <c r="I108" s="213"/>
      <c r="J108" s="311"/>
      <c r="K108" s="311"/>
      <c r="L108" s="311"/>
      <c r="M108" s="213"/>
      <c r="N108" s="213"/>
      <c r="O108" s="213"/>
      <c r="P108" s="213"/>
      <c r="Q108" s="213"/>
      <c r="R108" s="221"/>
      <c r="S108" s="221"/>
      <c r="T108" s="221"/>
      <c r="U108" s="311"/>
      <c r="V108" s="604"/>
      <c r="W108" s="604"/>
      <c r="X108" s="604"/>
      <c r="Y108" s="213"/>
    </row>
    <row r="109" spans="2:25" ht="15.95" customHeight="1" x14ac:dyDescent="0.15">
      <c r="B109" s="336"/>
      <c r="C109" s="602"/>
      <c r="D109" s="603"/>
      <c r="E109" s="228"/>
      <c r="F109" s="269"/>
      <c r="G109" s="213"/>
      <c r="H109" s="213"/>
      <c r="I109" s="213"/>
      <c r="J109" s="311"/>
      <c r="K109" s="311"/>
      <c r="L109" s="311"/>
      <c r="M109" s="213"/>
      <c r="N109" s="213"/>
      <c r="O109" s="213"/>
      <c r="P109" s="213"/>
      <c r="Q109" s="213"/>
      <c r="R109" s="221"/>
      <c r="S109" s="221"/>
      <c r="T109" s="221"/>
      <c r="U109" s="311"/>
      <c r="V109" s="604"/>
      <c r="W109" s="604"/>
      <c r="X109" s="604"/>
      <c r="Y109" s="213"/>
    </row>
    <row r="110" spans="2:25" ht="15.95" customHeight="1" x14ac:dyDescent="0.15">
      <c r="B110" s="388"/>
      <c r="C110" s="602"/>
      <c r="D110" s="603"/>
      <c r="E110" s="228"/>
      <c r="F110" s="269"/>
      <c r="G110" s="213"/>
      <c r="H110" s="213"/>
      <c r="I110" s="213"/>
      <c r="J110" s="311"/>
      <c r="K110" s="311"/>
      <c r="L110" s="311"/>
      <c r="M110" s="213"/>
      <c r="N110" s="213"/>
      <c r="O110" s="213"/>
      <c r="P110" s="213"/>
      <c r="Q110" s="213"/>
      <c r="R110" s="221"/>
      <c r="S110" s="221"/>
      <c r="T110" s="221"/>
      <c r="U110" s="311"/>
      <c r="V110" s="604"/>
      <c r="W110" s="604"/>
      <c r="X110" s="604"/>
      <c r="Y110" s="213"/>
    </row>
    <row r="111" spans="2:25" ht="15.95" customHeight="1" x14ac:dyDescent="0.15">
      <c r="B111" s="26"/>
      <c r="C111" s="1" t="s">
        <v>143</v>
      </c>
      <c r="D111" s="7"/>
      <c r="F111" s="7"/>
      <c r="G111" s="24"/>
      <c r="H111" s="24"/>
      <c r="I111" s="24"/>
      <c r="J111" s="24"/>
      <c r="K111" s="24"/>
      <c r="L111" s="24"/>
      <c r="M111" s="24"/>
      <c r="N111" s="24"/>
      <c r="O111" s="24"/>
      <c r="P111" s="25"/>
      <c r="Q111" s="36"/>
      <c r="R111" s="7"/>
      <c r="S111" s="7"/>
      <c r="T111" s="24"/>
      <c r="U111" s="37"/>
      <c r="V111" s="37"/>
      <c r="W111" s="37"/>
      <c r="X111" s="37"/>
      <c r="Y111" s="7"/>
    </row>
    <row r="112" spans="2:25" ht="15.95" customHeight="1" x14ac:dyDescent="0.15">
      <c r="B112" s="26"/>
      <c r="C112" s="30" t="s">
        <v>144</v>
      </c>
      <c r="D112" s="7"/>
      <c r="F112" s="7"/>
      <c r="G112" s="24"/>
      <c r="H112" s="24"/>
      <c r="I112" s="24"/>
      <c r="J112" s="24"/>
      <c r="K112" s="24"/>
      <c r="L112" s="24"/>
      <c r="M112" s="24"/>
      <c r="N112" s="24"/>
      <c r="O112" s="24"/>
      <c r="P112" s="25"/>
      <c r="Q112" s="36"/>
      <c r="R112" s="7"/>
      <c r="S112" s="7"/>
      <c r="T112" s="24"/>
      <c r="U112" s="37"/>
      <c r="V112" s="37"/>
      <c r="W112" s="37"/>
      <c r="X112" s="37"/>
      <c r="Y112" s="7"/>
    </row>
    <row r="113" spans="2:24" ht="15.95" customHeight="1" x14ac:dyDescent="0.15">
      <c r="B113" s="27"/>
      <c r="C113" s="3" t="s">
        <v>145</v>
      </c>
      <c r="D113" s="3"/>
      <c r="E113" s="3"/>
      <c r="F113" s="3"/>
      <c r="G113" s="3"/>
      <c r="H113" s="3"/>
      <c r="I113" s="3"/>
      <c r="J113" s="3"/>
      <c r="K113" s="3"/>
      <c r="L113" s="3"/>
      <c r="M113" s="3"/>
      <c r="N113" s="3"/>
      <c r="O113" s="3"/>
      <c r="P113" s="3"/>
      <c r="Q113" s="3"/>
      <c r="R113" s="3"/>
      <c r="S113" s="3"/>
      <c r="T113" s="3"/>
      <c r="U113" s="3"/>
      <c r="V113" s="3"/>
      <c r="W113" s="3"/>
      <c r="X113" s="3"/>
    </row>
    <row r="114" spans="2:24" ht="15.95" customHeight="1" x14ac:dyDescent="0.15">
      <c r="B114" s="3"/>
      <c r="C114" s="3" t="s">
        <v>146</v>
      </c>
      <c r="D114" s="3"/>
      <c r="E114" s="3"/>
      <c r="F114" s="3"/>
      <c r="G114" s="3"/>
      <c r="H114" s="3"/>
      <c r="I114" s="3"/>
      <c r="J114" s="3"/>
      <c r="K114" s="3"/>
      <c r="L114" s="3"/>
      <c r="M114" s="3"/>
      <c r="N114" s="3"/>
      <c r="O114" s="3"/>
      <c r="P114" s="3"/>
      <c r="Q114" s="3"/>
      <c r="R114" s="3"/>
      <c r="S114" s="3"/>
      <c r="T114" s="3"/>
      <c r="U114" s="3"/>
      <c r="V114" s="3"/>
      <c r="W114" s="3"/>
      <c r="X114" s="3"/>
    </row>
    <row r="115" spans="2:24" ht="15.95" customHeight="1" x14ac:dyDescent="0.15">
      <c r="B115" s="3"/>
      <c r="C115" s="3" t="s">
        <v>147</v>
      </c>
      <c r="D115" s="3"/>
      <c r="E115" s="3"/>
      <c r="F115" s="3"/>
      <c r="G115" s="3"/>
      <c r="H115" s="3"/>
      <c r="I115" s="3"/>
      <c r="J115" s="3"/>
      <c r="K115" s="3"/>
      <c r="L115" s="3"/>
      <c r="M115" s="3"/>
      <c r="N115" s="3"/>
      <c r="O115" s="3"/>
      <c r="P115" s="3"/>
      <c r="Q115" s="3"/>
      <c r="R115" s="3"/>
      <c r="S115" s="3"/>
      <c r="T115" s="3"/>
      <c r="U115" s="3"/>
      <c r="V115" s="3"/>
      <c r="W115" s="3"/>
      <c r="X115" s="3"/>
    </row>
    <row r="116" spans="2:24" ht="15.95" customHeight="1" x14ac:dyDescent="0.15">
      <c r="C116" s="4" t="s">
        <v>106</v>
      </c>
    </row>
  </sheetData>
  <dataConsolidate/>
  <mergeCells count="343">
    <mergeCell ref="Y5:Y8"/>
    <mergeCell ref="T3:W4"/>
    <mergeCell ref="X3:Y4"/>
    <mergeCell ref="P3:S3"/>
    <mergeCell ref="P4:S4"/>
    <mergeCell ref="S7:S8"/>
    <mergeCell ref="T7:T8"/>
    <mergeCell ref="U7:X8"/>
    <mergeCell ref="U48:X48"/>
    <mergeCell ref="U15:X15"/>
    <mergeCell ref="T5:X6"/>
    <mergeCell ref="P5:S6"/>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J7:L8"/>
    <mergeCell ref="I7:I8"/>
    <mergeCell ref="M7:M8"/>
    <mergeCell ref="N7:N8"/>
    <mergeCell ref="G5:H6"/>
    <mergeCell ref="I5:N6"/>
    <mergeCell ref="U82:X82"/>
    <mergeCell ref="U14:X14"/>
    <mergeCell ref="B77:B110"/>
    <mergeCell ref="C77:D77"/>
    <mergeCell ref="J77:L77"/>
    <mergeCell ref="U77:X77"/>
    <mergeCell ref="C78:D78"/>
    <mergeCell ref="J78:L78"/>
    <mergeCell ref="U78:X78"/>
    <mergeCell ref="C79:D79"/>
    <mergeCell ref="J79:L79"/>
    <mergeCell ref="U79:X79"/>
    <mergeCell ref="C80:D80"/>
    <mergeCell ref="J80:L80"/>
    <mergeCell ref="U80:X80"/>
    <mergeCell ref="C81:D81"/>
    <mergeCell ref="J81:L81"/>
    <mergeCell ref="U81:X81"/>
    <mergeCell ref="C82:D82"/>
    <mergeCell ref="J82:L82"/>
    <mergeCell ref="C83:D83"/>
    <mergeCell ref="J83:L83"/>
    <mergeCell ref="U83:X83"/>
    <mergeCell ref="C84:D84"/>
    <mergeCell ref="J84:L84"/>
    <mergeCell ref="C85:D85"/>
    <mergeCell ref="J85:L85"/>
    <mergeCell ref="U85:X85"/>
    <mergeCell ref="C86:D86"/>
    <mergeCell ref="J86:L86"/>
    <mergeCell ref="U86:X86"/>
    <mergeCell ref="U84:X84"/>
    <mergeCell ref="C87:D87"/>
    <mergeCell ref="J87:L87"/>
    <mergeCell ref="U87:X87"/>
    <mergeCell ref="C88:D88"/>
    <mergeCell ref="J88:L88"/>
    <mergeCell ref="U88:X88"/>
    <mergeCell ref="C89:D89"/>
    <mergeCell ref="J89:L89"/>
    <mergeCell ref="U89:X89"/>
    <mergeCell ref="C90:D90"/>
    <mergeCell ref="J90:L90"/>
    <mergeCell ref="U90:X90"/>
    <mergeCell ref="C91:D91"/>
    <mergeCell ref="J91:L91"/>
    <mergeCell ref="U91:X91"/>
    <mergeCell ref="C92:D92"/>
    <mergeCell ref="J92:L92"/>
    <mergeCell ref="U92:X92"/>
    <mergeCell ref="C93:D93"/>
    <mergeCell ref="J93:L93"/>
    <mergeCell ref="U93:X93"/>
    <mergeCell ref="C94:D94"/>
    <mergeCell ref="J94:L94"/>
    <mergeCell ref="U94:X94"/>
    <mergeCell ref="C95:D95"/>
    <mergeCell ref="J95:L95"/>
    <mergeCell ref="U95:X95"/>
    <mergeCell ref="C96:D96"/>
    <mergeCell ref="J96:L96"/>
    <mergeCell ref="U96:X96"/>
    <mergeCell ref="C97:D97"/>
    <mergeCell ref="J97:L97"/>
    <mergeCell ref="U97:X97"/>
    <mergeCell ref="C98:D98"/>
    <mergeCell ref="J98:L98"/>
    <mergeCell ref="U98:X98"/>
    <mergeCell ref="C99:D99"/>
    <mergeCell ref="J99:L99"/>
    <mergeCell ref="U99:X99"/>
    <mergeCell ref="C100:D100"/>
    <mergeCell ref="J100:L100"/>
    <mergeCell ref="U100:X100"/>
    <mergeCell ref="C101:D101"/>
    <mergeCell ref="J101:L101"/>
    <mergeCell ref="U101:X101"/>
    <mergeCell ref="C102:D102"/>
    <mergeCell ref="J102:L102"/>
    <mergeCell ref="U102:X102"/>
    <mergeCell ref="C103:D103"/>
    <mergeCell ref="J103:L103"/>
    <mergeCell ref="U103:X103"/>
    <mergeCell ref="C104:D104"/>
    <mergeCell ref="J104:L104"/>
    <mergeCell ref="U104:X104"/>
    <mergeCell ref="C105:D105"/>
    <mergeCell ref="J105:L105"/>
    <mergeCell ref="U105:X105"/>
    <mergeCell ref="C106:D106"/>
    <mergeCell ref="J106:L106"/>
    <mergeCell ref="U106:X106"/>
    <mergeCell ref="C107:D107"/>
    <mergeCell ref="J107:L107"/>
    <mergeCell ref="U107:X107"/>
    <mergeCell ref="C108:D108"/>
    <mergeCell ref="J108:L108"/>
    <mergeCell ref="U108:X108"/>
    <mergeCell ref="C109:D109"/>
    <mergeCell ref="J109:L109"/>
    <mergeCell ref="U109:X109"/>
    <mergeCell ref="C110:D110"/>
    <mergeCell ref="J110:L110"/>
    <mergeCell ref="U110:X110"/>
    <mergeCell ref="B43:B76"/>
    <mergeCell ref="C43:D43"/>
    <mergeCell ref="J43:L43"/>
    <mergeCell ref="U43:X43"/>
    <mergeCell ref="C44:D44"/>
    <mergeCell ref="J44:L44"/>
    <mergeCell ref="U44:X44"/>
    <mergeCell ref="C45:D45"/>
    <mergeCell ref="J45:L45"/>
    <mergeCell ref="U45:X45"/>
    <mergeCell ref="C46:D46"/>
    <mergeCell ref="J46:L46"/>
    <mergeCell ref="U46:X46"/>
    <mergeCell ref="C47:D47"/>
    <mergeCell ref="J47:L47"/>
    <mergeCell ref="U47:X47"/>
    <mergeCell ref="C48:D48"/>
    <mergeCell ref="J48:L48"/>
    <mergeCell ref="C49:D49"/>
    <mergeCell ref="J49:L49"/>
    <mergeCell ref="U49:X49"/>
    <mergeCell ref="C50:D50"/>
    <mergeCell ref="J50:L50"/>
    <mergeCell ref="U50:X50"/>
    <mergeCell ref="C51:D51"/>
    <mergeCell ref="J51:L51"/>
    <mergeCell ref="U51:X51"/>
    <mergeCell ref="C52:D52"/>
    <mergeCell ref="J52:L52"/>
    <mergeCell ref="U52:X52"/>
    <mergeCell ref="C53:D53"/>
    <mergeCell ref="J53:L53"/>
    <mergeCell ref="U53:X53"/>
    <mergeCell ref="C54:D54"/>
    <mergeCell ref="J54:L54"/>
    <mergeCell ref="U54:X54"/>
    <mergeCell ref="C55:D55"/>
    <mergeCell ref="J55:L55"/>
    <mergeCell ref="U55:X55"/>
    <mergeCell ref="C56:D56"/>
    <mergeCell ref="J56:L56"/>
    <mergeCell ref="U56:X56"/>
    <mergeCell ref="C57:D57"/>
    <mergeCell ref="J57:L57"/>
    <mergeCell ref="U57:X57"/>
    <mergeCell ref="C58:D58"/>
    <mergeCell ref="J58:L58"/>
    <mergeCell ref="U58:X58"/>
    <mergeCell ref="C59:D59"/>
    <mergeCell ref="J59:L59"/>
    <mergeCell ref="U59:X59"/>
    <mergeCell ref="C60:D60"/>
    <mergeCell ref="J60:L60"/>
    <mergeCell ref="U60:X60"/>
    <mergeCell ref="C61:D61"/>
    <mergeCell ref="J61:L61"/>
    <mergeCell ref="U61:X61"/>
    <mergeCell ref="C62:D62"/>
    <mergeCell ref="J62:L62"/>
    <mergeCell ref="U62:X62"/>
    <mergeCell ref="C63:D63"/>
    <mergeCell ref="J63:L63"/>
    <mergeCell ref="U63:X63"/>
    <mergeCell ref="C64:D64"/>
    <mergeCell ref="J64:L64"/>
    <mergeCell ref="U64:X64"/>
    <mergeCell ref="C65:D65"/>
    <mergeCell ref="J65:L65"/>
    <mergeCell ref="U65:X65"/>
    <mergeCell ref="C66:D66"/>
    <mergeCell ref="J66:L66"/>
    <mergeCell ref="U66:X66"/>
    <mergeCell ref="C67:D67"/>
    <mergeCell ref="J67:L67"/>
    <mergeCell ref="U67:X67"/>
    <mergeCell ref="C68:D68"/>
    <mergeCell ref="J68:L68"/>
    <mergeCell ref="U68:X68"/>
    <mergeCell ref="C69:D69"/>
    <mergeCell ref="J69:L69"/>
    <mergeCell ref="U69:X69"/>
    <mergeCell ref="C70:D70"/>
    <mergeCell ref="J70:L70"/>
    <mergeCell ref="U70:X70"/>
    <mergeCell ref="C71:D71"/>
    <mergeCell ref="J71:L71"/>
    <mergeCell ref="U71:X71"/>
    <mergeCell ref="C72:D72"/>
    <mergeCell ref="J72:L72"/>
    <mergeCell ref="U72:X72"/>
    <mergeCell ref="C73:D73"/>
    <mergeCell ref="J73:L73"/>
    <mergeCell ref="U73:X73"/>
    <mergeCell ref="C74:D74"/>
    <mergeCell ref="J74:L74"/>
    <mergeCell ref="U74:X74"/>
    <mergeCell ref="C75:D75"/>
    <mergeCell ref="J75:L75"/>
    <mergeCell ref="U75:X75"/>
    <mergeCell ref="C76:D76"/>
    <mergeCell ref="J76:L76"/>
    <mergeCell ref="U76:X76"/>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C15:D15"/>
    <mergeCell ref="J15:L15"/>
    <mergeCell ref="C16:D16"/>
    <mergeCell ref="J16:L16"/>
    <mergeCell ref="U16:X16"/>
    <mergeCell ref="C17:D17"/>
    <mergeCell ref="J17:L17"/>
    <mergeCell ref="U17:X17"/>
    <mergeCell ref="C18:D18"/>
    <mergeCell ref="J18:L18"/>
    <mergeCell ref="U18:X18"/>
    <mergeCell ref="C19:D19"/>
    <mergeCell ref="J19:L19"/>
    <mergeCell ref="U19:X19"/>
    <mergeCell ref="C20:D20"/>
    <mergeCell ref="J20:L20"/>
    <mergeCell ref="U20:X20"/>
    <mergeCell ref="C21:D21"/>
    <mergeCell ref="J21:L21"/>
    <mergeCell ref="U21:X21"/>
    <mergeCell ref="C22:D22"/>
    <mergeCell ref="J22:L22"/>
    <mergeCell ref="U22:X22"/>
    <mergeCell ref="C23:D23"/>
    <mergeCell ref="J23:L23"/>
    <mergeCell ref="U23:X23"/>
    <mergeCell ref="C24:D24"/>
    <mergeCell ref="J24:L24"/>
    <mergeCell ref="U24:X24"/>
    <mergeCell ref="C25:D25"/>
    <mergeCell ref="J25:L25"/>
    <mergeCell ref="U25:X25"/>
    <mergeCell ref="C26:D26"/>
    <mergeCell ref="J26:L26"/>
    <mergeCell ref="U26:X26"/>
    <mergeCell ref="C27:D27"/>
    <mergeCell ref="J27:L27"/>
    <mergeCell ref="U27:X27"/>
    <mergeCell ref="C28:D28"/>
    <mergeCell ref="J28:L28"/>
    <mergeCell ref="U28:X28"/>
    <mergeCell ref="C29:D29"/>
    <mergeCell ref="J29:L29"/>
    <mergeCell ref="U29:X29"/>
    <mergeCell ref="C30:D30"/>
    <mergeCell ref="J30:L30"/>
    <mergeCell ref="U30:X30"/>
    <mergeCell ref="C31:D31"/>
    <mergeCell ref="J31:L31"/>
    <mergeCell ref="U31:X31"/>
    <mergeCell ref="C32:D32"/>
    <mergeCell ref="J32:L32"/>
    <mergeCell ref="U32:X32"/>
    <mergeCell ref="C33:D33"/>
    <mergeCell ref="J33:L33"/>
    <mergeCell ref="U33:X33"/>
    <mergeCell ref="C34:D34"/>
    <mergeCell ref="J34:L34"/>
    <mergeCell ref="U34:X34"/>
    <mergeCell ref="C35:D35"/>
    <mergeCell ref="J35:L35"/>
    <mergeCell ref="U35:X35"/>
    <mergeCell ref="C36:D36"/>
    <mergeCell ref="J36:L36"/>
    <mergeCell ref="U36:X36"/>
    <mergeCell ref="C37:D37"/>
    <mergeCell ref="J37:L37"/>
    <mergeCell ref="U37:X37"/>
    <mergeCell ref="C41:D41"/>
    <mergeCell ref="J41:L41"/>
    <mergeCell ref="U41:X41"/>
    <mergeCell ref="C42:D42"/>
    <mergeCell ref="J42:L42"/>
    <mergeCell ref="U42:X42"/>
    <mergeCell ref="C38:D38"/>
    <mergeCell ref="J38:L38"/>
    <mergeCell ref="U38:X38"/>
    <mergeCell ref="C39:D39"/>
    <mergeCell ref="J39:L39"/>
    <mergeCell ref="U39:X39"/>
    <mergeCell ref="C40:D40"/>
    <mergeCell ref="J40:L40"/>
    <mergeCell ref="U40:X40"/>
  </mergeCells>
  <phoneticPr fontId="12"/>
  <dataValidations count="3">
    <dataValidation allowBlank="1" showInputMessage="1" showErrorMessage="1" prompt="前回の定期点検年月日を入力" sqref="O6" xr:uid="{1D395509-0137-49D3-AFC1-023B20EF71EE}"/>
    <dataValidation allowBlank="1" showInputMessage="1" showErrorMessage="1" prompt="覆工スパン毎に連番を記入。_x000a_数値で入力する。" sqref="E9:E110" xr:uid="{BCD82D75-7463-4E10-BEB1-7AF8A1394E47}"/>
    <dataValidation type="list" errorStyle="warning" allowBlank="1" showInputMessage="1" showErrorMessage="1" error="選択出来ません" sqref="H9:H110"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7" fitToHeight="0" orientation="landscape" copies="2" r:id="rId1"/>
  <headerFooter alignWithMargins="0"/>
  <rowBreaks count="2" manualBreakCount="2">
    <brk id="42" min="1" max="24" man="1"/>
    <brk id="76"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I9:I110</xm:sqref>
        </x14:dataValidation>
        <x14:dataValidation type="list" allowBlank="1" showInputMessage="1" showErrorMessage="1" xr:uid="{00000000-0002-0000-0600-000006000000}">
          <x14:formula1>
            <xm:f>'(参考)リスト'!$J$16:$J$18</xm:f>
          </x14:formula1>
          <xm:sqref>T9:T110</xm:sqref>
        </x14:dataValidation>
        <x14:dataValidation type="list" allowBlank="1" showInputMessage="1" showErrorMessage="1" xr:uid="{00000000-0002-0000-0600-000007000000}">
          <x14:formula1>
            <xm:f>'(参考)リスト'!$H$16:$H$17</xm:f>
          </x14:formula1>
          <xm:sqref>R9:R110</xm:sqref>
        </x14:dataValidation>
        <x14:dataValidation type="list" allowBlank="1" showInputMessage="1" showErrorMessage="1" xr:uid="{00000000-0002-0000-0600-000008000000}">
          <x14:formula1>
            <xm:f>'(参考)リスト'!$I$16:$I$18</xm:f>
          </x14:formula1>
          <xm:sqref>S9:S110</xm:sqref>
        </x14:dataValidation>
        <x14:dataValidation type="list" allowBlank="1" showInputMessage="1" showErrorMessage="1" xr:uid="{00000000-0002-0000-0600-00000C000000}">
          <x14:formula1>
            <xm:f>'(参考)リスト'!$F$16:$F$21</xm:f>
          </x14:formula1>
          <xm:sqref>O9:Q110</xm:sqref>
        </x14:dataValidation>
        <x14:dataValidation type="list" showInputMessage="1" showErrorMessage="1" xr:uid="{029E4745-3D5D-4892-8FDA-530343C9ED98}">
          <x14:formula1>
            <xm:f>'(参考)リスト'!$B$16:$B$21</xm:f>
          </x14:formula1>
          <xm:sqref>G9:G110</xm:sqref>
        </x14:dataValidation>
        <x14:dataValidation type="list" allowBlank="1" showInputMessage="1" showErrorMessage="1" xr:uid="{91402F3D-BA0A-4172-8B61-7890E57CE66D}">
          <x14:formula1>
            <xm:f>'(参考)リスト'!$E$16:$E$27</xm:f>
          </x14:formula1>
          <xm:sqref>J9:L110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Normal="70" zoomScaleSheetLayoutView="100" workbookViewId="0">
      <selection activeCell="B3" sqref="B3:X4"/>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18" t="s">
        <v>148</v>
      </c>
      <c r="C2" s="518"/>
      <c r="D2" s="518"/>
      <c r="E2" s="518"/>
      <c r="F2" s="518"/>
      <c r="G2" s="518"/>
      <c r="H2" s="518"/>
      <c r="I2" s="518"/>
      <c r="J2" s="649"/>
      <c r="K2" s="649"/>
      <c r="L2" s="649"/>
      <c r="M2" s="649"/>
      <c r="N2" s="649"/>
      <c r="O2" s="649"/>
      <c r="P2" s="649"/>
      <c r="Q2" s="649"/>
      <c r="R2" s="649"/>
      <c r="S2" s="649"/>
      <c r="T2" s="649"/>
      <c r="U2" s="649"/>
      <c r="V2" s="649"/>
    </row>
    <row r="3" spans="2:24" ht="20.100000000000001" customHeight="1" x14ac:dyDescent="0.15">
      <c r="B3" s="379" t="s">
        <v>390</v>
      </c>
      <c r="C3" s="390"/>
      <c r="D3" s="390"/>
      <c r="E3" s="391"/>
      <c r="F3" s="654" t="s">
        <v>391</v>
      </c>
      <c r="G3" s="655"/>
      <c r="H3" s="655"/>
      <c r="I3" s="656"/>
      <c r="J3" s="208" t="s">
        <v>392</v>
      </c>
      <c r="K3" s="328" t="s">
        <v>393</v>
      </c>
      <c r="L3" s="328"/>
      <c r="M3" s="315" t="s">
        <v>495</v>
      </c>
      <c r="N3" s="317"/>
      <c r="O3" s="635" t="s">
        <v>496</v>
      </c>
      <c r="P3" s="562"/>
      <c r="Q3" s="562"/>
      <c r="R3" s="657"/>
      <c r="S3" s="594" t="s">
        <v>494</v>
      </c>
      <c r="T3" s="627"/>
      <c r="U3" s="627"/>
      <c r="V3" s="570"/>
      <c r="W3" s="631">
        <v>45926</v>
      </c>
      <c r="X3" s="632"/>
    </row>
    <row r="4" spans="2:24" ht="20.100000000000001" customHeight="1" x14ac:dyDescent="0.15">
      <c r="B4" s="329" t="s">
        <v>515</v>
      </c>
      <c r="C4" s="330"/>
      <c r="D4" s="330"/>
      <c r="E4" s="331"/>
      <c r="F4" s="650" t="s">
        <v>398</v>
      </c>
      <c r="G4" s="651"/>
      <c r="H4" s="651"/>
      <c r="I4" s="652"/>
      <c r="J4" s="272" t="s">
        <v>394</v>
      </c>
      <c r="K4" s="328" t="s">
        <v>395</v>
      </c>
      <c r="L4" s="328"/>
      <c r="M4" s="318"/>
      <c r="N4" s="320"/>
      <c r="O4" s="637" t="s">
        <v>497</v>
      </c>
      <c r="P4" s="563"/>
      <c r="Q4" s="563"/>
      <c r="R4" s="653"/>
      <c r="S4" s="628"/>
      <c r="T4" s="629"/>
      <c r="U4" s="629"/>
      <c r="V4" s="630"/>
      <c r="W4" s="633"/>
      <c r="X4" s="634"/>
    </row>
    <row r="5" spans="2:24" ht="30" customHeight="1" x14ac:dyDescent="0.15">
      <c r="B5" s="336" t="s">
        <v>119</v>
      </c>
      <c r="C5" s="612" t="s">
        <v>120</v>
      </c>
      <c r="D5" s="613"/>
      <c r="E5" s="610" t="s">
        <v>149</v>
      </c>
      <c r="F5" s="610" t="s">
        <v>122</v>
      </c>
      <c r="G5" s="612" t="s">
        <v>150</v>
      </c>
      <c r="H5" s="645"/>
      <c r="I5" s="646"/>
      <c r="J5" s="379" t="s">
        <v>151</v>
      </c>
      <c r="K5" s="390"/>
      <c r="L5" s="390"/>
      <c r="M5" s="390"/>
      <c r="N5" s="566" t="s">
        <v>119</v>
      </c>
      <c r="O5" s="642"/>
      <c r="P5" s="621" t="s">
        <v>152</v>
      </c>
      <c r="Q5" s="639"/>
      <c r="R5" s="639"/>
      <c r="S5" s="639"/>
      <c r="T5" s="639"/>
      <c r="U5" s="622"/>
      <c r="V5" s="621" t="s">
        <v>128</v>
      </c>
      <c r="W5" s="639"/>
      <c r="X5" s="622"/>
    </row>
    <row r="6" spans="2:24" ht="16.5" customHeight="1" x14ac:dyDescent="0.15">
      <c r="B6" s="336"/>
      <c r="C6" s="658"/>
      <c r="D6" s="613"/>
      <c r="E6" s="659"/>
      <c r="F6" s="659"/>
      <c r="G6" s="621" t="s">
        <v>153</v>
      </c>
      <c r="H6" s="622"/>
      <c r="I6" s="592" t="s">
        <v>130</v>
      </c>
      <c r="J6" s="617" t="s">
        <v>154</v>
      </c>
      <c r="K6" s="617"/>
      <c r="L6" s="619" t="s">
        <v>155</v>
      </c>
      <c r="M6" s="619"/>
      <c r="N6" s="592" t="s">
        <v>156</v>
      </c>
      <c r="O6" s="618"/>
      <c r="P6" s="638" t="s">
        <v>139</v>
      </c>
      <c r="Q6" s="592" t="s">
        <v>157</v>
      </c>
      <c r="R6" s="592"/>
      <c r="S6" s="592"/>
      <c r="T6" s="592"/>
      <c r="U6" s="592"/>
      <c r="V6" s="612"/>
      <c r="W6" s="645"/>
      <c r="X6" s="646"/>
    </row>
    <row r="7" spans="2:24" ht="16.5" customHeight="1" x14ac:dyDescent="0.15">
      <c r="B7" s="336"/>
      <c r="C7" s="633"/>
      <c r="D7" s="634"/>
      <c r="E7" s="660"/>
      <c r="F7" s="660"/>
      <c r="G7" s="623"/>
      <c r="H7" s="624"/>
      <c r="I7" s="618"/>
      <c r="J7" s="604"/>
      <c r="K7" s="604"/>
      <c r="L7" s="604"/>
      <c r="M7" s="604"/>
      <c r="N7" s="268" t="s">
        <v>141</v>
      </c>
      <c r="O7" s="268" t="s">
        <v>142</v>
      </c>
      <c r="P7" s="647"/>
      <c r="Q7" s="618"/>
      <c r="R7" s="618"/>
      <c r="S7" s="618"/>
      <c r="T7" s="618"/>
      <c r="U7" s="618"/>
      <c r="V7" s="273"/>
      <c r="W7" s="274"/>
      <c r="X7" s="275"/>
    </row>
    <row r="8" spans="2:24" ht="15.95" customHeight="1" x14ac:dyDescent="0.15">
      <c r="B8" s="336"/>
      <c r="C8" s="305"/>
      <c r="D8" s="307"/>
      <c r="E8" s="221"/>
      <c r="F8" s="269"/>
      <c r="G8" s="213"/>
      <c r="H8" s="213"/>
      <c r="I8" s="213"/>
      <c r="J8" s="311"/>
      <c r="K8" s="311"/>
      <c r="L8" s="648"/>
      <c r="M8" s="362"/>
      <c r="N8" s="213"/>
      <c r="O8" s="213"/>
      <c r="P8" s="221"/>
      <c r="Q8" s="311"/>
      <c r="R8" s="311"/>
      <c r="S8" s="311"/>
      <c r="T8" s="311"/>
      <c r="U8" s="311"/>
      <c r="V8" s="305"/>
      <c r="W8" s="306"/>
      <c r="X8" s="307"/>
    </row>
    <row r="9" spans="2:24" ht="15.95" customHeight="1" x14ac:dyDescent="0.15">
      <c r="B9" s="336"/>
      <c r="C9" s="305"/>
      <c r="D9" s="307"/>
      <c r="E9" s="221"/>
      <c r="F9" s="269"/>
      <c r="G9" s="213"/>
      <c r="H9" s="213"/>
      <c r="I9" s="213"/>
      <c r="J9" s="311"/>
      <c r="K9" s="311"/>
      <c r="L9" s="648"/>
      <c r="M9" s="362"/>
      <c r="N9" s="213"/>
      <c r="O9" s="213"/>
      <c r="P9" s="221"/>
      <c r="Q9" s="311"/>
      <c r="R9" s="311"/>
      <c r="S9" s="311"/>
      <c r="T9" s="311"/>
      <c r="U9" s="311"/>
      <c r="V9" s="384"/>
      <c r="W9" s="605"/>
      <c r="X9" s="362"/>
    </row>
    <row r="10" spans="2:24" ht="15.95" customHeight="1" x14ac:dyDescent="0.15">
      <c r="B10" s="336"/>
      <c r="C10" s="305"/>
      <c r="D10" s="307"/>
      <c r="E10" s="221"/>
      <c r="F10" s="269"/>
      <c r="G10" s="213"/>
      <c r="H10" s="213"/>
      <c r="I10" s="213"/>
      <c r="J10" s="311"/>
      <c r="K10" s="311"/>
      <c r="L10" s="648"/>
      <c r="M10" s="362"/>
      <c r="N10" s="213"/>
      <c r="O10" s="213"/>
      <c r="P10" s="221"/>
      <c r="Q10" s="311"/>
      <c r="R10" s="311"/>
      <c r="S10" s="311"/>
      <c r="T10" s="311"/>
      <c r="U10" s="311"/>
      <c r="V10" s="305"/>
      <c r="W10" s="306"/>
      <c r="X10" s="307"/>
    </row>
    <row r="11" spans="2:24" ht="15.95" customHeight="1" x14ac:dyDescent="0.15">
      <c r="B11" s="336"/>
      <c r="C11" s="305"/>
      <c r="D11" s="307"/>
      <c r="E11" s="221"/>
      <c r="F11" s="269"/>
      <c r="G11" s="213"/>
      <c r="H11" s="213"/>
      <c r="I11" s="213"/>
      <c r="J11" s="311"/>
      <c r="K11" s="311"/>
      <c r="L11" s="648"/>
      <c r="M11" s="362"/>
      <c r="N11" s="213"/>
      <c r="O11" s="213"/>
      <c r="P11" s="221"/>
      <c r="Q11" s="311"/>
      <c r="R11" s="311"/>
      <c r="S11" s="311"/>
      <c r="T11" s="311"/>
      <c r="U11" s="311"/>
      <c r="V11" s="305"/>
      <c r="W11" s="306"/>
      <c r="X11" s="307"/>
    </row>
    <row r="12" spans="2:24" ht="15.95" customHeight="1" x14ac:dyDescent="0.15">
      <c r="B12" s="336"/>
      <c r="C12" s="305"/>
      <c r="D12" s="307"/>
      <c r="E12" s="221"/>
      <c r="F12" s="269"/>
      <c r="G12" s="213"/>
      <c r="H12" s="213"/>
      <c r="I12" s="213"/>
      <c r="J12" s="311"/>
      <c r="K12" s="311"/>
      <c r="L12" s="648"/>
      <c r="M12" s="362"/>
      <c r="N12" s="213"/>
      <c r="O12" s="213"/>
      <c r="P12" s="221"/>
      <c r="Q12" s="311"/>
      <c r="R12" s="311"/>
      <c r="S12" s="311"/>
      <c r="T12" s="311"/>
      <c r="U12" s="311"/>
      <c r="V12" s="305"/>
      <c r="W12" s="306"/>
      <c r="X12" s="307"/>
    </row>
    <row r="13" spans="2:24" ht="15.95" customHeight="1" x14ac:dyDescent="0.15">
      <c r="B13" s="336"/>
      <c r="C13" s="305"/>
      <c r="D13" s="307"/>
      <c r="E13" s="221"/>
      <c r="F13" s="269"/>
      <c r="G13" s="213"/>
      <c r="H13" s="213"/>
      <c r="I13" s="213"/>
      <c r="J13" s="311"/>
      <c r="K13" s="311"/>
      <c r="L13" s="311"/>
      <c r="M13" s="311"/>
      <c r="N13" s="213"/>
      <c r="O13" s="213"/>
      <c r="P13" s="221"/>
      <c r="Q13" s="311"/>
      <c r="R13" s="311"/>
      <c r="S13" s="311"/>
      <c r="T13" s="311"/>
      <c r="U13" s="311"/>
      <c r="V13" s="305"/>
      <c r="W13" s="306"/>
      <c r="X13" s="307"/>
    </row>
    <row r="14" spans="2:24" ht="15.95" customHeight="1" x14ac:dyDescent="0.15">
      <c r="B14" s="336"/>
      <c r="C14" s="305"/>
      <c r="D14" s="307"/>
      <c r="E14" s="221"/>
      <c r="F14" s="269"/>
      <c r="G14" s="213"/>
      <c r="H14" s="213"/>
      <c r="I14" s="213"/>
      <c r="J14" s="311"/>
      <c r="K14" s="311"/>
      <c r="L14" s="311"/>
      <c r="M14" s="311"/>
      <c r="N14" s="213"/>
      <c r="O14" s="213"/>
      <c r="P14" s="221"/>
      <c r="Q14" s="311"/>
      <c r="R14" s="311"/>
      <c r="S14" s="311"/>
      <c r="T14" s="311"/>
      <c r="U14" s="311"/>
      <c r="V14" s="305"/>
      <c r="W14" s="306"/>
      <c r="X14" s="307"/>
    </row>
    <row r="15" spans="2:24" ht="15.95" customHeight="1" x14ac:dyDescent="0.15">
      <c r="B15" s="336"/>
      <c r="C15" s="305"/>
      <c r="D15" s="307"/>
      <c r="E15" s="228"/>
      <c r="F15" s="269"/>
      <c r="G15" s="213"/>
      <c r="H15" s="213"/>
      <c r="I15" s="213"/>
      <c r="J15" s="311"/>
      <c r="K15" s="311"/>
      <c r="L15" s="311"/>
      <c r="M15" s="311"/>
      <c r="N15" s="213"/>
      <c r="O15" s="213"/>
      <c r="P15" s="221"/>
      <c r="Q15" s="311"/>
      <c r="R15" s="311"/>
      <c r="S15" s="311"/>
      <c r="T15" s="311"/>
      <c r="U15" s="311"/>
      <c r="V15" s="305"/>
      <c r="W15" s="306"/>
      <c r="X15" s="307"/>
    </row>
    <row r="16" spans="2:24" ht="15.95" customHeight="1" x14ac:dyDescent="0.15">
      <c r="B16" s="336"/>
      <c r="C16" s="305"/>
      <c r="D16" s="307"/>
      <c r="E16" s="228"/>
      <c r="F16" s="269"/>
      <c r="G16" s="213"/>
      <c r="H16" s="213"/>
      <c r="I16" s="213"/>
      <c r="J16" s="311"/>
      <c r="K16" s="311"/>
      <c r="L16" s="311"/>
      <c r="M16" s="311"/>
      <c r="N16" s="213"/>
      <c r="O16" s="213"/>
      <c r="P16" s="221"/>
      <c r="Q16" s="311"/>
      <c r="R16" s="311"/>
      <c r="S16" s="311"/>
      <c r="T16" s="311"/>
      <c r="U16" s="311"/>
      <c r="V16" s="305"/>
      <c r="W16" s="306"/>
      <c r="X16" s="307"/>
    </row>
    <row r="17" spans="2:24" ht="15.95" customHeight="1" x14ac:dyDescent="0.15">
      <c r="B17" s="336"/>
      <c r="C17" s="305"/>
      <c r="D17" s="307"/>
      <c r="E17" s="228"/>
      <c r="F17" s="269"/>
      <c r="G17" s="213"/>
      <c r="H17" s="213"/>
      <c r="I17" s="213"/>
      <c r="J17" s="311"/>
      <c r="K17" s="311"/>
      <c r="L17" s="311"/>
      <c r="M17" s="311"/>
      <c r="N17" s="213"/>
      <c r="O17" s="213"/>
      <c r="P17" s="221"/>
      <c r="Q17" s="311"/>
      <c r="R17" s="311"/>
      <c r="S17" s="311"/>
      <c r="T17" s="311"/>
      <c r="U17" s="311"/>
      <c r="V17" s="305"/>
      <c r="W17" s="306"/>
      <c r="X17" s="307"/>
    </row>
    <row r="18" spans="2:24" ht="15.95" customHeight="1" x14ac:dyDescent="0.15">
      <c r="B18" s="336"/>
      <c r="C18" s="305"/>
      <c r="D18" s="307"/>
      <c r="E18" s="228"/>
      <c r="F18" s="269"/>
      <c r="G18" s="213"/>
      <c r="H18" s="213"/>
      <c r="I18" s="213"/>
      <c r="J18" s="311"/>
      <c r="K18" s="311"/>
      <c r="L18" s="311"/>
      <c r="M18" s="311"/>
      <c r="N18" s="213"/>
      <c r="O18" s="213"/>
      <c r="P18" s="221"/>
      <c r="Q18" s="311"/>
      <c r="R18" s="311"/>
      <c r="S18" s="311"/>
      <c r="T18" s="311"/>
      <c r="U18" s="311"/>
      <c r="V18" s="305"/>
      <c r="W18" s="306"/>
      <c r="X18" s="307"/>
    </row>
    <row r="19" spans="2:24" ht="15.95" customHeight="1" x14ac:dyDescent="0.15">
      <c r="B19" s="336"/>
      <c r="C19" s="305"/>
      <c r="D19" s="307"/>
      <c r="E19" s="228"/>
      <c r="F19" s="269"/>
      <c r="G19" s="213"/>
      <c r="H19" s="213"/>
      <c r="I19" s="213"/>
      <c r="J19" s="311"/>
      <c r="K19" s="311"/>
      <c r="L19" s="311"/>
      <c r="M19" s="311"/>
      <c r="N19" s="213"/>
      <c r="O19" s="213"/>
      <c r="P19" s="221"/>
      <c r="Q19" s="311"/>
      <c r="R19" s="311"/>
      <c r="S19" s="311"/>
      <c r="T19" s="311"/>
      <c r="U19" s="311"/>
      <c r="V19" s="305"/>
      <c r="W19" s="306"/>
      <c r="X19" s="307"/>
    </row>
    <row r="20" spans="2:24" ht="15.95" customHeight="1" x14ac:dyDescent="0.15">
      <c r="B20" s="336"/>
      <c r="C20" s="305"/>
      <c r="D20" s="307"/>
      <c r="E20" s="228"/>
      <c r="F20" s="269"/>
      <c r="G20" s="213"/>
      <c r="H20" s="213"/>
      <c r="I20" s="213"/>
      <c r="J20" s="311"/>
      <c r="K20" s="311"/>
      <c r="L20" s="311"/>
      <c r="M20" s="311"/>
      <c r="N20" s="213"/>
      <c r="O20" s="213"/>
      <c r="P20" s="221"/>
      <c r="Q20" s="311"/>
      <c r="R20" s="311"/>
      <c r="S20" s="311"/>
      <c r="T20" s="311"/>
      <c r="U20" s="311"/>
      <c r="V20" s="305"/>
      <c r="W20" s="306"/>
      <c r="X20" s="307"/>
    </row>
    <row r="21" spans="2:24" ht="15.95" customHeight="1" x14ac:dyDescent="0.15">
      <c r="B21" s="336"/>
      <c r="C21" s="305"/>
      <c r="D21" s="307"/>
      <c r="E21" s="228"/>
      <c r="F21" s="269"/>
      <c r="G21" s="213"/>
      <c r="H21" s="213"/>
      <c r="I21" s="213"/>
      <c r="J21" s="311"/>
      <c r="K21" s="311"/>
      <c r="L21" s="311"/>
      <c r="M21" s="311"/>
      <c r="N21" s="213"/>
      <c r="O21" s="213"/>
      <c r="P21" s="221"/>
      <c r="Q21" s="311"/>
      <c r="R21" s="311"/>
      <c r="S21" s="311"/>
      <c r="T21" s="311"/>
      <c r="U21" s="311"/>
      <c r="V21" s="305"/>
      <c r="W21" s="306"/>
      <c r="X21" s="307"/>
    </row>
    <row r="22" spans="2:24" ht="15.95" customHeight="1" x14ac:dyDescent="0.15">
      <c r="B22" s="336"/>
      <c r="C22" s="305"/>
      <c r="D22" s="307"/>
      <c r="E22" s="228"/>
      <c r="F22" s="269"/>
      <c r="G22" s="213"/>
      <c r="H22" s="213"/>
      <c r="I22" s="213"/>
      <c r="J22" s="311"/>
      <c r="K22" s="311"/>
      <c r="L22" s="311"/>
      <c r="M22" s="311"/>
      <c r="N22" s="213"/>
      <c r="O22" s="213"/>
      <c r="P22" s="221"/>
      <c r="Q22" s="311"/>
      <c r="R22" s="311"/>
      <c r="S22" s="311"/>
      <c r="T22" s="311"/>
      <c r="U22" s="311"/>
      <c r="V22" s="305"/>
      <c r="W22" s="306"/>
      <c r="X22" s="307"/>
    </row>
    <row r="23" spans="2:24" ht="15.95" customHeight="1" x14ac:dyDescent="0.15">
      <c r="B23" s="336"/>
      <c r="C23" s="305"/>
      <c r="D23" s="307"/>
      <c r="E23" s="228"/>
      <c r="F23" s="269"/>
      <c r="G23" s="213"/>
      <c r="H23" s="213"/>
      <c r="I23" s="213"/>
      <c r="J23" s="311"/>
      <c r="K23" s="311"/>
      <c r="L23" s="311"/>
      <c r="M23" s="311"/>
      <c r="N23" s="213"/>
      <c r="O23" s="213"/>
      <c r="P23" s="221"/>
      <c r="Q23" s="311"/>
      <c r="R23" s="311"/>
      <c r="S23" s="311"/>
      <c r="T23" s="311"/>
      <c r="U23" s="311"/>
      <c r="V23" s="305"/>
      <c r="W23" s="306"/>
      <c r="X23" s="307"/>
    </row>
    <row r="24" spans="2:24" ht="15.95" customHeight="1" x14ac:dyDescent="0.15">
      <c r="B24" s="336"/>
      <c r="C24" s="305"/>
      <c r="D24" s="307"/>
      <c r="E24" s="228"/>
      <c r="F24" s="269"/>
      <c r="G24" s="213"/>
      <c r="H24" s="213"/>
      <c r="I24" s="213"/>
      <c r="J24" s="311"/>
      <c r="K24" s="311"/>
      <c r="L24" s="311"/>
      <c r="M24" s="311"/>
      <c r="N24" s="213"/>
      <c r="O24" s="213"/>
      <c r="P24" s="221"/>
      <c r="Q24" s="311"/>
      <c r="R24" s="311"/>
      <c r="S24" s="311"/>
      <c r="T24" s="311"/>
      <c r="U24" s="311"/>
      <c r="V24" s="305"/>
      <c r="W24" s="306"/>
      <c r="X24" s="307"/>
    </row>
    <row r="25" spans="2:24" ht="15.95" customHeight="1" x14ac:dyDescent="0.15">
      <c r="B25" s="336"/>
      <c r="C25" s="305"/>
      <c r="D25" s="307"/>
      <c r="E25" s="228"/>
      <c r="F25" s="269"/>
      <c r="G25" s="213"/>
      <c r="H25" s="213"/>
      <c r="I25" s="213"/>
      <c r="J25" s="311"/>
      <c r="K25" s="311"/>
      <c r="L25" s="311"/>
      <c r="M25" s="311"/>
      <c r="N25" s="213"/>
      <c r="O25" s="213"/>
      <c r="P25" s="221"/>
      <c r="Q25" s="311"/>
      <c r="R25" s="311"/>
      <c r="S25" s="311"/>
      <c r="T25" s="311"/>
      <c r="U25" s="311"/>
      <c r="V25" s="305"/>
      <c r="W25" s="306"/>
      <c r="X25" s="307"/>
    </row>
    <row r="26" spans="2:24" ht="15.95" customHeight="1" x14ac:dyDescent="0.15">
      <c r="B26" s="336"/>
      <c r="C26" s="305"/>
      <c r="D26" s="307"/>
      <c r="E26" s="228"/>
      <c r="F26" s="269"/>
      <c r="G26" s="213"/>
      <c r="H26" s="213"/>
      <c r="I26" s="213"/>
      <c r="J26" s="311"/>
      <c r="K26" s="311"/>
      <c r="L26" s="311"/>
      <c r="M26" s="311"/>
      <c r="N26" s="213"/>
      <c r="O26" s="213"/>
      <c r="P26" s="221"/>
      <c r="Q26" s="311"/>
      <c r="R26" s="311"/>
      <c r="S26" s="311"/>
      <c r="T26" s="311"/>
      <c r="U26" s="311"/>
      <c r="V26" s="305"/>
      <c r="W26" s="306"/>
      <c r="X26" s="307"/>
    </row>
    <row r="27" spans="2:24" ht="15.95" customHeight="1" x14ac:dyDescent="0.15">
      <c r="B27" s="336"/>
      <c r="C27" s="305"/>
      <c r="D27" s="307"/>
      <c r="E27" s="228"/>
      <c r="F27" s="269"/>
      <c r="G27" s="213"/>
      <c r="H27" s="213"/>
      <c r="I27" s="213"/>
      <c r="J27" s="311"/>
      <c r="K27" s="311"/>
      <c r="L27" s="311"/>
      <c r="M27" s="311"/>
      <c r="N27" s="213"/>
      <c r="O27" s="213"/>
      <c r="P27" s="221"/>
      <c r="Q27" s="311"/>
      <c r="R27" s="311"/>
      <c r="S27" s="311"/>
      <c r="T27" s="311"/>
      <c r="U27" s="311"/>
      <c r="V27" s="305"/>
      <c r="W27" s="306"/>
      <c r="X27" s="307"/>
    </row>
    <row r="28" spans="2:24" ht="15.95" customHeight="1" x14ac:dyDescent="0.15">
      <c r="B28" s="336"/>
      <c r="C28" s="305"/>
      <c r="D28" s="307"/>
      <c r="E28" s="228"/>
      <c r="F28" s="269"/>
      <c r="G28" s="213"/>
      <c r="H28" s="213"/>
      <c r="I28" s="213"/>
      <c r="J28" s="311"/>
      <c r="K28" s="311"/>
      <c r="L28" s="311"/>
      <c r="M28" s="311"/>
      <c r="N28" s="213"/>
      <c r="O28" s="213"/>
      <c r="P28" s="221"/>
      <c r="Q28" s="311"/>
      <c r="R28" s="311"/>
      <c r="S28" s="311"/>
      <c r="T28" s="311"/>
      <c r="U28" s="311"/>
      <c r="V28" s="305"/>
      <c r="W28" s="306"/>
      <c r="X28" s="307"/>
    </row>
    <row r="29" spans="2:24" ht="15.95" customHeight="1" x14ac:dyDescent="0.15">
      <c r="B29" s="336"/>
      <c r="C29" s="305"/>
      <c r="D29" s="307"/>
      <c r="E29" s="228"/>
      <c r="F29" s="269"/>
      <c r="G29" s="213"/>
      <c r="H29" s="213"/>
      <c r="I29" s="213"/>
      <c r="J29" s="311"/>
      <c r="K29" s="311"/>
      <c r="L29" s="311"/>
      <c r="M29" s="311"/>
      <c r="N29" s="213"/>
      <c r="O29" s="213"/>
      <c r="P29" s="221"/>
      <c r="Q29" s="311"/>
      <c r="R29" s="311"/>
      <c r="S29" s="311"/>
      <c r="T29" s="311"/>
      <c r="U29" s="311"/>
      <c r="V29" s="305"/>
      <c r="W29" s="306"/>
      <c r="X29" s="307"/>
    </row>
    <row r="30" spans="2:24" ht="15.95" customHeight="1" x14ac:dyDescent="0.15">
      <c r="B30" s="336"/>
      <c r="C30" s="305"/>
      <c r="D30" s="307"/>
      <c r="E30" s="228"/>
      <c r="F30" s="269"/>
      <c r="G30" s="213"/>
      <c r="H30" s="213"/>
      <c r="I30" s="213"/>
      <c r="J30" s="311"/>
      <c r="K30" s="311"/>
      <c r="L30" s="311"/>
      <c r="M30" s="311"/>
      <c r="N30" s="213"/>
      <c r="O30" s="213"/>
      <c r="P30" s="221"/>
      <c r="Q30" s="311"/>
      <c r="R30" s="311"/>
      <c r="S30" s="311"/>
      <c r="T30" s="311"/>
      <c r="U30" s="311"/>
      <c r="V30" s="305"/>
      <c r="W30" s="306"/>
      <c r="X30" s="307"/>
    </row>
    <row r="31" spans="2:24" ht="15.95" customHeight="1" x14ac:dyDescent="0.15">
      <c r="B31" s="336"/>
      <c r="C31" s="305"/>
      <c r="D31" s="307"/>
      <c r="E31" s="228"/>
      <c r="F31" s="269"/>
      <c r="G31" s="213"/>
      <c r="H31" s="213"/>
      <c r="I31" s="213"/>
      <c r="J31" s="311"/>
      <c r="K31" s="311"/>
      <c r="L31" s="311"/>
      <c r="M31" s="311"/>
      <c r="N31" s="213"/>
      <c r="O31" s="213"/>
      <c r="P31" s="221"/>
      <c r="Q31" s="311"/>
      <c r="R31" s="311"/>
      <c r="S31" s="311"/>
      <c r="T31" s="311"/>
      <c r="U31" s="311"/>
      <c r="V31" s="305"/>
      <c r="W31" s="306"/>
      <c r="X31" s="307"/>
    </row>
    <row r="32" spans="2:24" ht="15.95" customHeight="1" x14ac:dyDescent="0.15">
      <c r="B32" s="336"/>
      <c r="C32" s="305"/>
      <c r="D32" s="307"/>
      <c r="E32" s="228"/>
      <c r="F32" s="269"/>
      <c r="G32" s="213"/>
      <c r="H32" s="213"/>
      <c r="I32" s="213"/>
      <c r="J32" s="311"/>
      <c r="K32" s="311"/>
      <c r="L32" s="311"/>
      <c r="M32" s="311"/>
      <c r="N32" s="213"/>
      <c r="O32" s="213"/>
      <c r="P32" s="221"/>
      <c r="Q32" s="311"/>
      <c r="R32" s="311"/>
      <c r="S32" s="311"/>
      <c r="T32" s="311"/>
      <c r="U32" s="311"/>
      <c r="V32" s="305"/>
      <c r="W32" s="306"/>
      <c r="X32" s="307"/>
    </row>
    <row r="33" spans="2:24" ht="15.95" customHeight="1" x14ac:dyDescent="0.15">
      <c r="B33" s="336"/>
      <c r="C33" s="305"/>
      <c r="D33" s="307"/>
      <c r="E33" s="228"/>
      <c r="F33" s="269"/>
      <c r="G33" s="213"/>
      <c r="H33" s="213"/>
      <c r="I33" s="213"/>
      <c r="J33" s="311"/>
      <c r="K33" s="311"/>
      <c r="L33" s="311"/>
      <c r="M33" s="311"/>
      <c r="N33" s="213"/>
      <c r="O33" s="213"/>
      <c r="P33" s="221"/>
      <c r="Q33" s="311"/>
      <c r="R33" s="311"/>
      <c r="S33" s="311"/>
      <c r="T33" s="311"/>
      <c r="U33" s="311"/>
      <c r="V33" s="305"/>
      <c r="W33" s="306"/>
      <c r="X33" s="307"/>
    </row>
    <row r="34" spans="2:24" ht="15.95" customHeight="1" x14ac:dyDescent="0.15">
      <c r="B34" s="336"/>
      <c r="C34" s="305"/>
      <c r="D34" s="307"/>
      <c r="E34" s="228"/>
      <c r="F34" s="269"/>
      <c r="G34" s="213"/>
      <c r="H34" s="213"/>
      <c r="I34" s="213"/>
      <c r="J34" s="311"/>
      <c r="K34" s="311"/>
      <c r="L34" s="311"/>
      <c r="M34" s="311"/>
      <c r="N34" s="213"/>
      <c r="O34" s="213"/>
      <c r="P34" s="221"/>
      <c r="Q34" s="311"/>
      <c r="R34" s="311"/>
      <c r="S34" s="311"/>
      <c r="T34" s="311"/>
      <c r="U34" s="311"/>
      <c r="V34" s="305"/>
      <c r="W34" s="306"/>
      <c r="X34" s="307"/>
    </row>
    <row r="35" spans="2:24" ht="15.95" customHeight="1" x14ac:dyDescent="0.15">
      <c r="B35" s="336"/>
      <c r="C35" s="305"/>
      <c r="D35" s="307"/>
      <c r="E35" s="228"/>
      <c r="F35" s="269"/>
      <c r="G35" s="213"/>
      <c r="H35" s="213"/>
      <c r="I35" s="213"/>
      <c r="J35" s="311"/>
      <c r="K35" s="311"/>
      <c r="L35" s="311"/>
      <c r="M35" s="311"/>
      <c r="N35" s="213"/>
      <c r="O35" s="213"/>
      <c r="P35" s="221"/>
      <c r="Q35" s="311"/>
      <c r="R35" s="311"/>
      <c r="S35" s="311"/>
      <c r="T35" s="311"/>
      <c r="U35" s="311"/>
      <c r="V35" s="305"/>
      <c r="W35" s="306"/>
      <c r="X35" s="307"/>
    </row>
    <row r="36" spans="2:24" ht="15.95" customHeight="1" x14ac:dyDescent="0.15">
      <c r="B36" s="336"/>
      <c r="C36" s="305"/>
      <c r="D36" s="307"/>
      <c r="E36" s="228"/>
      <c r="F36" s="269"/>
      <c r="G36" s="213"/>
      <c r="H36" s="213"/>
      <c r="I36" s="213"/>
      <c r="J36" s="311"/>
      <c r="K36" s="311"/>
      <c r="L36" s="311"/>
      <c r="M36" s="311"/>
      <c r="N36" s="213"/>
      <c r="O36" s="213"/>
      <c r="P36" s="221"/>
      <c r="Q36" s="311"/>
      <c r="R36" s="311"/>
      <c r="S36" s="311"/>
      <c r="T36" s="311"/>
      <c r="U36" s="311"/>
      <c r="V36" s="305"/>
      <c r="W36" s="306"/>
      <c r="X36" s="307"/>
    </row>
    <row r="37" spans="2:24" ht="15.95" customHeight="1" x14ac:dyDescent="0.15">
      <c r="B37" s="336"/>
      <c r="C37" s="305"/>
      <c r="D37" s="307"/>
      <c r="E37" s="228"/>
      <c r="F37" s="269"/>
      <c r="G37" s="213"/>
      <c r="H37" s="213"/>
      <c r="I37" s="213"/>
      <c r="J37" s="311"/>
      <c r="K37" s="311"/>
      <c r="L37" s="311"/>
      <c r="M37" s="311"/>
      <c r="N37" s="213"/>
      <c r="O37" s="213"/>
      <c r="P37" s="221"/>
      <c r="Q37" s="311"/>
      <c r="R37" s="311"/>
      <c r="S37" s="311"/>
      <c r="T37" s="311"/>
      <c r="U37" s="311"/>
      <c r="V37" s="305"/>
      <c r="W37" s="306"/>
      <c r="X37" s="307"/>
    </row>
    <row r="38" spans="2:24" ht="15.95" customHeight="1" x14ac:dyDescent="0.15">
      <c r="B38" s="336"/>
      <c r="C38" s="305"/>
      <c r="D38" s="307"/>
      <c r="E38" s="228"/>
      <c r="F38" s="269"/>
      <c r="G38" s="213"/>
      <c r="H38" s="213"/>
      <c r="I38" s="213"/>
      <c r="J38" s="311"/>
      <c r="K38" s="311"/>
      <c r="L38" s="311"/>
      <c r="M38" s="311"/>
      <c r="N38" s="213"/>
      <c r="O38" s="213"/>
      <c r="P38" s="221"/>
      <c r="Q38" s="311"/>
      <c r="R38" s="311"/>
      <c r="S38" s="311"/>
      <c r="T38" s="311"/>
      <c r="U38" s="311"/>
      <c r="V38" s="305"/>
      <c r="W38" s="306"/>
      <c r="X38" s="307"/>
    </row>
    <row r="39" spans="2:24" ht="15.95" customHeight="1" x14ac:dyDescent="0.15">
      <c r="B39" s="336"/>
      <c r="C39" s="305"/>
      <c r="D39" s="307"/>
      <c r="E39" s="228"/>
      <c r="F39" s="269"/>
      <c r="G39" s="213"/>
      <c r="H39" s="213"/>
      <c r="I39" s="213"/>
      <c r="J39" s="311"/>
      <c r="K39" s="311"/>
      <c r="L39" s="311"/>
      <c r="M39" s="311"/>
      <c r="N39" s="213"/>
      <c r="O39" s="213"/>
      <c r="P39" s="221"/>
      <c r="Q39" s="311"/>
      <c r="R39" s="311"/>
      <c r="S39" s="311"/>
      <c r="T39" s="311"/>
      <c r="U39" s="311"/>
      <c r="V39" s="305"/>
      <c r="W39" s="306"/>
      <c r="X39" s="307"/>
    </row>
    <row r="40" spans="2:24" ht="15.95" customHeight="1" x14ac:dyDescent="0.15">
      <c r="B40" s="336"/>
      <c r="C40" s="602"/>
      <c r="D40" s="603"/>
      <c r="E40" s="228"/>
      <c r="F40" s="269"/>
      <c r="G40" s="213"/>
      <c r="H40" s="213"/>
      <c r="I40" s="213"/>
      <c r="J40" s="311"/>
      <c r="K40" s="311"/>
      <c r="L40" s="311"/>
      <c r="M40" s="311"/>
      <c r="N40" s="213"/>
      <c r="O40" s="213"/>
      <c r="P40" s="221"/>
      <c r="Q40" s="311"/>
      <c r="R40" s="311"/>
      <c r="S40" s="311"/>
      <c r="T40" s="311"/>
      <c r="U40" s="311"/>
      <c r="V40" s="305"/>
      <c r="W40" s="306"/>
      <c r="X40" s="307"/>
    </row>
    <row r="41" spans="2:24" ht="15.95" customHeight="1" x14ac:dyDescent="0.15">
      <c r="B41" s="388"/>
      <c r="C41" s="602"/>
      <c r="D41" s="603"/>
      <c r="E41" s="228"/>
      <c r="F41" s="269"/>
      <c r="G41" s="213"/>
      <c r="H41" s="213"/>
      <c r="I41" s="213"/>
      <c r="J41" s="311"/>
      <c r="K41" s="311"/>
      <c r="L41" s="311"/>
      <c r="M41" s="311"/>
      <c r="N41" s="213"/>
      <c r="O41" s="213"/>
      <c r="P41" s="221"/>
      <c r="Q41" s="311"/>
      <c r="R41" s="311"/>
      <c r="S41" s="311"/>
      <c r="T41" s="311"/>
      <c r="U41" s="311"/>
      <c r="V41" s="305"/>
      <c r="W41" s="306"/>
      <c r="X41" s="307"/>
    </row>
    <row r="42" spans="2:24" ht="15.95" customHeight="1" x14ac:dyDescent="0.15">
      <c r="B42" s="26"/>
      <c r="C42" s="1" t="s">
        <v>158</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159</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160</v>
      </c>
    </row>
    <row r="45" spans="2:24" ht="15.95" customHeight="1" x14ac:dyDescent="0.15">
      <c r="C45" s="3" t="s">
        <v>161</v>
      </c>
    </row>
    <row r="46" spans="2:24" ht="15.95" customHeight="1" x14ac:dyDescent="0.15">
      <c r="C46" s="4" t="s">
        <v>106</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7"/>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B3" sqref="B3:Z4"/>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649" t="s">
        <v>162</v>
      </c>
      <c r="C2" s="649"/>
      <c r="D2" s="649"/>
      <c r="E2" s="518"/>
      <c r="F2" s="518"/>
      <c r="G2" s="518"/>
      <c r="H2" s="649"/>
      <c r="I2" s="649"/>
      <c r="J2" s="649"/>
      <c r="K2" s="649"/>
      <c r="L2" s="649"/>
      <c r="M2" s="649"/>
      <c r="N2" s="649"/>
      <c r="O2" s="649"/>
      <c r="P2" s="649"/>
      <c r="Q2" s="649"/>
      <c r="R2" s="649"/>
      <c r="S2" s="649"/>
      <c r="T2" s="649"/>
      <c r="U2" s="649"/>
      <c r="V2" s="649"/>
      <c r="W2" s="649"/>
      <c r="X2" s="649"/>
      <c r="Y2" s="649"/>
      <c r="Z2" s="649"/>
    </row>
    <row r="3" spans="2:28" ht="20.100000000000001" customHeight="1" x14ac:dyDescent="0.15">
      <c r="B3" s="684" t="s">
        <v>390</v>
      </c>
      <c r="C3" s="684"/>
      <c r="D3" s="519"/>
      <c r="E3" s="685" t="s">
        <v>391</v>
      </c>
      <c r="F3" s="686"/>
      <c r="G3" s="687"/>
      <c r="H3" s="688" t="s">
        <v>392</v>
      </c>
      <c r="I3" s="525"/>
      <c r="J3" s="689" t="s">
        <v>393</v>
      </c>
      <c r="K3" s="689"/>
      <c r="L3" s="689"/>
      <c r="M3" s="315" t="s">
        <v>495</v>
      </c>
      <c r="N3" s="316"/>
      <c r="O3" s="316"/>
      <c r="P3" s="316"/>
      <c r="Q3" s="701" t="s">
        <v>496</v>
      </c>
      <c r="R3" s="702"/>
      <c r="S3" s="702"/>
      <c r="T3" s="703"/>
      <c r="U3" s="552" t="s">
        <v>494</v>
      </c>
      <c r="V3" s="553"/>
      <c r="W3" s="554"/>
      <c r="X3" s="527">
        <v>45926</v>
      </c>
      <c r="Y3" s="528"/>
      <c r="Z3" s="529"/>
    </row>
    <row r="4" spans="2:28" ht="20.100000000000001" customHeight="1" x14ac:dyDescent="0.15">
      <c r="B4" s="696" t="s">
        <v>515</v>
      </c>
      <c r="C4" s="696"/>
      <c r="D4" s="533"/>
      <c r="E4" s="697" t="s">
        <v>398</v>
      </c>
      <c r="F4" s="698"/>
      <c r="G4" s="699"/>
      <c r="H4" s="700" t="s">
        <v>394</v>
      </c>
      <c r="I4" s="539"/>
      <c r="J4" s="689" t="s">
        <v>395</v>
      </c>
      <c r="K4" s="689"/>
      <c r="L4" s="689"/>
      <c r="M4" s="318"/>
      <c r="N4" s="319"/>
      <c r="O4" s="319"/>
      <c r="P4" s="319"/>
      <c r="Q4" s="704" t="s">
        <v>497</v>
      </c>
      <c r="R4" s="705"/>
      <c r="S4" s="705"/>
      <c r="T4" s="706"/>
      <c r="U4" s="690"/>
      <c r="V4" s="691"/>
      <c r="W4" s="692"/>
      <c r="X4" s="693"/>
      <c r="Y4" s="694"/>
      <c r="Z4" s="695"/>
    </row>
    <row r="5" spans="2:28" ht="28.5" customHeight="1" x14ac:dyDescent="0.15">
      <c r="B5" s="661" t="s">
        <v>163</v>
      </c>
      <c r="C5" s="664" t="s">
        <v>164</v>
      </c>
      <c r="D5" s="664"/>
      <c r="E5" s="665" t="s">
        <v>121</v>
      </c>
      <c r="F5" s="674" t="s">
        <v>163</v>
      </c>
      <c r="G5" s="675"/>
      <c r="H5" s="676"/>
      <c r="I5" s="676"/>
      <c r="J5" s="676"/>
      <c r="K5" s="676"/>
      <c r="L5" s="676"/>
      <c r="M5" s="676"/>
      <c r="N5" s="676"/>
      <c r="O5" s="676"/>
      <c r="P5" s="676"/>
      <c r="Q5" s="676"/>
      <c r="R5" s="676"/>
      <c r="S5" s="677"/>
      <c r="T5" s="677"/>
      <c r="U5" s="677"/>
      <c r="V5" s="677"/>
      <c r="W5" s="677"/>
      <c r="X5" s="677"/>
      <c r="Y5" s="677"/>
      <c r="Z5" s="678"/>
      <c r="AA5" s="21"/>
      <c r="AB5" s="5"/>
    </row>
    <row r="6" spans="2:28" ht="24.75" customHeight="1" x14ac:dyDescent="0.15">
      <c r="B6" s="661"/>
      <c r="C6" s="539"/>
      <c r="D6" s="539"/>
      <c r="E6" s="666"/>
      <c r="F6" s="525" t="s">
        <v>165</v>
      </c>
      <c r="G6" s="525"/>
      <c r="H6" s="680" t="s">
        <v>166</v>
      </c>
      <c r="I6" s="677"/>
      <c r="J6" s="677"/>
      <c r="K6" s="677"/>
      <c r="L6" s="677"/>
      <c r="M6" s="677"/>
      <c r="N6" s="678"/>
      <c r="O6" s="680" t="s">
        <v>167</v>
      </c>
      <c r="P6" s="676"/>
      <c r="Q6" s="676"/>
      <c r="R6" s="676"/>
      <c r="S6" s="676"/>
      <c r="T6" s="676"/>
      <c r="U6" s="676"/>
      <c r="V6" s="676"/>
      <c r="W6" s="676"/>
      <c r="X6" s="700"/>
      <c r="Y6" s="680" t="s">
        <v>168</v>
      </c>
      <c r="Z6" s="700"/>
      <c r="AA6" s="5"/>
      <c r="AB6" s="5"/>
    </row>
    <row r="7" spans="2:28" ht="27.75" customHeight="1" x14ac:dyDescent="0.15">
      <c r="B7" s="662"/>
      <c r="C7" s="667"/>
      <c r="D7" s="668"/>
      <c r="E7" s="111"/>
      <c r="F7" s="669"/>
      <c r="G7" s="669"/>
      <c r="H7" s="681"/>
      <c r="I7" s="682"/>
      <c r="J7" s="682"/>
      <c r="K7" s="682"/>
      <c r="L7" s="682"/>
      <c r="M7" s="682"/>
      <c r="N7" s="683"/>
      <c r="O7" s="715"/>
      <c r="P7" s="716"/>
      <c r="Q7" s="716"/>
      <c r="R7" s="716"/>
      <c r="S7" s="716"/>
      <c r="T7" s="716"/>
      <c r="U7" s="716"/>
      <c r="V7" s="716"/>
      <c r="W7" s="716"/>
      <c r="X7" s="717"/>
      <c r="Y7" s="679"/>
      <c r="Z7" s="679"/>
    </row>
    <row r="8" spans="2:28" ht="27.75" customHeight="1" x14ac:dyDescent="0.15">
      <c r="B8" s="662"/>
      <c r="C8" s="667"/>
      <c r="D8" s="668"/>
      <c r="E8" s="111"/>
      <c r="F8" s="669"/>
      <c r="G8" s="669"/>
      <c r="H8" s="681"/>
      <c r="I8" s="707"/>
      <c r="J8" s="707"/>
      <c r="K8" s="707"/>
      <c r="L8" s="682"/>
      <c r="M8" s="682"/>
      <c r="N8" s="683"/>
      <c r="O8" s="715"/>
      <c r="P8" s="716"/>
      <c r="Q8" s="716"/>
      <c r="R8" s="716"/>
      <c r="S8" s="716"/>
      <c r="T8" s="716"/>
      <c r="U8" s="716"/>
      <c r="V8" s="716"/>
      <c r="W8" s="716"/>
      <c r="X8" s="717"/>
      <c r="Y8" s="679"/>
      <c r="Z8" s="679"/>
    </row>
    <row r="9" spans="2:28" ht="27.75" customHeight="1" x14ac:dyDescent="0.15">
      <c r="B9" s="662"/>
      <c r="C9" s="670"/>
      <c r="D9" s="671"/>
      <c r="E9" s="111"/>
      <c r="F9" s="669"/>
      <c r="G9" s="669"/>
      <c r="H9" s="681"/>
      <c r="I9" s="707"/>
      <c r="J9" s="707"/>
      <c r="K9" s="707"/>
      <c r="L9" s="682"/>
      <c r="M9" s="682"/>
      <c r="N9" s="683"/>
      <c r="O9" s="715"/>
      <c r="P9" s="716"/>
      <c r="Q9" s="716"/>
      <c r="R9" s="716"/>
      <c r="S9" s="716"/>
      <c r="T9" s="716"/>
      <c r="U9" s="716"/>
      <c r="V9" s="716"/>
      <c r="W9" s="716"/>
      <c r="X9" s="717"/>
      <c r="Y9" s="672"/>
      <c r="Z9" s="673"/>
    </row>
    <row r="10" spans="2:28" ht="27.75" customHeight="1" x14ac:dyDescent="0.15">
      <c r="B10" s="662"/>
      <c r="C10" s="670"/>
      <c r="D10" s="671"/>
      <c r="E10" s="111"/>
      <c r="F10" s="708"/>
      <c r="G10" s="709"/>
      <c r="H10" s="681"/>
      <c r="I10" s="707"/>
      <c r="J10" s="707"/>
      <c r="K10" s="707"/>
      <c r="L10" s="707"/>
      <c r="M10" s="707"/>
      <c r="N10" s="712"/>
      <c r="O10" s="715"/>
      <c r="P10" s="716"/>
      <c r="Q10" s="716"/>
      <c r="R10" s="716"/>
      <c r="S10" s="716"/>
      <c r="T10" s="716"/>
      <c r="U10" s="716"/>
      <c r="V10" s="716"/>
      <c r="W10" s="716"/>
      <c r="X10" s="717"/>
      <c r="Y10" s="672"/>
      <c r="Z10" s="673"/>
    </row>
    <row r="11" spans="2:28" ht="27.75" customHeight="1" x14ac:dyDescent="0.15">
      <c r="B11" s="662"/>
      <c r="C11" s="672"/>
      <c r="D11" s="673"/>
      <c r="E11" s="20"/>
      <c r="F11" s="710"/>
      <c r="G11" s="711"/>
      <c r="H11" s="681"/>
      <c r="I11" s="707"/>
      <c r="J11" s="707"/>
      <c r="K11" s="707"/>
      <c r="L11" s="707"/>
      <c r="M11" s="707"/>
      <c r="N11" s="712"/>
      <c r="O11" s="672"/>
      <c r="P11" s="714"/>
      <c r="Q11" s="714"/>
      <c r="R11" s="714"/>
      <c r="S11" s="714"/>
      <c r="T11" s="714"/>
      <c r="U11" s="714"/>
      <c r="V11" s="714"/>
      <c r="W11" s="714"/>
      <c r="X11" s="673"/>
      <c r="Y11" s="672"/>
      <c r="Z11" s="673"/>
    </row>
    <row r="12" spans="2:28" ht="27.75" customHeight="1" x14ac:dyDescent="0.15">
      <c r="B12" s="662"/>
      <c r="C12" s="672"/>
      <c r="D12" s="673"/>
      <c r="E12" s="20"/>
      <c r="F12" s="713"/>
      <c r="G12" s="713"/>
      <c r="H12" s="681"/>
      <c r="I12" s="707"/>
      <c r="J12" s="707"/>
      <c r="K12" s="707"/>
      <c r="L12" s="682"/>
      <c r="M12" s="682"/>
      <c r="N12" s="683"/>
      <c r="O12" s="672"/>
      <c r="P12" s="714"/>
      <c r="Q12" s="714"/>
      <c r="R12" s="714"/>
      <c r="S12" s="714"/>
      <c r="T12" s="714"/>
      <c r="U12" s="714"/>
      <c r="V12" s="714"/>
      <c r="W12" s="714"/>
      <c r="X12" s="673"/>
      <c r="Y12" s="672"/>
      <c r="Z12" s="673"/>
    </row>
    <row r="13" spans="2:28" ht="27.75" customHeight="1" x14ac:dyDescent="0.15">
      <c r="B13" s="662"/>
      <c r="C13" s="672"/>
      <c r="D13" s="673"/>
      <c r="E13" s="20"/>
      <c r="F13" s="713"/>
      <c r="G13" s="713"/>
      <c r="H13" s="681"/>
      <c r="I13" s="707"/>
      <c r="J13" s="707"/>
      <c r="K13" s="707"/>
      <c r="L13" s="682"/>
      <c r="M13" s="682"/>
      <c r="N13" s="683"/>
      <c r="O13" s="672"/>
      <c r="P13" s="714"/>
      <c r="Q13" s="714"/>
      <c r="R13" s="714"/>
      <c r="S13" s="714"/>
      <c r="T13" s="714"/>
      <c r="U13" s="714"/>
      <c r="V13" s="714"/>
      <c r="W13" s="714"/>
      <c r="X13" s="673"/>
      <c r="Y13" s="672"/>
      <c r="Z13" s="673"/>
    </row>
    <row r="14" spans="2:28" ht="27.75" customHeight="1" x14ac:dyDescent="0.15">
      <c r="B14" s="662"/>
      <c r="C14" s="672"/>
      <c r="D14" s="673"/>
      <c r="E14" s="20"/>
      <c r="F14" s="669"/>
      <c r="G14" s="669"/>
      <c r="H14" s="681"/>
      <c r="I14" s="707"/>
      <c r="J14" s="707"/>
      <c r="K14" s="707"/>
      <c r="L14" s="682"/>
      <c r="M14" s="682"/>
      <c r="N14" s="683"/>
      <c r="O14" s="672"/>
      <c r="P14" s="714"/>
      <c r="Q14" s="714"/>
      <c r="R14" s="714"/>
      <c r="S14" s="714"/>
      <c r="T14" s="714"/>
      <c r="U14" s="714"/>
      <c r="V14" s="714"/>
      <c r="W14" s="714"/>
      <c r="X14" s="673"/>
      <c r="Y14" s="672"/>
      <c r="Z14" s="673"/>
    </row>
    <row r="15" spans="2:28" ht="27.75" customHeight="1" x14ac:dyDescent="0.15">
      <c r="B15" s="662"/>
      <c r="C15" s="672"/>
      <c r="D15" s="673"/>
      <c r="E15" s="20"/>
      <c r="F15" s="713"/>
      <c r="G15" s="713"/>
      <c r="H15" s="681"/>
      <c r="I15" s="707"/>
      <c r="J15" s="707"/>
      <c r="K15" s="707"/>
      <c r="L15" s="682"/>
      <c r="M15" s="682"/>
      <c r="N15" s="683"/>
      <c r="O15" s="672"/>
      <c r="P15" s="714"/>
      <c r="Q15" s="714"/>
      <c r="R15" s="714"/>
      <c r="S15" s="714"/>
      <c r="T15" s="714"/>
      <c r="U15" s="714"/>
      <c r="V15" s="714"/>
      <c r="W15" s="714"/>
      <c r="X15" s="673"/>
      <c r="Y15" s="672"/>
      <c r="Z15" s="673"/>
    </row>
    <row r="16" spans="2:28" ht="27.75" customHeight="1" x14ac:dyDescent="0.15">
      <c r="B16" s="662"/>
      <c r="C16" s="672"/>
      <c r="D16" s="673"/>
      <c r="E16" s="20"/>
      <c r="F16" s="713"/>
      <c r="G16" s="713"/>
      <c r="H16" s="681"/>
      <c r="I16" s="707"/>
      <c r="J16" s="707"/>
      <c r="K16" s="707"/>
      <c r="L16" s="682"/>
      <c r="M16" s="682"/>
      <c r="N16" s="683"/>
      <c r="O16" s="672"/>
      <c r="P16" s="714"/>
      <c r="Q16" s="714"/>
      <c r="R16" s="714"/>
      <c r="S16" s="714"/>
      <c r="T16" s="714"/>
      <c r="U16" s="714"/>
      <c r="V16" s="714"/>
      <c r="W16" s="714"/>
      <c r="X16" s="673"/>
      <c r="Y16" s="672"/>
      <c r="Z16" s="673"/>
    </row>
    <row r="17" spans="2:26" ht="27.75" customHeight="1" x14ac:dyDescent="0.15">
      <c r="B17" s="662"/>
      <c r="C17" s="672"/>
      <c r="D17" s="673"/>
      <c r="E17" s="20"/>
      <c r="F17" s="713"/>
      <c r="G17" s="713"/>
      <c r="H17" s="681"/>
      <c r="I17" s="707"/>
      <c r="J17" s="707"/>
      <c r="K17" s="707"/>
      <c r="L17" s="682"/>
      <c r="M17" s="682"/>
      <c r="N17" s="683"/>
      <c r="O17" s="672"/>
      <c r="P17" s="714"/>
      <c r="Q17" s="714"/>
      <c r="R17" s="714"/>
      <c r="S17" s="714"/>
      <c r="T17" s="714"/>
      <c r="U17" s="714"/>
      <c r="V17" s="714"/>
      <c r="W17" s="714"/>
      <c r="X17" s="673"/>
      <c r="Y17" s="672"/>
      <c r="Z17" s="673"/>
    </row>
    <row r="18" spans="2:26" ht="27.75" customHeight="1" x14ac:dyDescent="0.15">
      <c r="B18" s="662"/>
      <c r="C18" s="672"/>
      <c r="D18" s="673"/>
      <c r="E18" s="20"/>
      <c r="F18" s="713"/>
      <c r="G18" s="713"/>
      <c r="H18" s="681"/>
      <c r="I18" s="707"/>
      <c r="J18" s="707"/>
      <c r="K18" s="707"/>
      <c r="L18" s="682"/>
      <c r="M18" s="682"/>
      <c r="N18" s="683"/>
      <c r="O18" s="672"/>
      <c r="P18" s="714"/>
      <c r="Q18" s="714"/>
      <c r="R18" s="714"/>
      <c r="S18" s="714"/>
      <c r="T18" s="714"/>
      <c r="U18" s="714"/>
      <c r="V18" s="714"/>
      <c r="W18" s="714"/>
      <c r="X18" s="673"/>
      <c r="Y18" s="672"/>
      <c r="Z18" s="673"/>
    </row>
    <row r="19" spans="2:26" ht="27.75" customHeight="1" x14ac:dyDescent="0.15">
      <c r="B19" s="662"/>
      <c r="C19" s="672"/>
      <c r="D19" s="673"/>
      <c r="E19" s="20"/>
      <c r="F19" s="713"/>
      <c r="G19" s="713"/>
      <c r="H19" s="681"/>
      <c r="I19" s="707"/>
      <c r="J19" s="707"/>
      <c r="K19" s="707"/>
      <c r="L19" s="682"/>
      <c r="M19" s="682"/>
      <c r="N19" s="683"/>
      <c r="O19" s="672"/>
      <c r="P19" s="714"/>
      <c r="Q19" s="714"/>
      <c r="R19" s="714"/>
      <c r="S19" s="714"/>
      <c r="T19" s="714"/>
      <c r="U19" s="714"/>
      <c r="V19" s="714"/>
      <c r="W19" s="714"/>
      <c r="X19" s="673"/>
      <c r="Y19" s="672"/>
      <c r="Z19" s="673"/>
    </row>
    <row r="20" spans="2:26" ht="27.75" customHeight="1" x14ac:dyDescent="0.15">
      <c r="B20" s="662"/>
      <c r="C20" s="672"/>
      <c r="D20" s="673"/>
      <c r="E20" s="20"/>
      <c r="F20" s="713"/>
      <c r="G20" s="713"/>
      <c r="H20" s="681"/>
      <c r="I20" s="707"/>
      <c r="J20" s="707"/>
      <c r="K20" s="707"/>
      <c r="L20" s="682"/>
      <c r="M20" s="682"/>
      <c r="N20" s="683"/>
      <c r="O20" s="672"/>
      <c r="P20" s="714"/>
      <c r="Q20" s="714"/>
      <c r="R20" s="714"/>
      <c r="S20" s="714"/>
      <c r="T20" s="714"/>
      <c r="U20" s="714"/>
      <c r="V20" s="714"/>
      <c r="W20" s="714"/>
      <c r="X20" s="673"/>
      <c r="Y20" s="672"/>
      <c r="Z20" s="673"/>
    </row>
    <row r="21" spans="2:26" ht="27.75" customHeight="1" x14ac:dyDescent="0.15">
      <c r="B21" s="663"/>
      <c r="C21" s="672"/>
      <c r="D21" s="673"/>
      <c r="E21" s="20"/>
      <c r="F21" s="713"/>
      <c r="G21" s="713"/>
      <c r="H21" s="681"/>
      <c r="I21" s="707"/>
      <c r="J21" s="707"/>
      <c r="K21" s="707"/>
      <c r="L21" s="682"/>
      <c r="M21" s="682"/>
      <c r="N21" s="683"/>
      <c r="O21" s="672"/>
      <c r="P21" s="714"/>
      <c r="Q21" s="714"/>
      <c r="R21" s="714"/>
      <c r="S21" s="714"/>
      <c r="T21" s="714"/>
      <c r="U21" s="714"/>
      <c r="V21" s="714"/>
      <c r="W21" s="714"/>
      <c r="X21" s="673"/>
      <c r="Y21" s="672"/>
      <c r="Z21" s="673"/>
    </row>
    <row r="22" spans="2:26" ht="15.95" customHeight="1" x14ac:dyDescent="0.15">
      <c r="B22" s="1" t="s">
        <v>169</v>
      </c>
    </row>
    <row r="23" spans="2:26" ht="15.95" customHeight="1" x14ac:dyDescent="0.15">
      <c r="B23" s="4" t="s">
        <v>106</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2"/>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zoomScaleNormal="70" zoomScaleSheetLayoutView="100"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485</v>
      </c>
      <c r="F5" s="752"/>
      <c r="G5" s="753"/>
      <c r="H5" s="753"/>
      <c r="I5" s="753"/>
      <c r="J5" s="753"/>
      <c r="K5" s="753"/>
      <c r="L5" s="754"/>
      <c r="M5" s="748" t="s">
        <v>604</v>
      </c>
      <c r="N5" s="750" t="s">
        <v>605</v>
      </c>
      <c r="O5" s="751"/>
      <c r="P5" s="278" t="s">
        <v>525</v>
      </c>
      <c r="Q5" s="752"/>
      <c r="R5" s="753"/>
      <c r="S5" s="753"/>
      <c r="T5" s="753"/>
      <c r="U5" s="753"/>
      <c r="V5" s="753"/>
      <c r="W5" s="754"/>
    </row>
    <row r="6" spans="2:23" s="31" customFormat="1" ht="25.5" customHeight="1" x14ac:dyDescent="0.15">
      <c r="B6" s="749"/>
      <c r="C6" s="750" t="s">
        <v>173</v>
      </c>
      <c r="D6" s="751"/>
      <c r="E6" s="279">
        <v>1</v>
      </c>
      <c r="F6" s="755"/>
      <c r="G6" s="756"/>
      <c r="H6" s="756"/>
      <c r="I6" s="756"/>
      <c r="J6" s="756"/>
      <c r="K6" s="756"/>
      <c r="L6" s="757"/>
      <c r="M6" s="749"/>
      <c r="N6" s="750" t="s">
        <v>606</v>
      </c>
      <c r="O6" s="751"/>
      <c r="P6" s="279">
        <v>1</v>
      </c>
      <c r="Q6" s="755"/>
      <c r="R6" s="756"/>
      <c r="S6" s="756"/>
      <c r="T6" s="756"/>
      <c r="U6" s="756"/>
      <c r="V6" s="756"/>
      <c r="W6" s="757"/>
    </row>
    <row r="7" spans="2:23" s="31" customFormat="1" ht="25.5" customHeight="1" x14ac:dyDescent="0.15">
      <c r="B7" s="748" t="s">
        <v>174</v>
      </c>
      <c r="C7" s="750" t="s">
        <v>129</v>
      </c>
      <c r="D7" s="751"/>
      <c r="E7" s="280" t="s">
        <v>442</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516</v>
      </c>
      <c r="F8" s="755"/>
      <c r="G8" s="756"/>
      <c r="H8" s="756"/>
      <c r="I8" s="756"/>
      <c r="J8" s="756"/>
      <c r="K8" s="756"/>
      <c r="L8" s="757"/>
      <c r="M8" s="761"/>
      <c r="N8" s="750" t="s">
        <v>282</v>
      </c>
      <c r="O8" s="751"/>
      <c r="P8" s="278" t="s">
        <v>526</v>
      </c>
      <c r="Q8" s="755"/>
      <c r="R8" s="756"/>
      <c r="S8" s="756"/>
      <c r="T8" s="756"/>
      <c r="U8" s="756"/>
      <c r="V8" s="756"/>
      <c r="W8" s="757"/>
    </row>
    <row r="9" spans="2:23" s="31" customFormat="1" ht="25.5" customHeight="1" x14ac:dyDescent="0.15">
      <c r="B9" s="762" t="s">
        <v>132</v>
      </c>
      <c r="C9" s="765"/>
      <c r="D9" s="763"/>
      <c r="E9" s="281" t="s">
        <v>301</v>
      </c>
      <c r="F9" s="755"/>
      <c r="G9" s="756"/>
      <c r="H9" s="756"/>
      <c r="I9" s="756"/>
      <c r="J9" s="756"/>
      <c r="K9" s="756"/>
      <c r="L9" s="757"/>
      <c r="M9" s="762" t="s">
        <v>284</v>
      </c>
      <c r="N9" s="765"/>
      <c r="O9" s="763"/>
      <c r="P9" s="281" t="s">
        <v>301</v>
      </c>
      <c r="Q9" s="755"/>
      <c r="R9" s="756"/>
      <c r="S9" s="756"/>
      <c r="T9" s="756"/>
      <c r="U9" s="756"/>
      <c r="V9" s="756"/>
      <c r="W9" s="757"/>
    </row>
    <row r="10" spans="2:23" s="31" customFormat="1" ht="25.5" customHeight="1" x14ac:dyDescent="0.15">
      <c r="B10" s="748" t="s">
        <v>175</v>
      </c>
      <c r="C10" s="762" t="s">
        <v>176</v>
      </c>
      <c r="D10" s="763"/>
      <c r="E10" s="279" t="s">
        <v>508</v>
      </c>
      <c r="F10" s="755"/>
      <c r="G10" s="756"/>
      <c r="H10" s="756"/>
      <c r="I10" s="756"/>
      <c r="J10" s="756"/>
      <c r="K10" s="756"/>
      <c r="L10" s="757"/>
      <c r="M10" s="748" t="s">
        <v>609</v>
      </c>
      <c r="N10" s="762" t="s">
        <v>283</v>
      </c>
      <c r="O10" s="763"/>
      <c r="P10" s="279" t="s">
        <v>508</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519</v>
      </c>
      <c r="F12" s="758"/>
      <c r="G12" s="759"/>
      <c r="H12" s="759"/>
      <c r="I12" s="759"/>
      <c r="J12" s="759"/>
      <c r="K12" s="759"/>
      <c r="L12" s="760"/>
      <c r="M12" s="749"/>
      <c r="N12" s="764" t="s">
        <v>611</v>
      </c>
      <c r="O12" s="764"/>
      <c r="P12" s="213" t="s">
        <v>519</v>
      </c>
      <c r="Q12" s="758"/>
      <c r="R12" s="759"/>
      <c r="S12" s="759"/>
      <c r="T12" s="759"/>
      <c r="U12" s="759"/>
      <c r="V12" s="759"/>
      <c r="W12" s="760"/>
    </row>
    <row r="13" spans="2:23" s="31" customFormat="1" ht="25.5" customHeight="1" x14ac:dyDescent="0.15">
      <c r="B13" s="767" t="s">
        <v>177</v>
      </c>
      <c r="C13" s="767"/>
      <c r="D13" s="767"/>
      <c r="E13" s="781" t="s">
        <v>646</v>
      </c>
      <c r="F13" s="782"/>
      <c r="G13" s="783"/>
      <c r="H13" s="767" t="s">
        <v>612</v>
      </c>
      <c r="I13" s="767"/>
      <c r="J13" s="768" t="s">
        <v>647</v>
      </c>
      <c r="K13" s="768"/>
      <c r="L13" s="768"/>
      <c r="M13" s="767" t="s">
        <v>614</v>
      </c>
      <c r="N13" s="767"/>
      <c r="O13" s="767"/>
      <c r="P13" s="784" t="s">
        <v>648</v>
      </c>
      <c r="Q13" s="785"/>
      <c r="R13" s="786"/>
      <c r="S13" s="767" t="s">
        <v>612</v>
      </c>
      <c r="T13" s="767"/>
      <c r="U13" s="768" t="s">
        <v>649</v>
      </c>
      <c r="V13" s="768"/>
      <c r="W13" s="768"/>
    </row>
    <row r="14" spans="2:23" s="31" customFormat="1" ht="25.5" customHeight="1" x14ac:dyDescent="0.15">
      <c r="B14" s="769" t="s">
        <v>179</v>
      </c>
      <c r="C14" s="769"/>
      <c r="D14" s="769"/>
      <c r="E14" s="770" t="s">
        <v>523</v>
      </c>
      <c r="F14" s="770"/>
      <c r="G14" s="770"/>
      <c r="H14" s="771" t="s">
        <v>617</v>
      </c>
      <c r="I14" s="772"/>
      <c r="J14" s="773" t="s">
        <v>522</v>
      </c>
      <c r="K14" s="774"/>
      <c r="L14" s="775"/>
      <c r="M14" s="771" t="s">
        <v>619</v>
      </c>
      <c r="N14" s="772"/>
      <c r="O14" s="776"/>
      <c r="P14" s="777" t="s">
        <v>523</v>
      </c>
      <c r="Q14" s="778"/>
      <c r="R14" s="778"/>
      <c r="S14" s="779" t="s">
        <v>617</v>
      </c>
      <c r="T14" s="780"/>
      <c r="U14" s="773" t="s">
        <v>522</v>
      </c>
      <c r="V14" s="774"/>
      <c r="W14" s="775"/>
    </row>
    <row r="15" spans="2:23" s="31" customFormat="1" ht="39.75" customHeight="1" x14ac:dyDescent="0.15">
      <c r="B15" s="764" t="s">
        <v>181</v>
      </c>
      <c r="C15" s="764"/>
      <c r="D15" s="764"/>
      <c r="E15" s="787" t="s">
        <v>650</v>
      </c>
      <c r="F15" s="788"/>
      <c r="G15" s="788"/>
      <c r="H15" s="788"/>
      <c r="I15" s="788"/>
      <c r="J15" s="788"/>
      <c r="K15" s="788"/>
      <c r="L15" s="789"/>
      <c r="M15" s="764" t="s">
        <v>621</v>
      </c>
      <c r="N15" s="764"/>
      <c r="O15" s="764"/>
      <c r="P15" s="787" t="s">
        <v>651</v>
      </c>
      <c r="Q15" s="788"/>
      <c r="R15" s="788"/>
      <c r="S15" s="788"/>
      <c r="T15" s="788"/>
      <c r="U15" s="788"/>
      <c r="V15" s="788"/>
      <c r="W15" s="789"/>
    </row>
    <row r="16" spans="2:23" s="31" customFormat="1" ht="25.5" customHeight="1" x14ac:dyDescent="0.15">
      <c r="B16" s="766" t="s">
        <v>171</v>
      </c>
      <c r="C16" s="766" t="s">
        <v>172</v>
      </c>
      <c r="D16" s="766"/>
      <c r="E16" s="278" t="s">
        <v>525</v>
      </c>
      <c r="F16" s="752"/>
      <c r="G16" s="753"/>
      <c r="H16" s="753"/>
      <c r="I16" s="753"/>
      <c r="J16" s="753"/>
      <c r="K16" s="753"/>
      <c r="L16" s="754"/>
      <c r="M16" s="766" t="s">
        <v>604</v>
      </c>
      <c r="N16" s="766" t="s">
        <v>605</v>
      </c>
      <c r="O16" s="766"/>
      <c r="P16" s="278" t="s">
        <v>525</v>
      </c>
      <c r="Q16" s="752"/>
      <c r="R16" s="753"/>
      <c r="S16" s="753"/>
      <c r="T16" s="753"/>
      <c r="U16" s="753"/>
      <c r="V16" s="753"/>
      <c r="W16" s="754"/>
    </row>
    <row r="17" spans="2:24" s="31" customFormat="1" ht="25.5" customHeight="1" x14ac:dyDescent="0.15">
      <c r="B17" s="766"/>
      <c r="C17" s="766" t="s">
        <v>173</v>
      </c>
      <c r="D17" s="766"/>
      <c r="E17" s="279">
        <v>2</v>
      </c>
      <c r="F17" s="755"/>
      <c r="G17" s="756"/>
      <c r="H17" s="756"/>
      <c r="I17" s="756"/>
      <c r="J17" s="756"/>
      <c r="K17" s="756"/>
      <c r="L17" s="757"/>
      <c r="M17" s="766"/>
      <c r="N17" s="766" t="s">
        <v>606</v>
      </c>
      <c r="O17" s="766"/>
      <c r="P17" s="279">
        <v>3</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528</v>
      </c>
      <c r="F19" s="755"/>
      <c r="G19" s="756"/>
      <c r="H19" s="756"/>
      <c r="I19" s="756"/>
      <c r="J19" s="756"/>
      <c r="K19" s="756"/>
      <c r="L19" s="757"/>
      <c r="M19" s="766"/>
      <c r="N19" s="766" t="s">
        <v>282</v>
      </c>
      <c r="O19" s="766"/>
      <c r="P19" s="278" t="s">
        <v>526</v>
      </c>
      <c r="Q19" s="755"/>
      <c r="R19" s="756"/>
      <c r="S19" s="756"/>
      <c r="T19" s="756"/>
      <c r="U19" s="756"/>
      <c r="V19" s="756"/>
      <c r="W19" s="757"/>
    </row>
    <row r="20" spans="2:24" s="31" customFormat="1" ht="25.5" customHeight="1" x14ac:dyDescent="0.15">
      <c r="B20" s="764" t="s">
        <v>132</v>
      </c>
      <c r="C20" s="764"/>
      <c r="D20" s="764"/>
      <c r="E20" s="281" t="s">
        <v>301</v>
      </c>
      <c r="F20" s="755"/>
      <c r="G20" s="756"/>
      <c r="H20" s="756"/>
      <c r="I20" s="756"/>
      <c r="J20" s="756"/>
      <c r="K20" s="756"/>
      <c r="L20" s="757"/>
      <c r="M20" s="764" t="s">
        <v>284</v>
      </c>
      <c r="N20" s="764"/>
      <c r="O20" s="764"/>
      <c r="P20" s="281" t="s">
        <v>335</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518</v>
      </c>
      <c r="F23" s="758"/>
      <c r="G23" s="759"/>
      <c r="H23" s="759"/>
      <c r="I23" s="759"/>
      <c r="J23" s="759"/>
      <c r="K23" s="759"/>
      <c r="L23" s="760"/>
      <c r="M23" s="749"/>
      <c r="N23" s="764" t="s">
        <v>611</v>
      </c>
      <c r="O23" s="764"/>
      <c r="P23" s="213" t="s">
        <v>534</v>
      </c>
      <c r="Q23" s="758"/>
      <c r="R23" s="759"/>
      <c r="S23" s="759"/>
      <c r="T23" s="759"/>
      <c r="U23" s="759"/>
      <c r="V23" s="759"/>
      <c r="W23" s="760"/>
    </row>
    <row r="24" spans="2:24" s="31" customFormat="1" ht="25.5" customHeight="1" x14ac:dyDescent="0.15">
      <c r="B24" s="767" t="s">
        <v>177</v>
      </c>
      <c r="C24" s="767"/>
      <c r="D24" s="767"/>
      <c r="E24" s="784" t="s">
        <v>652</v>
      </c>
      <c r="F24" s="785"/>
      <c r="G24" s="786"/>
      <c r="H24" s="767" t="s">
        <v>612</v>
      </c>
      <c r="I24" s="767"/>
      <c r="J24" s="781" t="s">
        <v>653</v>
      </c>
      <c r="K24" s="782"/>
      <c r="L24" s="783"/>
      <c r="M24" s="767" t="s">
        <v>614</v>
      </c>
      <c r="N24" s="767"/>
      <c r="O24" s="767"/>
      <c r="P24" s="784" t="s">
        <v>532</v>
      </c>
      <c r="Q24" s="785"/>
      <c r="R24" s="786"/>
      <c r="S24" s="767" t="s">
        <v>612</v>
      </c>
      <c r="T24" s="767"/>
      <c r="U24" s="768" t="s">
        <v>654</v>
      </c>
      <c r="V24" s="768"/>
      <c r="W24" s="768"/>
    </row>
    <row r="25" spans="2:24" s="31" customFormat="1" ht="25.5" customHeight="1" x14ac:dyDescent="0.15">
      <c r="B25" s="769" t="s">
        <v>179</v>
      </c>
      <c r="C25" s="769"/>
      <c r="D25" s="769"/>
      <c r="E25" s="770" t="s">
        <v>523</v>
      </c>
      <c r="F25" s="770"/>
      <c r="G25" s="770"/>
      <c r="H25" s="771" t="s">
        <v>617</v>
      </c>
      <c r="I25" s="772"/>
      <c r="J25" s="773" t="s">
        <v>522</v>
      </c>
      <c r="K25" s="774"/>
      <c r="L25" s="775"/>
      <c r="M25" s="771" t="s">
        <v>619</v>
      </c>
      <c r="N25" s="772"/>
      <c r="O25" s="776"/>
      <c r="P25" s="793" t="s">
        <v>536</v>
      </c>
      <c r="Q25" s="770"/>
      <c r="R25" s="770"/>
      <c r="S25" s="779" t="s">
        <v>617</v>
      </c>
      <c r="T25" s="780"/>
      <c r="U25" s="773" t="s">
        <v>618</v>
      </c>
      <c r="V25" s="774"/>
      <c r="W25" s="775"/>
    </row>
    <row r="26" spans="2:24" s="31" customFormat="1" ht="39.75" customHeight="1" x14ac:dyDescent="0.15">
      <c r="B26" s="764" t="s">
        <v>181</v>
      </c>
      <c r="C26" s="764"/>
      <c r="D26" s="764"/>
      <c r="E26" s="787" t="s">
        <v>655</v>
      </c>
      <c r="F26" s="788"/>
      <c r="G26" s="788"/>
      <c r="H26" s="788"/>
      <c r="I26" s="788"/>
      <c r="J26" s="788"/>
      <c r="K26" s="788"/>
      <c r="L26" s="789"/>
      <c r="M26" s="764" t="s">
        <v>621</v>
      </c>
      <c r="N26" s="764"/>
      <c r="O26" s="764"/>
      <c r="P26" s="787" t="s">
        <v>656</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12"/>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3DD-8AEC-4D5D-AD82-459AAE3D34D6}">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525</v>
      </c>
      <c r="F5" s="752"/>
      <c r="G5" s="753"/>
      <c r="H5" s="753"/>
      <c r="I5" s="753"/>
      <c r="J5" s="753"/>
      <c r="K5" s="753"/>
      <c r="L5" s="754"/>
      <c r="M5" s="748" t="s">
        <v>604</v>
      </c>
      <c r="N5" s="750" t="s">
        <v>605</v>
      </c>
      <c r="O5" s="751"/>
      <c r="P5" s="278" t="s">
        <v>525</v>
      </c>
      <c r="Q5" s="752"/>
      <c r="R5" s="753"/>
      <c r="S5" s="753"/>
      <c r="T5" s="753"/>
      <c r="U5" s="753"/>
      <c r="V5" s="753"/>
      <c r="W5" s="754"/>
    </row>
    <row r="6" spans="2:23" s="31" customFormat="1" ht="25.5" customHeight="1" x14ac:dyDescent="0.15">
      <c r="B6" s="749"/>
      <c r="C6" s="750" t="s">
        <v>173</v>
      </c>
      <c r="D6" s="751"/>
      <c r="E6" s="279">
        <v>4</v>
      </c>
      <c r="F6" s="755"/>
      <c r="G6" s="756"/>
      <c r="H6" s="756"/>
      <c r="I6" s="756"/>
      <c r="J6" s="756"/>
      <c r="K6" s="756"/>
      <c r="L6" s="757"/>
      <c r="M6" s="749"/>
      <c r="N6" s="750" t="s">
        <v>606</v>
      </c>
      <c r="O6" s="751"/>
      <c r="P6" s="279">
        <v>5</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528</v>
      </c>
      <c r="F8" s="755"/>
      <c r="G8" s="756"/>
      <c r="H8" s="756"/>
      <c r="I8" s="756"/>
      <c r="J8" s="756"/>
      <c r="K8" s="756"/>
      <c r="L8" s="757"/>
      <c r="M8" s="761"/>
      <c r="N8" s="750" t="s">
        <v>282</v>
      </c>
      <c r="O8" s="751"/>
      <c r="P8" s="278" t="s">
        <v>539</v>
      </c>
      <c r="Q8" s="755"/>
      <c r="R8" s="756"/>
      <c r="S8" s="756"/>
      <c r="T8" s="756"/>
      <c r="U8" s="756"/>
      <c r="V8" s="756"/>
      <c r="W8" s="757"/>
    </row>
    <row r="9" spans="2:23" s="31" customFormat="1" ht="25.5" customHeight="1" x14ac:dyDescent="0.15">
      <c r="B9" s="762" t="s">
        <v>132</v>
      </c>
      <c r="C9" s="765"/>
      <c r="D9" s="763"/>
      <c r="E9" s="281" t="s">
        <v>301</v>
      </c>
      <c r="F9" s="755"/>
      <c r="G9" s="756"/>
      <c r="H9" s="756"/>
      <c r="I9" s="756"/>
      <c r="J9" s="756"/>
      <c r="K9" s="756"/>
      <c r="L9" s="757"/>
      <c r="M9" s="762" t="s">
        <v>284</v>
      </c>
      <c r="N9" s="765"/>
      <c r="O9" s="763"/>
      <c r="P9" s="281" t="s">
        <v>301</v>
      </c>
      <c r="Q9" s="755"/>
      <c r="R9" s="756"/>
      <c r="S9" s="756"/>
      <c r="T9" s="756"/>
      <c r="U9" s="756"/>
      <c r="V9" s="756"/>
      <c r="W9" s="757"/>
    </row>
    <row r="10" spans="2:23" s="31" customFormat="1" ht="25.5" customHeight="1" x14ac:dyDescent="0.15">
      <c r="B10" s="748" t="s">
        <v>175</v>
      </c>
      <c r="C10" s="762" t="s">
        <v>176</v>
      </c>
      <c r="D10" s="763"/>
      <c r="E10" s="279" t="s">
        <v>508</v>
      </c>
      <c r="F10" s="755"/>
      <c r="G10" s="756"/>
      <c r="H10" s="756"/>
      <c r="I10" s="756"/>
      <c r="J10" s="756"/>
      <c r="K10" s="756"/>
      <c r="L10" s="757"/>
      <c r="M10" s="748" t="s">
        <v>609</v>
      </c>
      <c r="N10" s="762" t="s">
        <v>283</v>
      </c>
      <c r="O10" s="763"/>
      <c r="P10" s="279" t="s">
        <v>508</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518</v>
      </c>
      <c r="F12" s="758"/>
      <c r="G12" s="759"/>
      <c r="H12" s="759"/>
      <c r="I12" s="759"/>
      <c r="J12" s="759"/>
      <c r="K12" s="759"/>
      <c r="L12" s="760"/>
      <c r="M12" s="749"/>
      <c r="N12" s="764" t="s">
        <v>611</v>
      </c>
      <c r="O12" s="764"/>
      <c r="P12" s="213" t="s">
        <v>519</v>
      </c>
      <c r="Q12" s="758"/>
      <c r="R12" s="759"/>
      <c r="S12" s="759"/>
      <c r="T12" s="759"/>
      <c r="U12" s="759"/>
      <c r="V12" s="759"/>
      <c r="W12" s="760"/>
    </row>
    <row r="13" spans="2:23" s="31" customFormat="1" ht="25.5" customHeight="1" x14ac:dyDescent="0.15">
      <c r="B13" s="767" t="s">
        <v>177</v>
      </c>
      <c r="C13" s="767"/>
      <c r="D13" s="767"/>
      <c r="E13" s="781" t="s">
        <v>657</v>
      </c>
      <c r="F13" s="782"/>
      <c r="G13" s="783"/>
      <c r="H13" s="767" t="s">
        <v>612</v>
      </c>
      <c r="I13" s="767"/>
      <c r="J13" s="768" t="s">
        <v>658</v>
      </c>
      <c r="K13" s="768"/>
      <c r="L13" s="768"/>
      <c r="M13" s="767" t="s">
        <v>614</v>
      </c>
      <c r="N13" s="767"/>
      <c r="O13" s="767"/>
      <c r="P13" s="784" t="s">
        <v>659</v>
      </c>
      <c r="Q13" s="785"/>
      <c r="R13" s="786"/>
      <c r="S13" s="767" t="s">
        <v>612</v>
      </c>
      <c r="T13" s="767"/>
      <c r="U13" s="768" t="s">
        <v>660</v>
      </c>
      <c r="V13" s="768"/>
      <c r="W13" s="768"/>
    </row>
    <row r="14" spans="2:23" s="31" customFormat="1" ht="25.5" customHeight="1" x14ac:dyDescent="0.15">
      <c r="B14" s="769" t="s">
        <v>179</v>
      </c>
      <c r="C14" s="769"/>
      <c r="D14" s="769"/>
      <c r="E14" s="770" t="s">
        <v>523</v>
      </c>
      <c r="F14" s="770"/>
      <c r="G14" s="770"/>
      <c r="H14" s="771" t="s">
        <v>617</v>
      </c>
      <c r="I14" s="772"/>
      <c r="J14" s="773" t="s">
        <v>522</v>
      </c>
      <c r="K14" s="774"/>
      <c r="L14" s="775"/>
      <c r="M14" s="771" t="s">
        <v>619</v>
      </c>
      <c r="N14" s="772"/>
      <c r="O14" s="776"/>
      <c r="P14" s="777" t="s">
        <v>523</v>
      </c>
      <c r="Q14" s="778"/>
      <c r="R14" s="778"/>
      <c r="S14" s="779" t="s">
        <v>617</v>
      </c>
      <c r="T14" s="780"/>
      <c r="U14" s="773" t="s">
        <v>522</v>
      </c>
      <c r="V14" s="774"/>
      <c r="W14" s="775"/>
    </row>
    <row r="15" spans="2:23" s="31" customFormat="1" ht="39.75" customHeight="1" x14ac:dyDescent="0.15">
      <c r="B15" s="764" t="s">
        <v>181</v>
      </c>
      <c r="C15" s="764"/>
      <c r="D15" s="764"/>
      <c r="E15" s="787" t="s">
        <v>661</v>
      </c>
      <c r="F15" s="788"/>
      <c r="G15" s="788"/>
      <c r="H15" s="788"/>
      <c r="I15" s="788"/>
      <c r="J15" s="788"/>
      <c r="K15" s="788"/>
      <c r="L15" s="789"/>
      <c r="M15" s="764" t="s">
        <v>621</v>
      </c>
      <c r="N15" s="764"/>
      <c r="O15" s="764"/>
      <c r="P15" s="787" t="s">
        <v>662</v>
      </c>
      <c r="Q15" s="788"/>
      <c r="R15" s="788"/>
      <c r="S15" s="788"/>
      <c r="T15" s="788"/>
      <c r="U15" s="788"/>
      <c r="V15" s="788"/>
      <c r="W15" s="789"/>
    </row>
    <row r="16" spans="2:23" s="31" customFormat="1" ht="25.5" customHeight="1" x14ac:dyDescent="0.15">
      <c r="B16" s="766" t="s">
        <v>171</v>
      </c>
      <c r="C16" s="766" t="s">
        <v>172</v>
      </c>
      <c r="D16" s="766"/>
      <c r="E16" s="278" t="s">
        <v>525</v>
      </c>
      <c r="F16" s="752"/>
      <c r="G16" s="753"/>
      <c r="H16" s="753"/>
      <c r="I16" s="753"/>
      <c r="J16" s="753"/>
      <c r="K16" s="753"/>
      <c r="L16" s="754"/>
      <c r="M16" s="766" t="s">
        <v>604</v>
      </c>
      <c r="N16" s="766" t="s">
        <v>605</v>
      </c>
      <c r="O16" s="766"/>
      <c r="P16" s="278" t="s">
        <v>525</v>
      </c>
      <c r="Q16" s="752"/>
      <c r="R16" s="753"/>
      <c r="S16" s="753"/>
      <c r="T16" s="753"/>
      <c r="U16" s="753"/>
      <c r="V16" s="753"/>
      <c r="W16" s="754"/>
    </row>
    <row r="17" spans="2:24" s="31" customFormat="1" ht="25.5" customHeight="1" x14ac:dyDescent="0.15">
      <c r="B17" s="766"/>
      <c r="C17" s="766" t="s">
        <v>173</v>
      </c>
      <c r="D17" s="766"/>
      <c r="E17" s="279">
        <v>6</v>
      </c>
      <c r="F17" s="755"/>
      <c r="G17" s="756"/>
      <c r="H17" s="756"/>
      <c r="I17" s="756"/>
      <c r="J17" s="756"/>
      <c r="K17" s="756"/>
      <c r="L17" s="757"/>
      <c r="M17" s="766"/>
      <c r="N17" s="766" t="s">
        <v>606</v>
      </c>
      <c r="O17" s="766"/>
      <c r="P17" s="279">
        <v>7</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539</v>
      </c>
      <c r="F19" s="755"/>
      <c r="G19" s="756"/>
      <c r="H19" s="756"/>
      <c r="I19" s="756"/>
      <c r="J19" s="756"/>
      <c r="K19" s="756"/>
      <c r="L19" s="757"/>
      <c r="M19" s="766"/>
      <c r="N19" s="766" t="s">
        <v>282</v>
      </c>
      <c r="O19" s="766"/>
      <c r="P19" s="278" t="s">
        <v>539</v>
      </c>
      <c r="Q19" s="755"/>
      <c r="R19" s="756"/>
      <c r="S19" s="756"/>
      <c r="T19" s="756"/>
      <c r="U19" s="756"/>
      <c r="V19" s="756"/>
      <c r="W19" s="757"/>
    </row>
    <row r="20" spans="2:24" s="31" customFormat="1" ht="25.5" customHeight="1" x14ac:dyDescent="0.15">
      <c r="B20" s="764" t="s">
        <v>132</v>
      </c>
      <c r="C20" s="764"/>
      <c r="D20" s="764"/>
      <c r="E20" s="281" t="s">
        <v>335</v>
      </c>
      <c r="F20" s="755"/>
      <c r="G20" s="756"/>
      <c r="H20" s="756"/>
      <c r="I20" s="756"/>
      <c r="J20" s="756"/>
      <c r="K20" s="756"/>
      <c r="L20" s="757"/>
      <c r="M20" s="764" t="s">
        <v>284</v>
      </c>
      <c r="N20" s="764"/>
      <c r="O20" s="764"/>
      <c r="P20" s="281" t="s">
        <v>329</v>
      </c>
      <c r="Q20" s="755"/>
      <c r="R20" s="756"/>
      <c r="S20" s="756"/>
      <c r="T20" s="756"/>
      <c r="U20" s="756"/>
      <c r="V20" s="756"/>
      <c r="W20" s="757"/>
    </row>
    <row r="21" spans="2:24" s="31" customFormat="1" ht="25.5" customHeight="1" x14ac:dyDescent="0.15">
      <c r="B21" s="748" t="s">
        <v>175</v>
      </c>
      <c r="C21" s="764" t="s">
        <v>176</v>
      </c>
      <c r="D21" s="764"/>
      <c r="E21" s="279" t="s">
        <v>329</v>
      </c>
      <c r="F21" s="755"/>
      <c r="G21" s="756"/>
      <c r="H21" s="756"/>
      <c r="I21" s="756"/>
      <c r="J21" s="756"/>
      <c r="K21" s="756"/>
      <c r="L21" s="757"/>
      <c r="M21" s="748" t="s">
        <v>609</v>
      </c>
      <c r="N21" s="764" t="s">
        <v>283</v>
      </c>
      <c r="O21" s="764"/>
      <c r="P21" s="279" t="s">
        <v>329</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534</v>
      </c>
      <c r="F23" s="758"/>
      <c r="G23" s="759"/>
      <c r="H23" s="759"/>
      <c r="I23" s="759"/>
      <c r="J23" s="759"/>
      <c r="K23" s="759"/>
      <c r="L23" s="760"/>
      <c r="M23" s="749"/>
      <c r="N23" s="764" t="s">
        <v>611</v>
      </c>
      <c r="O23" s="764"/>
      <c r="P23" s="213" t="s">
        <v>519</v>
      </c>
      <c r="Q23" s="758"/>
      <c r="R23" s="759"/>
      <c r="S23" s="759"/>
      <c r="T23" s="759"/>
      <c r="U23" s="759"/>
      <c r="V23" s="759"/>
      <c r="W23" s="760"/>
    </row>
    <row r="24" spans="2:24" s="31" customFormat="1" ht="25.5" customHeight="1" x14ac:dyDescent="0.15">
      <c r="B24" s="767" t="s">
        <v>177</v>
      </c>
      <c r="C24" s="767"/>
      <c r="D24" s="767"/>
      <c r="E24" s="784" t="s">
        <v>532</v>
      </c>
      <c r="F24" s="785"/>
      <c r="G24" s="786"/>
      <c r="H24" s="767" t="s">
        <v>612</v>
      </c>
      <c r="I24" s="767"/>
      <c r="J24" s="781" t="s">
        <v>663</v>
      </c>
      <c r="K24" s="782"/>
      <c r="L24" s="783"/>
      <c r="M24" s="767" t="s">
        <v>614</v>
      </c>
      <c r="N24" s="767"/>
      <c r="O24" s="767"/>
      <c r="P24" s="784" t="s">
        <v>664</v>
      </c>
      <c r="Q24" s="785"/>
      <c r="R24" s="786"/>
      <c r="S24" s="767" t="s">
        <v>612</v>
      </c>
      <c r="T24" s="767"/>
      <c r="U24" s="768" t="s">
        <v>665</v>
      </c>
      <c r="V24" s="768"/>
      <c r="W24" s="768"/>
    </row>
    <row r="25" spans="2:24" s="31" customFormat="1" ht="25.5" customHeight="1" x14ac:dyDescent="0.15">
      <c r="B25" s="769" t="s">
        <v>179</v>
      </c>
      <c r="C25" s="769"/>
      <c r="D25" s="769"/>
      <c r="E25" s="770" t="s">
        <v>536</v>
      </c>
      <c r="F25" s="770"/>
      <c r="G25" s="770"/>
      <c r="H25" s="771" t="s">
        <v>617</v>
      </c>
      <c r="I25" s="772"/>
      <c r="J25" s="773" t="s">
        <v>618</v>
      </c>
      <c r="K25" s="774"/>
      <c r="L25" s="775"/>
      <c r="M25" s="771" t="s">
        <v>619</v>
      </c>
      <c r="N25" s="772"/>
      <c r="O25" s="776"/>
      <c r="P25" s="793" t="s">
        <v>532</v>
      </c>
      <c r="Q25" s="770"/>
      <c r="R25" s="770"/>
      <c r="S25" s="779" t="s">
        <v>617</v>
      </c>
      <c r="T25" s="780"/>
      <c r="U25" s="773" t="s">
        <v>532</v>
      </c>
      <c r="V25" s="774"/>
      <c r="W25" s="775"/>
    </row>
    <row r="26" spans="2:24" s="31" customFormat="1" ht="39.75" customHeight="1" x14ac:dyDescent="0.15">
      <c r="B26" s="764" t="s">
        <v>181</v>
      </c>
      <c r="C26" s="764"/>
      <c r="D26" s="764"/>
      <c r="E26" s="787" t="s">
        <v>666</v>
      </c>
      <c r="F26" s="788"/>
      <c r="G26" s="788"/>
      <c r="H26" s="788"/>
      <c r="I26" s="788"/>
      <c r="J26" s="788"/>
      <c r="K26" s="788"/>
      <c r="L26" s="789"/>
      <c r="M26" s="764" t="s">
        <v>621</v>
      </c>
      <c r="N26" s="764"/>
      <c r="O26" s="764"/>
      <c r="P26" s="787" t="s">
        <v>667</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3631F2B7-C2FC-4EA9-8757-9C5AE41586EA}"/>
    <dataValidation type="list" allowBlank="1" showInputMessage="1" showErrorMessage="1" sqref="E8 E19 P8 P19" xr:uid="{B1B9656F-1AB5-48C4-B53B-2B6CFDB309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82BE4D-0ABE-41F9-884D-E325157DD167}">
          <x14:formula1>
            <xm:f>'(参考)リスト'!$F$16:$F$21</xm:f>
          </x14:formula1>
          <xm:sqref>E11:E12 E22:E23 P11:P12 P22:P23</xm:sqref>
        </x14:dataValidation>
        <x14:dataValidation type="list" allowBlank="1" showInputMessage="1" showErrorMessage="1" xr:uid="{CFE7B7D8-ACF4-4869-A358-D9B0845B7746}">
          <x14:formula1>
            <xm:f>'(参考)リスト'!$D$16:$D$18</xm:f>
          </x14:formula1>
          <xm:sqref>E10 E21 P10 P21</xm:sqref>
        </x14:dataValidation>
        <x14:dataValidation type="list" allowBlank="1" showInputMessage="1" showErrorMessage="1" xr:uid="{C8FE3565-D2D9-4CBD-907B-494681F95473}">
          <x14:formula1>
            <xm:f>'(参考)リスト'!$E$16:$E$27</xm:f>
          </x14:formula1>
          <xm:sqref>E9 E20 P9 P20</xm:sqref>
        </x14:dataValidation>
        <x14:dataValidation type="list" allowBlank="1" showInputMessage="1" showErrorMessage="1" xr:uid="{BC12F486-B107-4FCA-B887-867EAD3CB4C0}">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D9A7-F8BE-4A1F-9C7E-65E20BA37594}">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525</v>
      </c>
      <c r="F5" s="752"/>
      <c r="G5" s="753"/>
      <c r="H5" s="753"/>
      <c r="I5" s="753"/>
      <c r="J5" s="753"/>
      <c r="K5" s="753"/>
      <c r="L5" s="754"/>
      <c r="M5" s="748" t="s">
        <v>604</v>
      </c>
      <c r="N5" s="750" t="s">
        <v>605</v>
      </c>
      <c r="O5" s="751"/>
      <c r="P5" s="278" t="s">
        <v>525</v>
      </c>
      <c r="Q5" s="752"/>
      <c r="R5" s="753"/>
      <c r="S5" s="753"/>
      <c r="T5" s="753"/>
      <c r="U5" s="753"/>
      <c r="V5" s="753"/>
      <c r="W5" s="754"/>
    </row>
    <row r="6" spans="2:23" s="31" customFormat="1" ht="25.5" customHeight="1" x14ac:dyDescent="0.15">
      <c r="B6" s="749"/>
      <c r="C6" s="750" t="s">
        <v>173</v>
      </c>
      <c r="D6" s="751"/>
      <c r="E6" s="279">
        <v>8</v>
      </c>
      <c r="F6" s="755"/>
      <c r="G6" s="756"/>
      <c r="H6" s="756"/>
      <c r="I6" s="756"/>
      <c r="J6" s="756"/>
      <c r="K6" s="756"/>
      <c r="L6" s="757"/>
      <c r="M6" s="749"/>
      <c r="N6" s="750" t="s">
        <v>606</v>
      </c>
      <c r="O6" s="751"/>
      <c r="P6" s="279">
        <v>9</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539</v>
      </c>
      <c r="F8" s="755"/>
      <c r="G8" s="756"/>
      <c r="H8" s="756"/>
      <c r="I8" s="756"/>
      <c r="J8" s="756"/>
      <c r="K8" s="756"/>
      <c r="L8" s="757"/>
      <c r="M8" s="761"/>
      <c r="N8" s="750" t="s">
        <v>282</v>
      </c>
      <c r="O8" s="751"/>
      <c r="P8" s="278" t="s">
        <v>539</v>
      </c>
      <c r="Q8" s="755"/>
      <c r="R8" s="756"/>
      <c r="S8" s="756"/>
      <c r="T8" s="756"/>
      <c r="U8" s="756"/>
      <c r="V8" s="756"/>
      <c r="W8" s="757"/>
    </row>
    <row r="9" spans="2:23" s="31" customFormat="1" ht="25.5" customHeight="1" x14ac:dyDescent="0.15">
      <c r="B9" s="762" t="s">
        <v>132</v>
      </c>
      <c r="C9" s="765"/>
      <c r="D9" s="763"/>
      <c r="E9" s="281" t="s">
        <v>335</v>
      </c>
      <c r="F9" s="755"/>
      <c r="G9" s="756"/>
      <c r="H9" s="756"/>
      <c r="I9" s="756"/>
      <c r="J9" s="756"/>
      <c r="K9" s="756"/>
      <c r="L9" s="757"/>
      <c r="M9" s="762" t="s">
        <v>284</v>
      </c>
      <c r="N9" s="765"/>
      <c r="O9" s="763"/>
      <c r="P9" s="281" t="s">
        <v>329</v>
      </c>
      <c r="Q9" s="755"/>
      <c r="R9" s="756"/>
      <c r="S9" s="756"/>
      <c r="T9" s="756"/>
      <c r="U9" s="756"/>
      <c r="V9" s="756"/>
      <c r="W9" s="757"/>
    </row>
    <row r="10" spans="2:23" s="31" customFormat="1" ht="25.5" customHeight="1" x14ac:dyDescent="0.15">
      <c r="B10" s="748" t="s">
        <v>175</v>
      </c>
      <c r="C10" s="762" t="s">
        <v>176</v>
      </c>
      <c r="D10" s="763"/>
      <c r="E10" s="279" t="s">
        <v>508</v>
      </c>
      <c r="F10" s="755"/>
      <c r="G10" s="756"/>
      <c r="H10" s="756"/>
      <c r="I10" s="756"/>
      <c r="J10" s="756"/>
      <c r="K10" s="756"/>
      <c r="L10" s="757"/>
      <c r="M10" s="748" t="s">
        <v>609</v>
      </c>
      <c r="N10" s="762" t="s">
        <v>283</v>
      </c>
      <c r="O10" s="763"/>
      <c r="P10" s="279" t="s">
        <v>329</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534</v>
      </c>
      <c r="F12" s="758"/>
      <c r="G12" s="759"/>
      <c r="H12" s="759"/>
      <c r="I12" s="759"/>
      <c r="J12" s="759"/>
      <c r="K12" s="759"/>
      <c r="L12" s="760"/>
      <c r="M12" s="749"/>
      <c r="N12" s="764" t="s">
        <v>611</v>
      </c>
      <c r="O12" s="764"/>
      <c r="P12" s="213" t="s">
        <v>519</v>
      </c>
      <c r="Q12" s="758"/>
      <c r="R12" s="759"/>
      <c r="S12" s="759"/>
      <c r="T12" s="759"/>
      <c r="U12" s="759"/>
      <c r="V12" s="759"/>
      <c r="W12" s="760"/>
    </row>
    <row r="13" spans="2:23" s="31" customFormat="1" ht="25.5" customHeight="1" x14ac:dyDescent="0.15">
      <c r="B13" s="767" t="s">
        <v>177</v>
      </c>
      <c r="C13" s="767"/>
      <c r="D13" s="767"/>
      <c r="E13" s="781" t="s">
        <v>532</v>
      </c>
      <c r="F13" s="782"/>
      <c r="G13" s="783"/>
      <c r="H13" s="767" t="s">
        <v>612</v>
      </c>
      <c r="I13" s="767"/>
      <c r="J13" s="768" t="s">
        <v>668</v>
      </c>
      <c r="K13" s="768"/>
      <c r="L13" s="768"/>
      <c r="M13" s="767" t="s">
        <v>614</v>
      </c>
      <c r="N13" s="767"/>
      <c r="O13" s="767"/>
      <c r="P13" s="784" t="s">
        <v>629</v>
      </c>
      <c r="Q13" s="785"/>
      <c r="R13" s="786"/>
      <c r="S13" s="767" t="s">
        <v>612</v>
      </c>
      <c r="T13" s="767"/>
      <c r="U13" s="768" t="s">
        <v>669</v>
      </c>
      <c r="V13" s="768"/>
      <c r="W13" s="768"/>
    </row>
    <row r="14" spans="2:23" s="31" customFormat="1" ht="25.5" customHeight="1" x14ac:dyDescent="0.15">
      <c r="B14" s="769" t="s">
        <v>179</v>
      </c>
      <c r="C14" s="769"/>
      <c r="D14" s="769"/>
      <c r="E14" s="770" t="s">
        <v>546</v>
      </c>
      <c r="F14" s="770"/>
      <c r="G14" s="770"/>
      <c r="H14" s="771" t="s">
        <v>617</v>
      </c>
      <c r="I14" s="772"/>
      <c r="J14" s="773" t="s">
        <v>618</v>
      </c>
      <c r="K14" s="774"/>
      <c r="L14" s="775"/>
      <c r="M14" s="771" t="s">
        <v>619</v>
      </c>
      <c r="N14" s="772"/>
      <c r="O14" s="776"/>
      <c r="P14" s="777" t="s">
        <v>532</v>
      </c>
      <c r="Q14" s="778"/>
      <c r="R14" s="778"/>
      <c r="S14" s="779" t="s">
        <v>617</v>
      </c>
      <c r="T14" s="780"/>
      <c r="U14" s="773" t="s">
        <v>532</v>
      </c>
      <c r="V14" s="774"/>
      <c r="W14" s="775"/>
    </row>
    <row r="15" spans="2:23" s="31" customFormat="1" ht="39.75" customHeight="1" x14ac:dyDescent="0.15">
      <c r="B15" s="764" t="s">
        <v>181</v>
      </c>
      <c r="C15" s="764"/>
      <c r="D15" s="764"/>
      <c r="E15" s="787" t="s">
        <v>670</v>
      </c>
      <c r="F15" s="788"/>
      <c r="G15" s="788"/>
      <c r="H15" s="788"/>
      <c r="I15" s="788"/>
      <c r="J15" s="788"/>
      <c r="K15" s="788"/>
      <c r="L15" s="789"/>
      <c r="M15" s="764" t="s">
        <v>621</v>
      </c>
      <c r="N15" s="764"/>
      <c r="O15" s="764"/>
      <c r="P15" s="787" t="s">
        <v>671</v>
      </c>
      <c r="Q15" s="788"/>
      <c r="R15" s="788"/>
      <c r="S15" s="788"/>
      <c r="T15" s="788"/>
      <c r="U15" s="788"/>
      <c r="V15" s="788"/>
      <c r="W15" s="789"/>
    </row>
    <row r="16" spans="2:23" s="31" customFormat="1" ht="25.5" customHeight="1" x14ac:dyDescent="0.15">
      <c r="B16" s="766" t="s">
        <v>171</v>
      </c>
      <c r="C16" s="766" t="s">
        <v>172</v>
      </c>
      <c r="D16" s="766"/>
      <c r="E16" s="278" t="s">
        <v>525</v>
      </c>
      <c r="F16" s="752"/>
      <c r="G16" s="753"/>
      <c r="H16" s="753"/>
      <c r="I16" s="753"/>
      <c r="J16" s="753"/>
      <c r="K16" s="753"/>
      <c r="L16" s="754"/>
      <c r="M16" s="766" t="s">
        <v>604</v>
      </c>
      <c r="N16" s="766" t="s">
        <v>605</v>
      </c>
      <c r="O16" s="766"/>
      <c r="P16" s="278" t="s">
        <v>525</v>
      </c>
      <c r="Q16" s="752"/>
      <c r="R16" s="753"/>
      <c r="S16" s="753"/>
      <c r="T16" s="753"/>
      <c r="U16" s="753"/>
      <c r="V16" s="753"/>
      <c r="W16" s="754"/>
    </row>
    <row r="17" spans="2:24" s="31" customFormat="1" ht="25.5" customHeight="1" x14ac:dyDescent="0.15">
      <c r="B17" s="766"/>
      <c r="C17" s="766" t="s">
        <v>173</v>
      </c>
      <c r="D17" s="766"/>
      <c r="E17" s="279">
        <v>10</v>
      </c>
      <c r="F17" s="755"/>
      <c r="G17" s="756"/>
      <c r="H17" s="756"/>
      <c r="I17" s="756"/>
      <c r="J17" s="756"/>
      <c r="K17" s="756"/>
      <c r="L17" s="757"/>
      <c r="M17" s="766"/>
      <c r="N17" s="766" t="s">
        <v>606</v>
      </c>
      <c r="O17" s="766"/>
      <c r="P17" s="279">
        <v>11</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539</v>
      </c>
      <c r="F19" s="755"/>
      <c r="G19" s="756"/>
      <c r="H19" s="756"/>
      <c r="I19" s="756"/>
      <c r="J19" s="756"/>
      <c r="K19" s="756"/>
      <c r="L19" s="757"/>
      <c r="M19" s="766"/>
      <c r="N19" s="766" t="s">
        <v>282</v>
      </c>
      <c r="O19" s="766"/>
      <c r="P19" s="278" t="s">
        <v>549</v>
      </c>
      <c r="Q19" s="755"/>
      <c r="R19" s="756"/>
      <c r="S19" s="756"/>
      <c r="T19" s="756"/>
      <c r="U19" s="756"/>
      <c r="V19" s="756"/>
      <c r="W19" s="757"/>
    </row>
    <row r="20" spans="2:24" s="31" customFormat="1" ht="25.5" customHeight="1" x14ac:dyDescent="0.15">
      <c r="B20" s="764" t="s">
        <v>132</v>
      </c>
      <c r="C20" s="764"/>
      <c r="D20" s="764"/>
      <c r="E20" s="281" t="s">
        <v>335</v>
      </c>
      <c r="F20" s="755"/>
      <c r="G20" s="756"/>
      <c r="H20" s="756"/>
      <c r="I20" s="756"/>
      <c r="J20" s="756"/>
      <c r="K20" s="756"/>
      <c r="L20" s="757"/>
      <c r="M20" s="764" t="s">
        <v>284</v>
      </c>
      <c r="N20" s="764"/>
      <c r="O20" s="764"/>
      <c r="P20" s="281" t="s">
        <v>301</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534</v>
      </c>
      <c r="F23" s="758"/>
      <c r="G23" s="759"/>
      <c r="H23" s="759"/>
      <c r="I23" s="759"/>
      <c r="J23" s="759"/>
      <c r="K23" s="759"/>
      <c r="L23" s="760"/>
      <c r="M23" s="749"/>
      <c r="N23" s="764" t="s">
        <v>611</v>
      </c>
      <c r="O23" s="764"/>
      <c r="P23" s="213" t="s">
        <v>518</v>
      </c>
      <c r="Q23" s="758"/>
      <c r="R23" s="759"/>
      <c r="S23" s="759"/>
      <c r="T23" s="759"/>
      <c r="U23" s="759"/>
      <c r="V23" s="759"/>
      <c r="W23" s="760"/>
    </row>
    <row r="24" spans="2:24" s="31" customFormat="1" ht="25.5" customHeight="1" x14ac:dyDescent="0.15">
      <c r="B24" s="767" t="s">
        <v>177</v>
      </c>
      <c r="C24" s="767"/>
      <c r="D24" s="767"/>
      <c r="E24" s="784" t="s">
        <v>532</v>
      </c>
      <c r="F24" s="785"/>
      <c r="G24" s="786"/>
      <c r="H24" s="767" t="s">
        <v>612</v>
      </c>
      <c r="I24" s="767"/>
      <c r="J24" s="781" t="s">
        <v>672</v>
      </c>
      <c r="K24" s="782"/>
      <c r="L24" s="783"/>
      <c r="M24" s="767" t="s">
        <v>614</v>
      </c>
      <c r="N24" s="767"/>
      <c r="O24" s="767"/>
      <c r="P24" s="784" t="s">
        <v>673</v>
      </c>
      <c r="Q24" s="785"/>
      <c r="R24" s="786"/>
      <c r="S24" s="767" t="s">
        <v>612</v>
      </c>
      <c r="T24" s="767"/>
      <c r="U24" s="768" t="s">
        <v>674</v>
      </c>
      <c r="V24" s="768"/>
      <c r="W24" s="768"/>
    </row>
    <row r="25" spans="2:24" s="31" customFormat="1" ht="25.5" customHeight="1" x14ac:dyDescent="0.15">
      <c r="B25" s="769" t="s">
        <v>179</v>
      </c>
      <c r="C25" s="769"/>
      <c r="D25" s="769"/>
      <c r="E25" s="770" t="s">
        <v>546</v>
      </c>
      <c r="F25" s="770"/>
      <c r="G25" s="770"/>
      <c r="H25" s="771" t="s">
        <v>617</v>
      </c>
      <c r="I25" s="772"/>
      <c r="J25" s="773" t="s">
        <v>618</v>
      </c>
      <c r="K25" s="774"/>
      <c r="L25" s="775"/>
      <c r="M25" s="771" t="s">
        <v>619</v>
      </c>
      <c r="N25" s="772"/>
      <c r="O25" s="776"/>
      <c r="P25" s="793" t="s">
        <v>523</v>
      </c>
      <c r="Q25" s="770"/>
      <c r="R25" s="770"/>
      <c r="S25" s="779" t="s">
        <v>617</v>
      </c>
      <c r="T25" s="780"/>
      <c r="U25" s="773" t="s">
        <v>522</v>
      </c>
      <c r="V25" s="774"/>
      <c r="W25" s="775"/>
    </row>
    <row r="26" spans="2:24" s="31" customFormat="1" ht="39.75" customHeight="1" x14ac:dyDescent="0.15">
      <c r="B26" s="764" t="s">
        <v>181</v>
      </c>
      <c r="C26" s="764"/>
      <c r="D26" s="764"/>
      <c r="E26" s="787" t="s">
        <v>675</v>
      </c>
      <c r="F26" s="788"/>
      <c r="G26" s="788"/>
      <c r="H26" s="788"/>
      <c r="I26" s="788"/>
      <c r="J26" s="788"/>
      <c r="K26" s="788"/>
      <c r="L26" s="789"/>
      <c r="M26" s="764" t="s">
        <v>621</v>
      </c>
      <c r="N26" s="764"/>
      <c r="O26" s="764"/>
      <c r="P26" s="787" t="s">
        <v>676</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D7A5F61E-C3D7-457B-88E6-5886C5D93845}"/>
    <dataValidation type="list" allowBlank="1" showInputMessage="1" showErrorMessage="1" sqref="E8 E19 P8 P19" xr:uid="{95C1F97F-3701-4CF8-A0A5-A8EC7B3E84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DFF0CC-3B3C-441F-9470-94C657ECDD24}">
          <x14:formula1>
            <xm:f>'(参考)リスト'!$F$16:$F$21</xm:f>
          </x14:formula1>
          <xm:sqref>E11:E12 E22:E23 P11:P12 P22:P23</xm:sqref>
        </x14:dataValidation>
        <x14:dataValidation type="list" allowBlank="1" showInputMessage="1" showErrorMessage="1" xr:uid="{7E508685-5B6F-4EE3-B1C1-144F11304BC4}">
          <x14:formula1>
            <xm:f>'(参考)リスト'!$D$16:$D$18</xm:f>
          </x14:formula1>
          <xm:sqref>E10 E21 P10 P21</xm:sqref>
        </x14:dataValidation>
        <x14:dataValidation type="list" allowBlank="1" showInputMessage="1" showErrorMessage="1" xr:uid="{D42ED288-2507-4E0D-9322-B9ECA854A01E}">
          <x14:formula1>
            <xm:f>'(参考)リスト'!$E$16:$E$27</xm:f>
          </x14:formula1>
          <xm:sqref>E9 E20 P9 P20</xm:sqref>
        </x14:dataValidation>
        <x14:dataValidation type="list" allowBlank="1" showInputMessage="1" showErrorMessage="1" xr:uid="{E68D4471-EE17-4CDB-B57D-0A8787E35E9C}">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50B6-8B8D-4435-A0DC-8BF32D16273F}">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525</v>
      </c>
      <c r="F5" s="752"/>
      <c r="G5" s="753"/>
      <c r="H5" s="753"/>
      <c r="I5" s="753"/>
      <c r="J5" s="753"/>
      <c r="K5" s="753"/>
      <c r="L5" s="754"/>
      <c r="M5" s="748" t="s">
        <v>604</v>
      </c>
      <c r="N5" s="750" t="s">
        <v>605</v>
      </c>
      <c r="O5" s="751"/>
      <c r="P5" s="278" t="s">
        <v>525</v>
      </c>
      <c r="Q5" s="752"/>
      <c r="R5" s="753"/>
      <c r="S5" s="753"/>
      <c r="T5" s="753"/>
      <c r="U5" s="753"/>
      <c r="V5" s="753"/>
      <c r="W5" s="754"/>
    </row>
    <row r="6" spans="2:23" s="31" customFormat="1" ht="25.5" customHeight="1" x14ac:dyDescent="0.15">
      <c r="B6" s="749"/>
      <c r="C6" s="750" t="s">
        <v>173</v>
      </c>
      <c r="D6" s="751"/>
      <c r="E6" s="279">
        <v>12</v>
      </c>
      <c r="F6" s="755"/>
      <c r="G6" s="756"/>
      <c r="H6" s="756"/>
      <c r="I6" s="756"/>
      <c r="J6" s="756"/>
      <c r="K6" s="756"/>
      <c r="L6" s="757"/>
      <c r="M6" s="749"/>
      <c r="N6" s="750" t="s">
        <v>606</v>
      </c>
      <c r="O6" s="751"/>
      <c r="P6" s="279">
        <v>13</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549</v>
      </c>
      <c r="F8" s="755"/>
      <c r="G8" s="756"/>
      <c r="H8" s="756"/>
      <c r="I8" s="756"/>
      <c r="J8" s="756"/>
      <c r="K8" s="756"/>
      <c r="L8" s="757"/>
      <c r="M8" s="761"/>
      <c r="N8" s="750" t="s">
        <v>282</v>
      </c>
      <c r="O8" s="751"/>
      <c r="P8" s="278" t="s">
        <v>539</v>
      </c>
      <c r="Q8" s="755"/>
      <c r="R8" s="756"/>
      <c r="S8" s="756"/>
      <c r="T8" s="756"/>
      <c r="U8" s="756"/>
      <c r="V8" s="756"/>
      <c r="W8" s="757"/>
    </row>
    <row r="9" spans="2:23" s="31" customFormat="1" ht="25.5" customHeight="1" x14ac:dyDescent="0.15">
      <c r="B9" s="762" t="s">
        <v>132</v>
      </c>
      <c r="C9" s="765"/>
      <c r="D9" s="763"/>
      <c r="E9" s="281" t="s">
        <v>301</v>
      </c>
      <c r="F9" s="755"/>
      <c r="G9" s="756"/>
      <c r="H9" s="756"/>
      <c r="I9" s="756"/>
      <c r="J9" s="756"/>
      <c r="K9" s="756"/>
      <c r="L9" s="757"/>
      <c r="M9" s="762" t="s">
        <v>284</v>
      </c>
      <c r="N9" s="765"/>
      <c r="O9" s="763"/>
      <c r="P9" s="281" t="s">
        <v>329</v>
      </c>
      <c r="Q9" s="755"/>
      <c r="R9" s="756"/>
      <c r="S9" s="756"/>
      <c r="T9" s="756"/>
      <c r="U9" s="756"/>
      <c r="V9" s="756"/>
      <c r="W9" s="757"/>
    </row>
    <row r="10" spans="2:23" s="31" customFormat="1" ht="25.5" customHeight="1" x14ac:dyDescent="0.15">
      <c r="B10" s="748" t="s">
        <v>175</v>
      </c>
      <c r="C10" s="762" t="s">
        <v>176</v>
      </c>
      <c r="D10" s="763"/>
      <c r="E10" s="279" t="s">
        <v>508</v>
      </c>
      <c r="F10" s="755"/>
      <c r="G10" s="756"/>
      <c r="H10" s="756"/>
      <c r="I10" s="756"/>
      <c r="J10" s="756"/>
      <c r="K10" s="756"/>
      <c r="L10" s="757"/>
      <c r="M10" s="748" t="s">
        <v>609</v>
      </c>
      <c r="N10" s="762" t="s">
        <v>283</v>
      </c>
      <c r="O10" s="763"/>
      <c r="P10" s="279" t="s">
        <v>329</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518</v>
      </c>
      <c r="F12" s="758"/>
      <c r="G12" s="759"/>
      <c r="H12" s="759"/>
      <c r="I12" s="759"/>
      <c r="J12" s="759"/>
      <c r="K12" s="759"/>
      <c r="L12" s="760"/>
      <c r="M12" s="749"/>
      <c r="N12" s="764" t="s">
        <v>611</v>
      </c>
      <c r="O12" s="764"/>
      <c r="P12" s="213" t="s">
        <v>519</v>
      </c>
      <c r="Q12" s="758"/>
      <c r="R12" s="759"/>
      <c r="S12" s="759"/>
      <c r="T12" s="759"/>
      <c r="U12" s="759"/>
      <c r="V12" s="759"/>
      <c r="W12" s="760"/>
    </row>
    <row r="13" spans="2:23" s="31" customFormat="1" ht="25.5" customHeight="1" x14ac:dyDescent="0.15">
      <c r="B13" s="767" t="s">
        <v>177</v>
      </c>
      <c r="C13" s="767"/>
      <c r="D13" s="767"/>
      <c r="E13" s="781" t="s">
        <v>677</v>
      </c>
      <c r="F13" s="782"/>
      <c r="G13" s="783"/>
      <c r="H13" s="767" t="s">
        <v>612</v>
      </c>
      <c r="I13" s="767"/>
      <c r="J13" s="768" t="s">
        <v>678</v>
      </c>
      <c r="K13" s="768"/>
      <c r="L13" s="768"/>
      <c r="M13" s="767" t="s">
        <v>614</v>
      </c>
      <c r="N13" s="767"/>
      <c r="O13" s="767"/>
      <c r="P13" s="784" t="s">
        <v>679</v>
      </c>
      <c r="Q13" s="785"/>
      <c r="R13" s="786"/>
      <c r="S13" s="767" t="s">
        <v>612</v>
      </c>
      <c r="T13" s="767"/>
      <c r="U13" s="768" t="s">
        <v>663</v>
      </c>
      <c r="V13" s="768"/>
      <c r="W13" s="768"/>
    </row>
    <row r="14" spans="2:23" s="31" customFormat="1" ht="25.5" customHeight="1" x14ac:dyDescent="0.15">
      <c r="B14" s="769" t="s">
        <v>179</v>
      </c>
      <c r="C14" s="769"/>
      <c r="D14" s="769"/>
      <c r="E14" s="770" t="s">
        <v>523</v>
      </c>
      <c r="F14" s="770"/>
      <c r="G14" s="770"/>
      <c r="H14" s="771" t="s">
        <v>617</v>
      </c>
      <c r="I14" s="772"/>
      <c r="J14" s="773" t="s">
        <v>522</v>
      </c>
      <c r="K14" s="774"/>
      <c r="L14" s="775"/>
      <c r="M14" s="771" t="s">
        <v>619</v>
      </c>
      <c r="N14" s="772"/>
      <c r="O14" s="776"/>
      <c r="P14" s="777" t="s">
        <v>532</v>
      </c>
      <c r="Q14" s="778"/>
      <c r="R14" s="778"/>
      <c r="S14" s="779" t="s">
        <v>617</v>
      </c>
      <c r="T14" s="780"/>
      <c r="U14" s="773" t="s">
        <v>532</v>
      </c>
      <c r="V14" s="774"/>
      <c r="W14" s="775"/>
    </row>
    <row r="15" spans="2:23" s="31" customFormat="1" ht="39.75" customHeight="1" x14ac:dyDescent="0.15">
      <c r="B15" s="764" t="s">
        <v>181</v>
      </c>
      <c r="C15" s="764"/>
      <c r="D15" s="764"/>
      <c r="E15" s="787" t="s">
        <v>680</v>
      </c>
      <c r="F15" s="788"/>
      <c r="G15" s="788"/>
      <c r="H15" s="788"/>
      <c r="I15" s="788"/>
      <c r="J15" s="788"/>
      <c r="K15" s="788"/>
      <c r="L15" s="789"/>
      <c r="M15" s="764" t="s">
        <v>621</v>
      </c>
      <c r="N15" s="764"/>
      <c r="O15" s="764"/>
      <c r="P15" s="787" t="s">
        <v>671</v>
      </c>
      <c r="Q15" s="788"/>
      <c r="R15" s="788"/>
      <c r="S15" s="788"/>
      <c r="T15" s="788"/>
      <c r="U15" s="788"/>
      <c r="V15" s="788"/>
      <c r="W15" s="789"/>
    </row>
    <row r="16" spans="2:23" s="31" customFormat="1" ht="25.5" customHeight="1" x14ac:dyDescent="0.15">
      <c r="B16" s="766" t="s">
        <v>171</v>
      </c>
      <c r="C16" s="766" t="s">
        <v>172</v>
      </c>
      <c r="D16" s="766"/>
      <c r="E16" s="278" t="s">
        <v>525</v>
      </c>
      <c r="F16" s="752"/>
      <c r="G16" s="753"/>
      <c r="H16" s="753"/>
      <c r="I16" s="753"/>
      <c r="J16" s="753"/>
      <c r="K16" s="753"/>
      <c r="L16" s="754"/>
      <c r="M16" s="766" t="s">
        <v>604</v>
      </c>
      <c r="N16" s="766" t="s">
        <v>605</v>
      </c>
      <c r="O16" s="766"/>
      <c r="P16" s="278" t="s">
        <v>525</v>
      </c>
      <c r="Q16" s="752"/>
      <c r="R16" s="753"/>
      <c r="S16" s="753"/>
      <c r="T16" s="753"/>
      <c r="U16" s="753"/>
      <c r="V16" s="753"/>
      <c r="W16" s="754"/>
    </row>
    <row r="17" spans="2:24" s="31" customFormat="1" ht="25.5" customHeight="1" x14ac:dyDescent="0.15">
      <c r="B17" s="766"/>
      <c r="C17" s="766" t="s">
        <v>173</v>
      </c>
      <c r="D17" s="766"/>
      <c r="E17" s="279">
        <v>14</v>
      </c>
      <c r="F17" s="755"/>
      <c r="G17" s="756"/>
      <c r="H17" s="756"/>
      <c r="I17" s="756"/>
      <c r="J17" s="756"/>
      <c r="K17" s="756"/>
      <c r="L17" s="757"/>
      <c r="M17" s="766"/>
      <c r="N17" s="766" t="s">
        <v>606</v>
      </c>
      <c r="O17" s="766"/>
      <c r="P17" s="279">
        <v>15</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549</v>
      </c>
      <c r="F19" s="755"/>
      <c r="G19" s="756"/>
      <c r="H19" s="756"/>
      <c r="I19" s="756"/>
      <c r="J19" s="756"/>
      <c r="K19" s="756"/>
      <c r="L19" s="757"/>
      <c r="M19" s="766"/>
      <c r="N19" s="766" t="s">
        <v>282</v>
      </c>
      <c r="O19" s="766"/>
      <c r="P19" s="278" t="s">
        <v>528</v>
      </c>
      <c r="Q19" s="755"/>
      <c r="R19" s="756"/>
      <c r="S19" s="756"/>
      <c r="T19" s="756"/>
      <c r="U19" s="756"/>
      <c r="V19" s="756"/>
      <c r="W19" s="757"/>
    </row>
    <row r="20" spans="2:24" s="31" customFormat="1" ht="25.5" customHeight="1" x14ac:dyDescent="0.15">
      <c r="B20" s="764" t="s">
        <v>132</v>
      </c>
      <c r="C20" s="764"/>
      <c r="D20" s="764"/>
      <c r="E20" s="281" t="s">
        <v>301</v>
      </c>
      <c r="F20" s="755"/>
      <c r="G20" s="756"/>
      <c r="H20" s="756"/>
      <c r="I20" s="756"/>
      <c r="J20" s="756"/>
      <c r="K20" s="756"/>
      <c r="L20" s="757"/>
      <c r="M20" s="764" t="s">
        <v>284</v>
      </c>
      <c r="N20" s="764"/>
      <c r="O20" s="764"/>
      <c r="P20" s="281" t="s">
        <v>301</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518</v>
      </c>
      <c r="F23" s="758"/>
      <c r="G23" s="759"/>
      <c r="H23" s="759"/>
      <c r="I23" s="759"/>
      <c r="J23" s="759"/>
      <c r="K23" s="759"/>
      <c r="L23" s="760"/>
      <c r="M23" s="749"/>
      <c r="N23" s="764" t="s">
        <v>611</v>
      </c>
      <c r="O23" s="764"/>
      <c r="P23" s="213" t="s">
        <v>519</v>
      </c>
      <c r="Q23" s="758"/>
      <c r="R23" s="759"/>
      <c r="S23" s="759"/>
      <c r="T23" s="759"/>
      <c r="U23" s="759"/>
      <c r="V23" s="759"/>
      <c r="W23" s="760"/>
    </row>
    <row r="24" spans="2:24" s="31" customFormat="1" ht="25.5" customHeight="1" x14ac:dyDescent="0.15">
      <c r="B24" s="767" t="s">
        <v>177</v>
      </c>
      <c r="C24" s="767"/>
      <c r="D24" s="767"/>
      <c r="E24" s="784" t="s">
        <v>681</v>
      </c>
      <c r="F24" s="785"/>
      <c r="G24" s="786"/>
      <c r="H24" s="767" t="s">
        <v>612</v>
      </c>
      <c r="I24" s="767"/>
      <c r="J24" s="781" t="s">
        <v>678</v>
      </c>
      <c r="K24" s="782"/>
      <c r="L24" s="783"/>
      <c r="M24" s="767" t="s">
        <v>614</v>
      </c>
      <c r="N24" s="767"/>
      <c r="O24" s="767"/>
      <c r="P24" s="784" t="s">
        <v>682</v>
      </c>
      <c r="Q24" s="785"/>
      <c r="R24" s="786"/>
      <c r="S24" s="767" t="s">
        <v>612</v>
      </c>
      <c r="T24" s="767"/>
      <c r="U24" s="768" t="s">
        <v>630</v>
      </c>
      <c r="V24" s="768"/>
      <c r="W24" s="768"/>
    </row>
    <row r="25" spans="2:24" s="31" customFormat="1" ht="25.5" customHeight="1" x14ac:dyDescent="0.15">
      <c r="B25" s="769" t="s">
        <v>179</v>
      </c>
      <c r="C25" s="769"/>
      <c r="D25" s="769"/>
      <c r="E25" s="770" t="s">
        <v>523</v>
      </c>
      <c r="F25" s="770"/>
      <c r="G25" s="770"/>
      <c r="H25" s="771" t="s">
        <v>617</v>
      </c>
      <c r="I25" s="772"/>
      <c r="J25" s="773" t="s">
        <v>522</v>
      </c>
      <c r="K25" s="774"/>
      <c r="L25" s="775"/>
      <c r="M25" s="771" t="s">
        <v>619</v>
      </c>
      <c r="N25" s="772"/>
      <c r="O25" s="776"/>
      <c r="P25" s="793" t="s">
        <v>532</v>
      </c>
      <c r="Q25" s="770"/>
      <c r="R25" s="770"/>
      <c r="S25" s="779" t="s">
        <v>617</v>
      </c>
      <c r="T25" s="780"/>
      <c r="U25" s="773" t="s">
        <v>532</v>
      </c>
      <c r="V25" s="774"/>
      <c r="W25" s="775"/>
    </row>
    <row r="26" spans="2:24" s="31" customFormat="1" ht="39.75" customHeight="1" x14ac:dyDescent="0.15">
      <c r="B26" s="764" t="s">
        <v>181</v>
      </c>
      <c r="C26" s="764"/>
      <c r="D26" s="764"/>
      <c r="E26" s="787" t="s">
        <v>680</v>
      </c>
      <c r="F26" s="788"/>
      <c r="G26" s="788"/>
      <c r="H26" s="788"/>
      <c r="I26" s="788"/>
      <c r="J26" s="788"/>
      <c r="K26" s="788"/>
      <c r="L26" s="789"/>
      <c r="M26" s="764" t="s">
        <v>621</v>
      </c>
      <c r="N26" s="764"/>
      <c r="O26" s="764"/>
      <c r="P26" s="787" t="s">
        <v>683</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C5C0828D-93FD-434F-9981-7D2581A3CCC4}">
      <formula1>INDIRECT(E7)</formula1>
    </dataValidation>
    <dataValidation allowBlank="1" showInputMessage="1" showErrorMessage="1" prompt="覆工スパン毎に連番を記入。_x000a_数値で入力する。" sqref="E6 E17 P17 P6" xr:uid="{FA9F2AF3-4ED3-426C-A6EF-B360AE3505F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4990C0-8534-438A-A5E0-997C8E7C25F0}">
          <x14:formula1>
            <xm:f>'(参考)リスト'!$B$16:$B$21</xm:f>
          </x14:formula1>
          <xm:sqref>E7 E18 P7 P18</xm:sqref>
        </x14:dataValidation>
        <x14:dataValidation type="list" allowBlank="1" showInputMessage="1" showErrorMessage="1" xr:uid="{F843B1AB-F6FF-47A9-ADAD-30E81CDCA396}">
          <x14:formula1>
            <xm:f>'(参考)リスト'!$E$16:$E$27</xm:f>
          </x14:formula1>
          <xm:sqref>E9 E20 P9 P20</xm:sqref>
        </x14:dataValidation>
        <x14:dataValidation type="list" allowBlank="1" showInputMessage="1" showErrorMessage="1" xr:uid="{8AC00891-F81F-48F1-AD08-97626FA3A066}">
          <x14:formula1>
            <xm:f>'(参考)リスト'!$D$16:$D$18</xm:f>
          </x14:formula1>
          <xm:sqref>E10 E21 P10 P21</xm:sqref>
        </x14:dataValidation>
        <x14:dataValidation type="list" allowBlank="1" showInputMessage="1" showErrorMessage="1" xr:uid="{AFC83579-58F7-4AD4-AA57-B2539F6F27AC}">
          <x14:formula1>
            <xm:f>'(参考)リスト'!$F$16:$F$21</xm:f>
          </x14:formula1>
          <xm:sqref>E11:E12 E22:E23 P11:P12 P22:P23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1DBF-9C04-4F43-A085-0AEF87F914D4}">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525</v>
      </c>
      <c r="F5" s="752"/>
      <c r="G5" s="753"/>
      <c r="H5" s="753"/>
      <c r="I5" s="753"/>
      <c r="J5" s="753"/>
      <c r="K5" s="753"/>
      <c r="L5" s="754"/>
      <c r="M5" s="748" t="s">
        <v>604</v>
      </c>
      <c r="N5" s="750" t="s">
        <v>605</v>
      </c>
      <c r="O5" s="751"/>
      <c r="P5" s="278" t="s">
        <v>525</v>
      </c>
      <c r="Q5" s="752"/>
      <c r="R5" s="753"/>
      <c r="S5" s="753"/>
      <c r="T5" s="753"/>
      <c r="U5" s="753"/>
      <c r="V5" s="753"/>
      <c r="W5" s="754"/>
    </row>
    <row r="6" spans="2:23" s="31" customFormat="1" ht="25.5" customHeight="1" x14ac:dyDescent="0.15">
      <c r="B6" s="749"/>
      <c r="C6" s="750" t="s">
        <v>173</v>
      </c>
      <c r="D6" s="751"/>
      <c r="E6" s="279">
        <v>16</v>
      </c>
      <c r="F6" s="755"/>
      <c r="G6" s="756"/>
      <c r="H6" s="756"/>
      <c r="I6" s="756"/>
      <c r="J6" s="756"/>
      <c r="K6" s="756"/>
      <c r="L6" s="757"/>
      <c r="M6" s="749"/>
      <c r="N6" s="750" t="s">
        <v>606</v>
      </c>
      <c r="O6" s="751"/>
      <c r="P6" s="279">
        <v>17</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528</v>
      </c>
      <c r="F8" s="755"/>
      <c r="G8" s="756"/>
      <c r="H8" s="756"/>
      <c r="I8" s="756"/>
      <c r="J8" s="756"/>
      <c r="K8" s="756"/>
      <c r="L8" s="757"/>
      <c r="M8" s="761"/>
      <c r="N8" s="750" t="s">
        <v>282</v>
      </c>
      <c r="O8" s="751"/>
      <c r="P8" s="278" t="s">
        <v>539</v>
      </c>
      <c r="Q8" s="755"/>
      <c r="R8" s="756"/>
      <c r="S8" s="756"/>
      <c r="T8" s="756"/>
      <c r="U8" s="756"/>
      <c r="V8" s="756"/>
      <c r="W8" s="757"/>
    </row>
    <row r="9" spans="2:23" s="31" customFormat="1" ht="25.5" customHeight="1" x14ac:dyDescent="0.15">
      <c r="B9" s="762" t="s">
        <v>132</v>
      </c>
      <c r="C9" s="765"/>
      <c r="D9" s="763"/>
      <c r="E9" s="281" t="s">
        <v>327</v>
      </c>
      <c r="F9" s="755"/>
      <c r="G9" s="756"/>
      <c r="H9" s="756"/>
      <c r="I9" s="756"/>
      <c r="J9" s="756"/>
      <c r="K9" s="756"/>
      <c r="L9" s="757"/>
      <c r="M9" s="762" t="s">
        <v>284</v>
      </c>
      <c r="N9" s="765"/>
      <c r="O9" s="763"/>
      <c r="P9" s="281" t="s">
        <v>335</v>
      </c>
      <c r="Q9" s="755"/>
      <c r="R9" s="756"/>
      <c r="S9" s="756"/>
      <c r="T9" s="756"/>
      <c r="U9" s="756"/>
      <c r="V9" s="756"/>
      <c r="W9" s="757"/>
    </row>
    <row r="10" spans="2:23" s="31" customFormat="1" ht="25.5" customHeight="1" x14ac:dyDescent="0.15">
      <c r="B10" s="748" t="s">
        <v>175</v>
      </c>
      <c r="C10" s="762" t="s">
        <v>176</v>
      </c>
      <c r="D10" s="763"/>
      <c r="E10" s="279" t="s">
        <v>508</v>
      </c>
      <c r="F10" s="755"/>
      <c r="G10" s="756"/>
      <c r="H10" s="756"/>
      <c r="I10" s="756"/>
      <c r="J10" s="756"/>
      <c r="K10" s="756"/>
      <c r="L10" s="757"/>
      <c r="M10" s="748" t="s">
        <v>609</v>
      </c>
      <c r="N10" s="762" t="s">
        <v>283</v>
      </c>
      <c r="O10" s="763"/>
      <c r="P10" s="279" t="s">
        <v>508</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518</v>
      </c>
      <c r="F12" s="758"/>
      <c r="G12" s="759"/>
      <c r="H12" s="759"/>
      <c r="I12" s="759"/>
      <c r="J12" s="759"/>
      <c r="K12" s="759"/>
      <c r="L12" s="760"/>
      <c r="M12" s="749"/>
      <c r="N12" s="764" t="s">
        <v>611</v>
      </c>
      <c r="O12" s="764"/>
      <c r="P12" s="213" t="s">
        <v>534</v>
      </c>
      <c r="Q12" s="758"/>
      <c r="R12" s="759"/>
      <c r="S12" s="759"/>
      <c r="T12" s="759"/>
      <c r="U12" s="759"/>
      <c r="V12" s="759"/>
      <c r="W12" s="760"/>
    </row>
    <row r="13" spans="2:23" s="31" customFormat="1" ht="25.5" customHeight="1" x14ac:dyDescent="0.15">
      <c r="B13" s="767" t="s">
        <v>177</v>
      </c>
      <c r="C13" s="767"/>
      <c r="D13" s="767"/>
      <c r="E13" s="781" t="s">
        <v>684</v>
      </c>
      <c r="F13" s="782"/>
      <c r="G13" s="783"/>
      <c r="H13" s="767" t="s">
        <v>612</v>
      </c>
      <c r="I13" s="767"/>
      <c r="J13" s="768" t="s">
        <v>630</v>
      </c>
      <c r="K13" s="768"/>
      <c r="L13" s="768"/>
      <c r="M13" s="767" t="s">
        <v>614</v>
      </c>
      <c r="N13" s="767"/>
      <c r="O13" s="767"/>
      <c r="P13" s="784" t="s">
        <v>532</v>
      </c>
      <c r="Q13" s="785"/>
      <c r="R13" s="786"/>
      <c r="S13" s="767" t="s">
        <v>612</v>
      </c>
      <c r="T13" s="767"/>
      <c r="U13" s="768" t="s">
        <v>630</v>
      </c>
      <c r="V13" s="768"/>
      <c r="W13" s="768"/>
    </row>
    <row r="14" spans="2:23" s="31" customFormat="1" ht="25.5" customHeight="1" x14ac:dyDescent="0.15">
      <c r="B14" s="769" t="s">
        <v>179</v>
      </c>
      <c r="C14" s="769"/>
      <c r="D14" s="769"/>
      <c r="E14" s="770" t="s">
        <v>532</v>
      </c>
      <c r="F14" s="770"/>
      <c r="G14" s="770"/>
      <c r="H14" s="771" t="s">
        <v>617</v>
      </c>
      <c r="I14" s="772"/>
      <c r="J14" s="773" t="s">
        <v>532</v>
      </c>
      <c r="K14" s="774"/>
      <c r="L14" s="775"/>
      <c r="M14" s="771" t="s">
        <v>619</v>
      </c>
      <c r="N14" s="772"/>
      <c r="O14" s="776"/>
      <c r="P14" s="777" t="s">
        <v>546</v>
      </c>
      <c r="Q14" s="778"/>
      <c r="R14" s="778"/>
      <c r="S14" s="779" t="s">
        <v>617</v>
      </c>
      <c r="T14" s="780"/>
      <c r="U14" s="773" t="s">
        <v>618</v>
      </c>
      <c r="V14" s="774"/>
      <c r="W14" s="775"/>
    </row>
    <row r="15" spans="2:23" s="31" customFormat="1" ht="39.75" customHeight="1" x14ac:dyDescent="0.15">
      <c r="B15" s="764" t="s">
        <v>181</v>
      </c>
      <c r="C15" s="764"/>
      <c r="D15" s="764"/>
      <c r="E15" s="787" t="s">
        <v>685</v>
      </c>
      <c r="F15" s="788"/>
      <c r="G15" s="788"/>
      <c r="H15" s="788"/>
      <c r="I15" s="788"/>
      <c r="J15" s="788"/>
      <c r="K15" s="788"/>
      <c r="L15" s="789"/>
      <c r="M15" s="764" t="s">
        <v>621</v>
      </c>
      <c r="N15" s="764"/>
      <c r="O15" s="764"/>
      <c r="P15" s="787" t="s">
        <v>686</v>
      </c>
      <c r="Q15" s="788"/>
      <c r="R15" s="788"/>
      <c r="S15" s="788"/>
      <c r="T15" s="788"/>
      <c r="U15" s="788"/>
      <c r="V15" s="788"/>
      <c r="W15" s="789"/>
    </row>
    <row r="16" spans="2:23" s="31" customFormat="1" ht="25.5" customHeight="1" x14ac:dyDescent="0.15">
      <c r="B16" s="766" t="s">
        <v>171</v>
      </c>
      <c r="C16" s="766" t="s">
        <v>172</v>
      </c>
      <c r="D16" s="766"/>
      <c r="E16" s="278" t="s">
        <v>525</v>
      </c>
      <c r="F16" s="752"/>
      <c r="G16" s="753"/>
      <c r="H16" s="753"/>
      <c r="I16" s="753"/>
      <c r="J16" s="753"/>
      <c r="K16" s="753"/>
      <c r="L16" s="754"/>
      <c r="M16" s="766" t="s">
        <v>604</v>
      </c>
      <c r="N16" s="766" t="s">
        <v>605</v>
      </c>
      <c r="O16" s="766"/>
      <c r="P16" s="278" t="s">
        <v>525</v>
      </c>
      <c r="Q16" s="752"/>
      <c r="R16" s="753"/>
      <c r="S16" s="753"/>
      <c r="T16" s="753"/>
      <c r="U16" s="753"/>
      <c r="V16" s="753"/>
      <c r="W16" s="754"/>
    </row>
    <row r="17" spans="2:24" s="31" customFormat="1" ht="25.5" customHeight="1" x14ac:dyDescent="0.15">
      <c r="B17" s="766"/>
      <c r="C17" s="766" t="s">
        <v>173</v>
      </c>
      <c r="D17" s="766"/>
      <c r="E17" s="279">
        <v>18</v>
      </c>
      <c r="F17" s="755"/>
      <c r="G17" s="756"/>
      <c r="H17" s="756"/>
      <c r="I17" s="756"/>
      <c r="J17" s="756"/>
      <c r="K17" s="756"/>
      <c r="L17" s="757"/>
      <c r="M17" s="766"/>
      <c r="N17" s="766" t="s">
        <v>606</v>
      </c>
      <c r="O17" s="766"/>
      <c r="P17" s="279">
        <v>19</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539</v>
      </c>
      <c r="F19" s="755"/>
      <c r="G19" s="756"/>
      <c r="H19" s="756"/>
      <c r="I19" s="756"/>
      <c r="J19" s="756"/>
      <c r="K19" s="756"/>
      <c r="L19" s="757"/>
      <c r="M19" s="766"/>
      <c r="N19" s="766" t="s">
        <v>282</v>
      </c>
      <c r="O19" s="766"/>
      <c r="P19" s="278" t="s">
        <v>549</v>
      </c>
      <c r="Q19" s="755"/>
      <c r="R19" s="756"/>
      <c r="S19" s="756"/>
      <c r="T19" s="756"/>
      <c r="U19" s="756"/>
      <c r="V19" s="756"/>
      <c r="W19" s="757"/>
    </row>
    <row r="20" spans="2:24" s="31" customFormat="1" ht="25.5" customHeight="1" x14ac:dyDescent="0.15">
      <c r="B20" s="764" t="s">
        <v>132</v>
      </c>
      <c r="C20" s="764"/>
      <c r="D20" s="764"/>
      <c r="E20" s="281" t="s">
        <v>301</v>
      </c>
      <c r="F20" s="755"/>
      <c r="G20" s="756"/>
      <c r="H20" s="756"/>
      <c r="I20" s="756"/>
      <c r="J20" s="756"/>
      <c r="K20" s="756"/>
      <c r="L20" s="757"/>
      <c r="M20" s="764" t="s">
        <v>284</v>
      </c>
      <c r="N20" s="764"/>
      <c r="O20" s="764"/>
      <c r="P20" s="281" t="s">
        <v>293</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518</v>
      </c>
      <c r="F23" s="758"/>
      <c r="G23" s="759"/>
      <c r="H23" s="759"/>
      <c r="I23" s="759"/>
      <c r="J23" s="759"/>
      <c r="K23" s="759"/>
      <c r="L23" s="760"/>
      <c r="M23" s="749"/>
      <c r="N23" s="764" t="s">
        <v>611</v>
      </c>
      <c r="O23" s="764"/>
      <c r="P23" s="213" t="s">
        <v>518</v>
      </c>
      <c r="Q23" s="758"/>
      <c r="R23" s="759"/>
      <c r="S23" s="759"/>
      <c r="T23" s="759"/>
      <c r="U23" s="759"/>
      <c r="V23" s="759"/>
      <c r="W23" s="760"/>
    </row>
    <row r="24" spans="2:24" s="31" customFormat="1" ht="25.5" customHeight="1" x14ac:dyDescent="0.15">
      <c r="B24" s="767" t="s">
        <v>177</v>
      </c>
      <c r="C24" s="767"/>
      <c r="D24" s="767"/>
      <c r="E24" s="784" t="s">
        <v>687</v>
      </c>
      <c r="F24" s="785"/>
      <c r="G24" s="786"/>
      <c r="H24" s="767" t="s">
        <v>612</v>
      </c>
      <c r="I24" s="767"/>
      <c r="J24" s="781" t="s">
        <v>630</v>
      </c>
      <c r="K24" s="782"/>
      <c r="L24" s="783"/>
      <c r="M24" s="767" t="s">
        <v>614</v>
      </c>
      <c r="N24" s="767"/>
      <c r="O24" s="767"/>
      <c r="P24" s="784" t="s">
        <v>688</v>
      </c>
      <c r="Q24" s="785"/>
      <c r="R24" s="786"/>
      <c r="S24" s="767" t="s">
        <v>612</v>
      </c>
      <c r="T24" s="767"/>
      <c r="U24" s="768" t="s">
        <v>630</v>
      </c>
      <c r="V24" s="768"/>
      <c r="W24" s="768"/>
    </row>
    <row r="25" spans="2:24" s="31" customFormat="1" ht="25.5" customHeight="1" x14ac:dyDescent="0.15">
      <c r="B25" s="769" t="s">
        <v>179</v>
      </c>
      <c r="C25" s="769"/>
      <c r="D25" s="769"/>
      <c r="E25" s="770" t="s">
        <v>532</v>
      </c>
      <c r="F25" s="770"/>
      <c r="G25" s="770"/>
      <c r="H25" s="771" t="s">
        <v>617</v>
      </c>
      <c r="I25" s="772"/>
      <c r="J25" s="773" t="s">
        <v>532</v>
      </c>
      <c r="K25" s="774"/>
      <c r="L25" s="775"/>
      <c r="M25" s="771" t="s">
        <v>619</v>
      </c>
      <c r="N25" s="772"/>
      <c r="O25" s="776"/>
      <c r="P25" s="793" t="s">
        <v>532</v>
      </c>
      <c r="Q25" s="770"/>
      <c r="R25" s="770"/>
      <c r="S25" s="779" t="s">
        <v>617</v>
      </c>
      <c r="T25" s="780"/>
      <c r="U25" s="773" t="s">
        <v>532</v>
      </c>
      <c r="V25" s="774"/>
      <c r="W25" s="775"/>
    </row>
    <row r="26" spans="2:24" s="31" customFormat="1" ht="39.75" customHeight="1" x14ac:dyDescent="0.15">
      <c r="B26" s="764" t="s">
        <v>181</v>
      </c>
      <c r="C26" s="764"/>
      <c r="D26" s="764"/>
      <c r="E26" s="787" t="s">
        <v>689</v>
      </c>
      <c r="F26" s="788"/>
      <c r="G26" s="788"/>
      <c r="H26" s="788"/>
      <c r="I26" s="788"/>
      <c r="J26" s="788"/>
      <c r="K26" s="788"/>
      <c r="L26" s="789"/>
      <c r="M26" s="764" t="s">
        <v>621</v>
      </c>
      <c r="N26" s="764"/>
      <c r="O26" s="764"/>
      <c r="P26" s="787" t="s">
        <v>690</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12571FB3-A2C4-4BE2-B30F-108AC0DF7BD4}"/>
    <dataValidation type="list" allowBlank="1" showInputMessage="1" showErrorMessage="1" sqref="E8 E19 P8 P19" xr:uid="{04AE1E1F-7C2D-4EE8-A8C0-44758A67B6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6D052-F38E-46C7-9501-5F71D4E5DFC1}">
          <x14:formula1>
            <xm:f>'(参考)リスト'!$F$16:$F$21</xm:f>
          </x14:formula1>
          <xm:sqref>E11:E12 E22:E23 P11:P12 P22:P23</xm:sqref>
        </x14:dataValidation>
        <x14:dataValidation type="list" allowBlank="1" showInputMessage="1" showErrorMessage="1" xr:uid="{0D083ED9-8B4E-48E2-9D52-C38FD0F1F4A6}">
          <x14:formula1>
            <xm:f>'(参考)リスト'!$D$16:$D$18</xm:f>
          </x14:formula1>
          <xm:sqref>E10 E21 P10 P21</xm:sqref>
        </x14:dataValidation>
        <x14:dataValidation type="list" allowBlank="1" showInputMessage="1" showErrorMessage="1" xr:uid="{528D478C-2127-46C6-B7CA-36DD2D22453B}">
          <x14:formula1>
            <xm:f>'(参考)リスト'!$E$16:$E$27</xm:f>
          </x14:formula1>
          <xm:sqref>E9 E20 P9 P20</xm:sqref>
        </x14:dataValidation>
        <x14:dataValidation type="list" allowBlank="1" showInputMessage="1" showErrorMessage="1" xr:uid="{6A68DB4F-B488-4CCB-A48B-D386ACC22E07}">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CEC-9EA6-4DFA-B66F-180BF1EBB534}">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557</v>
      </c>
      <c r="F5" s="752"/>
      <c r="G5" s="753"/>
      <c r="H5" s="753"/>
      <c r="I5" s="753"/>
      <c r="J5" s="753"/>
      <c r="K5" s="753"/>
      <c r="L5" s="754"/>
      <c r="M5" s="748" t="s">
        <v>604</v>
      </c>
      <c r="N5" s="750" t="s">
        <v>605</v>
      </c>
      <c r="O5" s="751"/>
      <c r="P5" s="278" t="s">
        <v>557</v>
      </c>
      <c r="Q5" s="752"/>
      <c r="R5" s="753"/>
      <c r="S5" s="753"/>
      <c r="T5" s="753"/>
      <c r="U5" s="753"/>
      <c r="V5" s="753"/>
      <c r="W5" s="754"/>
    </row>
    <row r="6" spans="2:23" s="31" customFormat="1" ht="25.5" customHeight="1" x14ac:dyDescent="0.15">
      <c r="B6" s="749"/>
      <c r="C6" s="750" t="s">
        <v>173</v>
      </c>
      <c r="D6" s="751"/>
      <c r="E6" s="279">
        <v>1</v>
      </c>
      <c r="F6" s="755"/>
      <c r="G6" s="756"/>
      <c r="H6" s="756"/>
      <c r="I6" s="756"/>
      <c r="J6" s="756"/>
      <c r="K6" s="756"/>
      <c r="L6" s="757"/>
      <c r="M6" s="749"/>
      <c r="N6" s="750" t="s">
        <v>606</v>
      </c>
      <c r="O6" s="751"/>
      <c r="P6" s="279">
        <v>2</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528</v>
      </c>
      <c r="F8" s="755"/>
      <c r="G8" s="756"/>
      <c r="H8" s="756"/>
      <c r="I8" s="756"/>
      <c r="J8" s="756"/>
      <c r="K8" s="756"/>
      <c r="L8" s="757"/>
      <c r="M8" s="761"/>
      <c r="N8" s="750" t="s">
        <v>282</v>
      </c>
      <c r="O8" s="751"/>
      <c r="P8" s="278" t="s">
        <v>528</v>
      </c>
      <c r="Q8" s="755"/>
      <c r="R8" s="756"/>
      <c r="S8" s="756"/>
      <c r="T8" s="756"/>
      <c r="U8" s="756"/>
      <c r="V8" s="756"/>
      <c r="W8" s="757"/>
    </row>
    <row r="9" spans="2:23" s="31" customFormat="1" ht="25.5" customHeight="1" x14ac:dyDescent="0.15">
      <c r="B9" s="762" t="s">
        <v>132</v>
      </c>
      <c r="C9" s="765"/>
      <c r="D9" s="763"/>
      <c r="E9" s="281" t="s">
        <v>301</v>
      </c>
      <c r="F9" s="755"/>
      <c r="G9" s="756"/>
      <c r="H9" s="756"/>
      <c r="I9" s="756"/>
      <c r="J9" s="756"/>
      <c r="K9" s="756"/>
      <c r="L9" s="757"/>
      <c r="M9" s="762" t="s">
        <v>284</v>
      </c>
      <c r="N9" s="765"/>
      <c r="O9" s="763"/>
      <c r="P9" s="281" t="s">
        <v>335</v>
      </c>
      <c r="Q9" s="755"/>
      <c r="R9" s="756"/>
      <c r="S9" s="756"/>
      <c r="T9" s="756"/>
      <c r="U9" s="756"/>
      <c r="V9" s="756"/>
      <c r="W9" s="757"/>
    </row>
    <row r="10" spans="2:23" s="31" customFormat="1" ht="25.5" customHeight="1" x14ac:dyDescent="0.15">
      <c r="B10" s="748" t="s">
        <v>175</v>
      </c>
      <c r="C10" s="762" t="s">
        <v>176</v>
      </c>
      <c r="D10" s="763"/>
      <c r="E10" s="279" t="s">
        <v>508</v>
      </c>
      <c r="F10" s="755"/>
      <c r="G10" s="756"/>
      <c r="H10" s="756"/>
      <c r="I10" s="756"/>
      <c r="J10" s="756"/>
      <c r="K10" s="756"/>
      <c r="L10" s="757"/>
      <c r="M10" s="748" t="s">
        <v>609</v>
      </c>
      <c r="N10" s="762" t="s">
        <v>283</v>
      </c>
      <c r="O10" s="763"/>
      <c r="P10" s="279" t="s">
        <v>508</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519</v>
      </c>
      <c r="F12" s="758"/>
      <c r="G12" s="759"/>
      <c r="H12" s="759"/>
      <c r="I12" s="759"/>
      <c r="J12" s="759"/>
      <c r="K12" s="759"/>
      <c r="L12" s="760"/>
      <c r="M12" s="749"/>
      <c r="N12" s="764" t="s">
        <v>611</v>
      </c>
      <c r="O12" s="764"/>
      <c r="P12" s="213" t="s">
        <v>534</v>
      </c>
      <c r="Q12" s="758"/>
      <c r="R12" s="759"/>
      <c r="S12" s="759"/>
      <c r="T12" s="759"/>
      <c r="U12" s="759"/>
      <c r="V12" s="759"/>
      <c r="W12" s="760"/>
    </row>
    <row r="13" spans="2:23" s="31" customFormat="1" ht="25.5" customHeight="1" x14ac:dyDescent="0.15">
      <c r="B13" s="767" t="s">
        <v>177</v>
      </c>
      <c r="C13" s="767"/>
      <c r="D13" s="767"/>
      <c r="E13" s="781" t="s">
        <v>638</v>
      </c>
      <c r="F13" s="782"/>
      <c r="G13" s="783"/>
      <c r="H13" s="767" t="s">
        <v>612</v>
      </c>
      <c r="I13" s="767"/>
      <c r="J13" s="768" t="s">
        <v>639</v>
      </c>
      <c r="K13" s="768"/>
      <c r="L13" s="768"/>
      <c r="M13" s="767" t="s">
        <v>614</v>
      </c>
      <c r="N13" s="767"/>
      <c r="O13" s="767"/>
      <c r="P13" s="784" t="s">
        <v>532</v>
      </c>
      <c r="Q13" s="785"/>
      <c r="R13" s="786"/>
      <c r="S13" s="767" t="s">
        <v>612</v>
      </c>
      <c r="T13" s="767"/>
      <c r="U13" s="768" t="s">
        <v>691</v>
      </c>
      <c r="V13" s="768"/>
      <c r="W13" s="768"/>
    </row>
    <row r="14" spans="2:23" s="31" customFormat="1" ht="25.5" customHeight="1" x14ac:dyDescent="0.15">
      <c r="B14" s="769" t="s">
        <v>179</v>
      </c>
      <c r="C14" s="769"/>
      <c r="D14" s="769"/>
      <c r="E14" s="770" t="s">
        <v>523</v>
      </c>
      <c r="F14" s="770"/>
      <c r="G14" s="770"/>
      <c r="H14" s="771" t="s">
        <v>617</v>
      </c>
      <c r="I14" s="772"/>
      <c r="J14" s="773" t="s">
        <v>522</v>
      </c>
      <c r="K14" s="774"/>
      <c r="L14" s="775"/>
      <c r="M14" s="771" t="s">
        <v>619</v>
      </c>
      <c r="N14" s="772"/>
      <c r="O14" s="776"/>
      <c r="P14" s="777" t="s">
        <v>546</v>
      </c>
      <c r="Q14" s="778"/>
      <c r="R14" s="778"/>
      <c r="S14" s="779" t="s">
        <v>617</v>
      </c>
      <c r="T14" s="780"/>
      <c r="U14" s="773" t="s">
        <v>618</v>
      </c>
      <c r="V14" s="774"/>
      <c r="W14" s="775"/>
    </row>
    <row r="15" spans="2:23" s="31" customFormat="1" ht="39.75" customHeight="1" x14ac:dyDescent="0.15">
      <c r="B15" s="764" t="s">
        <v>181</v>
      </c>
      <c r="C15" s="764"/>
      <c r="D15" s="764"/>
      <c r="E15" s="787" t="s">
        <v>692</v>
      </c>
      <c r="F15" s="788"/>
      <c r="G15" s="788"/>
      <c r="H15" s="788"/>
      <c r="I15" s="788"/>
      <c r="J15" s="788"/>
      <c r="K15" s="788"/>
      <c r="L15" s="789"/>
      <c r="M15" s="764" t="s">
        <v>621</v>
      </c>
      <c r="N15" s="764"/>
      <c r="O15" s="764"/>
      <c r="P15" s="787" t="s">
        <v>693</v>
      </c>
      <c r="Q15" s="788"/>
      <c r="R15" s="788"/>
      <c r="S15" s="788"/>
      <c r="T15" s="788"/>
      <c r="U15" s="788"/>
      <c r="V15" s="788"/>
      <c r="W15" s="789"/>
    </row>
    <row r="16" spans="2:23" s="31" customFormat="1" ht="25.5" customHeight="1" x14ac:dyDescent="0.15">
      <c r="B16" s="766" t="s">
        <v>171</v>
      </c>
      <c r="C16" s="766" t="s">
        <v>172</v>
      </c>
      <c r="D16" s="766"/>
      <c r="E16" s="278" t="s">
        <v>557</v>
      </c>
      <c r="F16" s="752"/>
      <c r="G16" s="753"/>
      <c r="H16" s="753"/>
      <c r="I16" s="753"/>
      <c r="J16" s="753"/>
      <c r="K16" s="753"/>
      <c r="L16" s="754"/>
      <c r="M16" s="766" t="s">
        <v>604</v>
      </c>
      <c r="N16" s="766" t="s">
        <v>605</v>
      </c>
      <c r="O16" s="766"/>
      <c r="P16" s="278" t="s">
        <v>557</v>
      </c>
      <c r="Q16" s="752"/>
      <c r="R16" s="753"/>
      <c r="S16" s="753"/>
      <c r="T16" s="753"/>
      <c r="U16" s="753"/>
      <c r="V16" s="753"/>
      <c r="W16" s="754"/>
    </row>
    <row r="17" spans="2:24" s="31" customFormat="1" ht="25.5" customHeight="1" x14ac:dyDescent="0.15">
      <c r="B17" s="766"/>
      <c r="C17" s="766" t="s">
        <v>173</v>
      </c>
      <c r="D17" s="766"/>
      <c r="E17" s="279">
        <v>3</v>
      </c>
      <c r="F17" s="755"/>
      <c r="G17" s="756"/>
      <c r="H17" s="756"/>
      <c r="I17" s="756"/>
      <c r="J17" s="756"/>
      <c r="K17" s="756"/>
      <c r="L17" s="757"/>
      <c r="M17" s="766"/>
      <c r="N17" s="766" t="s">
        <v>606</v>
      </c>
      <c r="O17" s="766"/>
      <c r="P17" s="279">
        <v>4</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526</v>
      </c>
      <c r="F19" s="755"/>
      <c r="G19" s="756"/>
      <c r="H19" s="756"/>
      <c r="I19" s="756"/>
      <c r="J19" s="756"/>
      <c r="K19" s="756"/>
      <c r="L19" s="757"/>
      <c r="M19" s="766"/>
      <c r="N19" s="766" t="s">
        <v>282</v>
      </c>
      <c r="O19" s="766"/>
      <c r="P19" s="278" t="s">
        <v>539</v>
      </c>
      <c r="Q19" s="755"/>
      <c r="R19" s="756"/>
      <c r="S19" s="756"/>
      <c r="T19" s="756"/>
      <c r="U19" s="756"/>
      <c r="V19" s="756"/>
      <c r="W19" s="757"/>
    </row>
    <row r="20" spans="2:24" s="31" customFormat="1" ht="25.5" customHeight="1" x14ac:dyDescent="0.15">
      <c r="B20" s="764" t="s">
        <v>132</v>
      </c>
      <c r="C20" s="764"/>
      <c r="D20" s="764"/>
      <c r="E20" s="281" t="s">
        <v>301</v>
      </c>
      <c r="F20" s="755"/>
      <c r="G20" s="756"/>
      <c r="H20" s="756"/>
      <c r="I20" s="756"/>
      <c r="J20" s="756"/>
      <c r="K20" s="756"/>
      <c r="L20" s="757"/>
      <c r="M20" s="764" t="s">
        <v>284</v>
      </c>
      <c r="N20" s="764"/>
      <c r="O20" s="764"/>
      <c r="P20" s="281" t="s">
        <v>335</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518</v>
      </c>
      <c r="F23" s="758"/>
      <c r="G23" s="759"/>
      <c r="H23" s="759"/>
      <c r="I23" s="759"/>
      <c r="J23" s="759"/>
      <c r="K23" s="759"/>
      <c r="L23" s="760"/>
      <c r="M23" s="749"/>
      <c r="N23" s="764" t="s">
        <v>611</v>
      </c>
      <c r="O23" s="764"/>
      <c r="P23" s="213" t="s">
        <v>534</v>
      </c>
      <c r="Q23" s="758"/>
      <c r="R23" s="759"/>
      <c r="S23" s="759"/>
      <c r="T23" s="759"/>
      <c r="U23" s="759"/>
      <c r="V23" s="759"/>
      <c r="W23" s="760"/>
    </row>
    <row r="24" spans="2:24" s="31" customFormat="1" ht="25.5" customHeight="1" x14ac:dyDescent="0.15">
      <c r="B24" s="767" t="s">
        <v>177</v>
      </c>
      <c r="C24" s="767"/>
      <c r="D24" s="767"/>
      <c r="E24" s="784" t="s">
        <v>684</v>
      </c>
      <c r="F24" s="785"/>
      <c r="G24" s="786"/>
      <c r="H24" s="767" t="s">
        <v>612</v>
      </c>
      <c r="I24" s="767"/>
      <c r="J24" s="781" t="s">
        <v>694</v>
      </c>
      <c r="K24" s="782"/>
      <c r="L24" s="783"/>
      <c r="M24" s="767" t="s">
        <v>614</v>
      </c>
      <c r="N24" s="767"/>
      <c r="O24" s="767"/>
      <c r="P24" s="784" t="s">
        <v>532</v>
      </c>
      <c r="Q24" s="785"/>
      <c r="R24" s="786"/>
      <c r="S24" s="767" t="s">
        <v>612</v>
      </c>
      <c r="T24" s="767"/>
      <c r="U24" s="768" t="s">
        <v>695</v>
      </c>
      <c r="V24" s="768"/>
      <c r="W24" s="768"/>
    </row>
    <row r="25" spans="2:24" s="31" customFormat="1" ht="25.5" customHeight="1" x14ac:dyDescent="0.15">
      <c r="B25" s="769" t="s">
        <v>179</v>
      </c>
      <c r="C25" s="769"/>
      <c r="D25" s="769"/>
      <c r="E25" s="770" t="s">
        <v>523</v>
      </c>
      <c r="F25" s="770"/>
      <c r="G25" s="770"/>
      <c r="H25" s="771" t="s">
        <v>617</v>
      </c>
      <c r="I25" s="772"/>
      <c r="J25" s="773" t="s">
        <v>522</v>
      </c>
      <c r="K25" s="774"/>
      <c r="L25" s="775"/>
      <c r="M25" s="771" t="s">
        <v>619</v>
      </c>
      <c r="N25" s="772"/>
      <c r="O25" s="776"/>
      <c r="P25" s="793" t="s">
        <v>546</v>
      </c>
      <c r="Q25" s="770"/>
      <c r="R25" s="770"/>
      <c r="S25" s="779" t="s">
        <v>617</v>
      </c>
      <c r="T25" s="780"/>
      <c r="U25" s="773" t="s">
        <v>618</v>
      </c>
      <c r="V25" s="774"/>
      <c r="W25" s="775"/>
    </row>
    <row r="26" spans="2:24" s="31" customFormat="1" ht="39.75" customHeight="1" x14ac:dyDescent="0.15">
      <c r="B26" s="764" t="s">
        <v>181</v>
      </c>
      <c r="C26" s="764"/>
      <c r="D26" s="764"/>
      <c r="E26" s="787" t="s">
        <v>696</v>
      </c>
      <c r="F26" s="788"/>
      <c r="G26" s="788"/>
      <c r="H26" s="788"/>
      <c r="I26" s="788"/>
      <c r="J26" s="788"/>
      <c r="K26" s="788"/>
      <c r="L26" s="789"/>
      <c r="M26" s="764" t="s">
        <v>621</v>
      </c>
      <c r="N26" s="764"/>
      <c r="O26" s="764"/>
      <c r="P26" s="787" t="s">
        <v>675</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7F87B99D-78E5-4DB7-8C1D-FF68D7BE46ED}">
      <formula1>INDIRECT(E7)</formula1>
    </dataValidation>
    <dataValidation allowBlank="1" showInputMessage="1" showErrorMessage="1" prompt="覆工スパン毎に連番を記入。_x000a_数値で入力する。" sqref="E6 E17 P17 P6" xr:uid="{D94157AC-9ABC-4473-8E79-ED7267C4E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1AAD94-7F4B-47DF-9103-8C134FE04C69}">
          <x14:formula1>
            <xm:f>'(参考)リスト'!$B$16:$B$21</xm:f>
          </x14:formula1>
          <xm:sqref>E7 E18 P7 P18</xm:sqref>
        </x14:dataValidation>
        <x14:dataValidation type="list" allowBlank="1" showInputMessage="1" showErrorMessage="1" xr:uid="{57EB8932-BFD7-4CB3-A5DA-B5C25CD2615E}">
          <x14:formula1>
            <xm:f>'(参考)リスト'!$E$16:$E$27</xm:f>
          </x14:formula1>
          <xm:sqref>E9 E20 P9 P20</xm:sqref>
        </x14:dataValidation>
        <x14:dataValidation type="list" allowBlank="1" showInputMessage="1" showErrorMessage="1" xr:uid="{A822BE6C-8D75-4348-B1F9-9FD3A47DE34E}">
          <x14:formula1>
            <xm:f>'(参考)リスト'!$D$16:$D$18</xm:f>
          </x14:formula1>
          <xm:sqref>E10 E21 P10 P21</xm:sqref>
        </x14:dataValidation>
        <x14:dataValidation type="list" allowBlank="1" showInputMessage="1" showErrorMessage="1" xr:uid="{F2ECB128-64F1-4168-B98D-AA7B44243F39}">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A12D-30E4-4E3E-A224-F3A7CA8A17D5}">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557</v>
      </c>
      <c r="F5" s="752"/>
      <c r="G5" s="753"/>
      <c r="H5" s="753"/>
      <c r="I5" s="753"/>
      <c r="J5" s="753"/>
      <c r="K5" s="753"/>
      <c r="L5" s="754"/>
      <c r="M5" s="748" t="s">
        <v>604</v>
      </c>
      <c r="N5" s="750" t="s">
        <v>605</v>
      </c>
      <c r="O5" s="751"/>
      <c r="P5" s="278" t="s">
        <v>557</v>
      </c>
      <c r="Q5" s="752"/>
      <c r="R5" s="753"/>
      <c r="S5" s="753"/>
      <c r="T5" s="753"/>
      <c r="U5" s="753"/>
      <c r="V5" s="753"/>
      <c r="W5" s="754"/>
    </row>
    <row r="6" spans="2:23" s="31" customFormat="1" ht="25.5" customHeight="1" x14ac:dyDescent="0.15">
      <c r="B6" s="749"/>
      <c r="C6" s="750" t="s">
        <v>173</v>
      </c>
      <c r="D6" s="751"/>
      <c r="E6" s="279">
        <v>5</v>
      </c>
      <c r="F6" s="755"/>
      <c r="G6" s="756"/>
      <c r="H6" s="756"/>
      <c r="I6" s="756"/>
      <c r="J6" s="756"/>
      <c r="K6" s="756"/>
      <c r="L6" s="757"/>
      <c r="M6" s="749"/>
      <c r="N6" s="750" t="s">
        <v>606</v>
      </c>
      <c r="O6" s="751"/>
      <c r="P6" s="279">
        <v>6</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528</v>
      </c>
      <c r="F8" s="755"/>
      <c r="G8" s="756"/>
      <c r="H8" s="756"/>
      <c r="I8" s="756"/>
      <c r="J8" s="756"/>
      <c r="K8" s="756"/>
      <c r="L8" s="757"/>
      <c r="M8" s="761"/>
      <c r="N8" s="750" t="s">
        <v>282</v>
      </c>
      <c r="O8" s="751"/>
      <c r="P8" s="278" t="s">
        <v>539</v>
      </c>
      <c r="Q8" s="755"/>
      <c r="R8" s="756"/>
      <c r="S8" s="756"/>
      <c r="T8" s="756"/>
      <c r="U8" s="756"/>
      <c r="V8" s="756"/>
      <c r="W8" s="757"/>
    </row>
    <row r="9" spans="2:23" s="31" customFormat="1" ht="25.5" customHeight="1" x14ac:dyDescent="0.15">
      <c r="B9" s="762" t="s">
        <v>132</v>
      </c>
      <c r="C9" s="765"/>
      <c r="D9" s="763"/>
      <c r="E9" s="281" t="s">
        <v>329</v>
      </c>
      <c r="F9" s="755"/>
      <c r="G9" s="756"/>
      <c r="H9" s="756"/>
      <c r="I9" s="756"/>
      <c r="J9" s="756"/>
      <c r="K9" s="756"/>
      <c r="L9" s="757"/>
      <c r="M9" s="762" t="s">
        <v>284</v>
      </c>
      <c r="N9" s="765"/>
      <c r="O9" s="763"/>
      <c r="P9" s="281" t="s">
        <v>301</v>
      </c>
      <c r="Q9" s="755"/>
      <c r="R9" s="756"/>
      <c r="S9" s="756"/>
      <c r="T9" s="756"/>
      <c r="U9" s="756"/>
      <c r="V9" s="756"/>
      <c r="W9" s="757"/>
    </row>
    <row r="10" spans="2:23" s="31" customFormat="1" ht="25.5" customHeight="1" x14ac:dyDescent="0.15">
      <c r="B10" s="748" t="s">
        <v>175</v>
      </c>
      <c r="C10" s="762" t="s">
        <v>176</v>
      </c>
      <c r="D10" s="763"/>
      <c r="E10" s="279" t="s">
        <v>329</v>
      </c>
      <c r="F10" s="755"/>
      <c r="G10" s="756"/>
      <c r="H10" s="756"/>
      <c r="I10" s="756"/>
      <c r="J10" s="756"/>
      <c r="K10" s="756"/>
      <c r="L10" s="757"/>
      <c r="M10" s="748" t="s">
        <v>609</v>
      </c>
      <c r="N10" s="762" t="s">
        <v>283</v>
      </c>
      <c r="O10" s="763"/>
      <c r="P10" s="279" t="s">
        <v>508</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518</v>
      </c>
      <c r="F12" s="758"/>
      <c r="G12" s="759"/>
      <c r="H12" s="759"/>
      <c r="I12" s="759"/>
      <c r="J12" s="759"/>
      <c r="K12" s="759"/>
      <c r="L12" s="760"/>
      <c r="M12" s="749"/>
      <c r="N12" s="764" t="s">
        <v>611</v>
      </c>
      <c r="O12" s="764"/>
      <c r="P12" s="213" t="s">
        <v>519</v>
      </c>
      <c r="Q12" s="758"/>
      <c r="R12" s="759"/>
      <c r="S12" s="759"/>
      <c r="T12" s="759"/>
      <c r="U12" s="759"/>
      <c r="V12" s="759"/>
      <c r="W12" s="760"/>
    </row>
    <row r="13" spans="2:23" s="31" customFormat="1" ht="25.5" customHeight="1" x14ac:dyDescent="0.15">
      <c r="B13" s="767" t="s">
        <v>177</v>
      </c>
      <c r="C13" s="767"/>
      <c r="D13" s="767"/>
      <c r="E13" s="781" t="s">
        <v>697</v>
      </c>
      <c r="F13" s="782"/>
      <c r="G13" s="783"/>
      <c r="H13" s="767" t="s">
        <v>612</v>
      </c>
      <c r="I13" s="767"/>
      <c r="J13" s="768" t="s">
        <v>698</v>
      </c>
      <c r="K13" s="768"/>
      <c r="L13" s="768"/>
      <c r="M13" s="767" t="s">
        <v>614</v>
      </c>
      <c r="N13" s="767"/>
      <c r="O13" s="767"/>
      <c r="P13" s="784" t="s">
        <v>699</v>
      </c>
      <c r="Q13" s="785"/>
      <c r="R13" s="786"/>
      <c r="S13" s="767" t="s">
        <v>612</v>
      </c>
      <c r="T13" s="767"/>
      <c r="U13" s="768" t="s">
        <v>700</v>
      </c>
      <c r="V13" s="768"/>
      <c r="W13" s="768"/>
    </row>
    <row r="14" spans="2:23" s="31" customFormat="1" ht="25.5" customHeight="1" x14ac:dyDescent="0.15">
      <c r="B14" s="769" t="s">
        <v>179</v>
      </c>
      <c r="C14" s="769"/>
      <c r="D14" s="769"/>
      <c r="E14" s="770" t="s">
        <v>523</v>
      </c>
      <c r="F14" s="770"/>
      <c r="G14" s="770"/>
      <c r="H14" s="771" t="s">
        <v>617</v>
      </c>
      <c r="I14" s="772"/>
      <c r="J14" s="773" t="s">
        <v>522</v>
      </c>
      <c r="K14" s="774"/>
      <c r="L14" s="775"/>
      <c r="M14" s="771" t="s">
        <v>619</v>
      </c>
      <c r="N14" s="772"/>
      <c r="O14" s="776"/>
      <c r="P14" s="777" t="s">
        <v>532</v>
      </c>
      <c r="Q14" s="778"/>
      <c r="R14" s="778"/>
      <c r="S14" s="779" t="s">
        <v>617</v>
      </c>
      <c r="T14" s="780"/>
      <c r="U14" s="773" t="s">
        <v>532</v>
      </c>
      <c r="V14" s="774"/>
      <c r="W14" s="775"/>
    </row>
    <row r="15" spans="2:23" s="31" customFormat="1" ht="39.75" customHeight="1" x14ac:dyDescent="0.15">
      <c r="B15" s="764" t="s">
        <v>181</v>
      </c>
      <c r="C15" s="764"/>
      <c r="D15" s="764"/>
      <c r="E15" s="787" t="s">
        <v>701</v>
      </c>
      <c r="F15" s="788"/>
      <c r="G15" s="788"/>
      <c r="H15" s="788"/>
      <c r="I15" s="788"/>
      <c r="J15" s="788"/>
      <c r="K15" s="788"/>
      <c r="L15" s="789"/>
      <c r="M15" s="764" t="s">
        <v>621</v>
      </c>
      <c r="N15" s="764"/>
      <c r="O15" s="764"/>
      <c r="P15" s="787" t="s">
        <v>702</v>
      </c>
      <c r="Q15" s="788"/>
      <c r="R15" s="788"/>
      <c r="S15" s="788"/>
      <c r="T15" s="788"/>
      <c r="U15" s="788"/>
      <c r="V15" s="788"/>
      <c r="W15" s="789"/>
    </row>
    <row r="16" spans="2:23" s="31" customFormat="1" ht="25.5" customHeight="1" x14ac:dyDescent="0.15">
      <c r="B16" s="766" t="s">
        <v>171</v>
      </c>
      <c r="C16" s="766" t="s">
        <v>172</v>
      </c>
      <c r="D16" s="766"/>
      <c r="E16" s="278" t="s">
        <v>557</v>
      </c>
      <c r="F16" s="752"/>
      <c r="G16" s="753"/>
      <c r="H16" s="753"/>
      <c r="I16" s="753"/>
      <c r="J16" s="753"/>
      <c r="K16" s="753"/>
      <c r="L16" s="754"/>
      <c r="M16" s="766" t="s">
        <v>604</v>
      </c>
      <c r="N16" s="766" t="s">
        <v>605</v>
      </c>
      <c r="O16" s="766"/>
      <c r="P16" s="278" t="s">
        <v>557</v>
      </c>
      <c r="Q16" s="752"/>
      <c r="R16" s="753"/>
      <c r="S16" s="753"/>
      <c r="T16" s="753"/>
      <c r="U16" s="753"/>
      <c r="V16" s="753"/>
      <c r="W16" s="754"/>
    </row>
    <row r="17" spans="2:24" s="31" customFormat="1" ht="25.5" customHeight="1" x14ac:dyDescent="0.15">
      <c r="B17" s="766"/>
      <c r="C17" s="766" t="s">
        <v>173</v>
      </c>
      <c r="D17" s="766"/>
      <c r="E17" s="279">
        <v>7</v>
      </c>
      <c r="F17" s="755"/>
      <c r="G17" s="756"/>
      <c r="H17" s="756"/>
      <c r="I17" s="756"/>
      <c r="J17" s="756"/>
      <c r="K17" s="756"/>
      <c r="L17" s="757"/>
      <c r="M17" s="766"/>
      <c r="N17" s="766" t="s">
        <v>606</v>
      </c>
      <c r="O17" s="766"/>
      <c r="P17" s="279">
        <v>8</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539</v>
      </c>
      <c r="F19" s="755"/>
      <c r="G19" s="756"/>
      <c r="H19" s="756"/>
      <c r="I19" s="756"/>
      <c r="J19" s="756"/>
      <c r="K19" s="756"/>
      <c r="L19" s="757"/>
      <c r="M19" s="766"/>
      <c r="N19" s="766" t="s">
        <v>282</v>
      </c>
      <c r="O19" s="766"/>
      <c r="P19" s="278" t="s">
        <v>539</v>
      </c>
      <c r="Q19" s="755"/>
      <c r="R19" s="756"/>
      <c r="S19" s="756"/>
      <c r="T19" s="756"/>
      <c r="U19" s="756"/>
      <c r="V19" s="756"/>
      <c r="W19" s="757"/>
    </row>
    <row r="20" spans="2:24" s="31" customFormat="1" ht="25.5" customHeight="1" x14ac:dyDescent="0.15">
      <c r="B20" s="764" t="s">
        <v>132</v>
      </c>
      <c r="C20" s="764"/>
      <c r="D20" s="764"/>
      <c r="E20" s="281" t="s">
        <v>335</v>
      </c>
      <c r="F20" s="755"/>
      <c r="G20" s="756"/>
      <c r="H20" s="756"/>
      <c r="I20" s="756"/>
      <c r="J20" s="756"/>
      <c r="K20" s="756"/>
      <c r="L20" s="757"/>
      <c r="M20" s="764" t="s">
        <v>284</v>
      </c>
      <c r="N20" s="764"/>
      <c r="O20" s="764"/>
      <c r="P20" s="281" t="s">
        <v>301</v>
      </c>
      <c r="Q20" s="755"/>
      <c r="R20" s="756"/>
      <c r="S20" s="756"/>
      <c r="T20" s="756"/>
      <c r="U20" s="756"/>
      <c r="V20" s="756"/>
      <c r="W20" s="757"/>
    </row>
    <row r="21" spans="2:24" s="31" customFormat="1" ht="25.5" customHeight="1" x14ac:dyDescent="0.15">
      <c r="B21" s="748" t="s">
        <v>175</v>
      </c>
      <c r="C21" s="764" t="s">
        <v>176</v>
      </c>
      <c r="D21" s="764"/>
      <c r="E21" s="279" t="s">
        <v>329</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534</v>
      </c>
      <c r="F23" s="758"/>
      <c r="G23" s="759"/>
      <c r="H23" s="759"/>
      <c r="I23" s="759"/>
      <c r="J23" s="759"/>
      <c r="K23" s="759"/>
      <c r="L23" s="760"/>
      <c r="M23" s="749"/>
      <c r="N23" s="764" t="s">
        <v>611</v>
      </c>
      <c r="O23" s="764"/>
      <c r="P23" s="213" t="s">
        <v>518</v>
      </c>
      <c r="Q23" s="758"/>
      <c r="R23" s="759"/>
      <c r="S23" s="759"/>
      <c r="T23" s="759"/>
      <c r="U23" s="759"/>
      <c r="V23" s="759"/>
      <c r="W23" s="760"/>
    </row>
    <row r="24" spans="2:24" s="31" customFormat="1" ht="25.5" customHeight="1" x14ac:dyDescent="0.15">
      <c r="B24" s="767" t="s">
        <v>177</v>
      </c>
      <c r="C24" s="767"/>
      <c r="D24" s="767"/>
      <c r="E24" s="784" t="s">
        <v>532</v>
      </c>
      <c r="F24" s="785"/>
      <c r="G24" s="786"/>
      <c r="H24" s="767" t="s">
        <v>612</v>
      </c>
      <c r="I24" s="767"/>
      <c r="J24" s="781" t="s">
        <v>703</v>
      </c>
      <c r="K24" s="782"/>
      <c r="L24" s="783"/>
      <c r="M24" s="767" t="s">
        <v>614</v>
      </c>
      <c r="N24" s="767"/>
      <c r="O24" s="767"/>
      <c r="P24" s="784" t="s">
        <v>704</v>
      </c>
      <c r="Q24" s="785"/>
      <c r="R24" s="786"/>
      <c r="S24" s="767" t="s">
        <v>612</v>
      </c>
      <c r="T24" s="767"/>
      <c r="U24" s="768" t="s">
        <v>705</v>
      </c>
      <c r="V24" s="768"/>
      <c r="W24" s="768"/>
    </row>
    <row r="25" spans="2:24" s="31" customFormat="1" ht="25.5" customHeight="1" x14ac:dyDescent="0.15">
      <c r="B25" s="769" t="s">
        <v>179</v>
      </c>
      <c r="C25" s="769"/>
      <c r="D25" s="769"/>
      <c r="E25" s="770" t="s">
        <v>536</v>
      </c>
      <c r="F25" s="770"/>
      <c r="G25" s="770"/>
      <c r="H25" s="771" t="s">
        <v>617</v>
      </c>
      <c r="I25" s="772"/>
      <c r="J25" s="773" t="s">
        <v>618</v>
      </c>
      <c r="K25" s="774"/>
      <c r="L25" s="775"/>
      <c r="M25" s="771" t="s">
        <v>619</v>
      </c>
      <c r="N25" s="772"/>
      <c r="O25" s="776"/>
      <c r="P25" s="793" t="s">
        <v>523</v>
      </c>
      <c r="Q25" s="770"/>
      <c r="R25" s="770"/>
      <c r="S25" s="779" t="s">
        <v>617</v>
      </c>
      <c r="T25" s="780"/>
      <c r="U25" s="773" t="s">
        <v>522</v>
      </c>
      <c r="V25" s="774"/>
      <c r="W25" s="775"/>
    </row>
    <row r="26" spans="2:24" s="31" customFormat="1" ht="39.75" customHeight="1" x14ac:dyDescent="0.15">
      <c r="B26" s="764" t="s">
        <v>181</v>
      </c>
      <c r="C26" s="764"/>
      <c r="D26" s="764"/>
      <c r="E26" s="787" t="s">
        <v>666</v>
      </c>
      <c r="F26" s="788"/>
      <c r="G26" s="788"/>
      <c r="H26" s="788"/>
      <c r="I26" s="788"/>
      <c r="J26" s="788"/>
      <c r="K26" s="788"/>
      <c r="L26" s="789"/>
      <c r="M26" s="764" t="s">
        <v>621</v>
      </c>
      <c r="N26" s="764"/>
      <c r="O26" s="764"/>
      <c r="P26" s="787" t="s">
        <v>706</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64058384-1323-4DA3-A817-DCC32F274F33}">
      <formula1>INDIRECT(E7)</formula1>
    </dataValidation>
    <dataValidation allowBlank="1" showInputMessage="1" showErrorMessage="1" prompt="覆工スパン毎に連番を記入。_x000a_数値で入力する。" sqref="E6 E17 P17 P6" xr:uid="{2A1E645D-F202-4187-9441-208640D4E8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BC4F3-EF73-4269-B634-0EC9F5AD6B9A}">
          <x14:formula1>
            <xm:f>'(参考)リスト'!$B$16:$B$21</xm:f>
          </x14:formula1>
          <xm:sqref>E7 E18 P7 P18</xm:sqref>
        </x14:dataValidation>
        <x14:dataValidation type="list" allowBlank="1" showInputMessage="1" showErrorMessage="1" xr:uid="{4B7AC171-ECA1-4E03-AD53-EB471D543EF3}">
          <x14:formula1>
            <xm:f>'(参考)リスト'!$E$16:$E$27</xm:f>
          </x14:formula1>
          <xm:sqref>E9 E20 P9 P20</xm:sqref>
        </x14:dataValidation>
        <x14:dataValidation type="list" allowBlank="1" showInputMessage="1" showErrorMessage="1" xr:uid="{208CA1D8-A091-4BE4-800D-FDFF9F7C1ECE}">
          <x14:formula1>
            <xm:f>'(参考)リスト'!$D$16:$D$18</xm:f>
          </x14:formula1>
          <xm:sqref>E10 E21 P10 P21</xm:sqref>
        </x14:dataValidation>
        <x14:dataValidation type="list" allowBlank="1" showInputMessage="1" showErrorMessage="1" xr:uid="{61A4AF9E-A2B8-493D-90A4-E82EED7EE328}">
          <x14:formula1>
            <xm:f>'(参考)リスト'!$F$16:$F$21</xm:f>
          </x14:formula1>
          <xm:sqref>E11:E12 E22:E23 P11:P12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77D7-2DBA-4B69-BECC-A7B018FA5314}">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557</v>
      </c>
      <c r="F5" s="752"/>
      <c r="G5" s="753"/>
      <c r="H5" s="753"/>
      <c r="I5" s="753"/>
      <c r="J5" s="753"/>
      <c r="K5" s="753"/>
      <c r="L5" s="754"/>
      <c r="M5" s="748" t="s">
        <v>604</v>
      </c>
      <c r="N5" s="750" t="s">
        <v>605</v>
      </c>
      <c r="O5" s="751"/>
      <c r="P5" s="278" t="s">
        <v>557</v>
      </c>
      <c r="Q5" s="752"/>
      <c r="R5" s="753"/>
      <c r="S5" s="753"/>
      <c r="T5" s="753"/>
      <c r="U5" s="753"/>
      <c r="V5" s="753"/>
      <c r="W5" s="754"/>
    </row>
    <row r="6" spans="2:23" s="31" customFormat="1" ht="25.5" customHeight="1" x14ac:dyDescent="0.15">
      <c r="B6" s="749"/>
      <c r="C6" s="750" t="s">
        <v>173</v>
      </c>
      <c r="D6" s="751"/>
      <c r="E6" s="279">
        <v>9</v>
      </c>
      <c r="F6" s="755"/>
      <c r="G6" s="756"/>
      <c r="H6" s="756"/>
      <c r="I6" s="756"/>
      <c r="J6" s="756"/>
      <c r="K6" s="756"/>
      <c r="L6" s="757"/>
      <c r="M6" s="749"/>
      <c r="N6" s="750" t="s">
        <v>606</v>
      </c>
      <c r="O6" s="751"/>
      <c r="P6" s="279">
        <v>10</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549</v>
      </c>
      <c r="F8" s="755"/>
      <c r="G8" s="756"/>
      <c r="H8" s="756"/>
      <c r="I8" s="756"/>
      <c r="J8" s="756"/>
      <c r="K8" s="756"/>
      <c r="L8" s="757"/>
      <c r="M8" s="761"/>
      <c r="N8" s="750" t="s">
        <v>282</v>
      </c>
      <c r="O8" s="751"/>
      <c r="P8" s="278" t="s">
        <v>565</v>
      </c>
      <c r="Q8" s="755"/>
      <c r="R8" s="756"/>
      <c r="S8" s="756"/>
      <c r="T8" s="756"/>
      <c r="U8" s="756"/>
      <c r="V8" s="756"/>
      <c r="W8" s="757"/>
    </row>
    <row r="9" spans="2:23" s="31" customFormat="1" ht="25.5" customHeight="1" x14ac:dyDescent="0.15">
      <c r="B9" s="762" t="s">
        <v>132</v>
      </c>
      <c r="C9" s="765"/>
      <c r="D9" s="763"/>
      <c r="E9" s="281" t="s">
        <v>301</v>
      </c>
      <c r="F9" s="755"/>
      <c r="G9" s="756"/>
      <c r="H9" s="756"/>
      <c r="I9" s="756"/>
      <c r="J9" s="756"/>
      <c r="K9" s="756"/>
      <c r="L9" s="757"/>
      <c r="M9" s="762" t="s">
        <v>284</v>
      </c>
      <c r="N9" s="765"/>
      <c r="O9" s="763"/>
      <c r="P9" s="281" t="s">
        <v>335</v>
      </c>
      <c r="Q9" s="755"/>
      <c r="R9" s="756"/>
      <c r="S9" s="756"/>
      <c r="T9" s="756"/>
      <c r="U9" s="756"/>
      <c r="V9" s="756"/>
      <c r="W9" s="757"/>
    </row>
    <row r="10" spans="2:23" s="31" customFormat="1" ht="25.5" customHeight="1" x14ac:dyDescent="0.15">
      <c r="B10" s="748" t="s">
        <v>175</v>
      </c>
      <c r="C10" s="762" t="s">
        <v>176</v>
      </c>
      <c r="D10" s="763"/>
      <c r="E10" s="279" t="s">
        <v>508</v>
      </c>
      <c r="F10" s="755"/>
      <c r="G10" s="756"/>
      <c r="H10" s="756"/>
      <c r="I10" s="756"/>
      <c r="J10" s="756"/>
      <c r="K10" s="756"/>
      <c r="L10" s="757"/>
      <c r="M10" s="748" t="s">
        <v>609</v>
      </c>
      <c r="N10" s="762" t="s">
        <v>283</v>
      </c>
      <c r="O10" s="763"/>
      <c r="P10" s="279" t="s">
        <v>508</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518</v>
      </c>
      <c r="F12" s="758"/>
      <c r="G12" s="759"/>
      <c r="H12" s="759"/>
      <c r="I12" s="759"/>
      <c r="J12" s="759"/>
      <c r="K12" s="759"/>
      <c r="L12" s="760"/>
      <c r="M12" s="749"/>
      <c r="N12" s="764" t="s">
        <v>611</v>
      </c>
      <c r="O12" s="764"/>
      <c r="P12" s="213" t="s">
        <v>534</v>
      </c>
      <c r="Q12" s="758"/>
      <c r="R12" s="759"/>
      <c r="S12" s="759"/>
      <c r="T12" s="759"/>
      <c r="U12" s="759"/>
      <c r="V12" s="759"/>
      <c r="W12" s="760"/>
    </row>
    <row r="13" spans="2:23" s="31" customFormat="1" ht="25.5" customHeight="1" x14ac:dyDescent="0.15">
      <c r="B13" s="767" t="s">
        <v>177</v>
      </c>
      <c r="C13" s="767"/>
      <c r="D13" s="767"/>
      <c r="E13" s="781" t="s">
        <v>707</v>
      </c>
      <c r="F13" s="782"/>
      <c r="G13" s="783"/>
      <c r="H13" s="767" t="s">
        <v>612</v>
      </c>
      <c r="I13" s="767"/>
      <c r="J13" s="768" t="s">
        <v>708</v>
      </c>
      <c r="K13" s="768"/>
      <c r="L13" s="768"/>
      <c r="M13" s="767" t="s">
        <v>614</v>
      </c>
      <c r="N13" s="767"/>
      <c r="O13" s="767"/>
      <c r="P13" s="784" t="s">
        <v>532</v>
      </c>
      <c r="Q13" s="785"/>
      <c r="R13" s="786"/>
      <c r="S13" s="767" t="s">
        <v>612</v>
      </c>
      <c r="T13" s="767"/>
      <c r="U13" s="768" t="s">
        <v>695</v>
      </c>
      <c r="V13" s="768"/>
      <c r="W13" s="768"/>
    </row>
    <row r="14" spans="2:23" s="31" customFormat="1" ht="25.5" customHeight="1" x14ac:dyDescent="0.15">
      <c r="B14" s="769" t="s">
        <v>179</v>
      </c>
      <c r="C14" s="769"/>
      <c r="D14" s="769"/>
      <c r="E14" s="770" t="s">
        <v>523</v>
      </c>
      <c r="F14" s="770"/>
      <c r="G14" s="770"/>
      <c r="H14" s="771" t="s">
        <v>617</v>
      </c>
      <c r="I14" s="772"/>
      <c r="J14" s="773" t="s">
        <v>522</v>
      </c>
      <c r="K14" s="774"/>
      <c r="L14" s="775"/>
      <c r="M14" s="771" t="s">
        <v>619</v>
      </c>
      <c r="N14" s="772"/>
      <c r="O14" s="776"/>
      <c r="P14" s="777" t="s">
        <v>536</v>
      </c>
      <c r="Q14" s="778"/>
      <c r="R14" s="778"/>
      <c r="S14" s="779" t="s">
        <v>617</v>
      </c>
      <c r="T14" s="780"/>
      <c r="U14" s="773" t="s">
        <v>618</v>
      </c>
      <c r="V14" s="774"/>
      <c r="W14" s="775"/>
    </row>
    <row r="15" spans="2:23" s="31" customFormat="1" ht="39.75" customHeight="1" x14ac:dyDescent="0.15">
      <c r="B15" s="764" t="s">
        <v>181</v>
      </c>
      <c r="C15" s="764"/>
      <c r="D15" s="764"/>
      <c r="E15" s="787" t="s">
        <v>680</v>
      </c>
      <c r="F15" s="788"/>
      <c r="G15" s="788"/>
      <c r="H15" s="788"/>
      <c r="I15" s="788"/>
      <c r="J15" s="788"/>
      <c r="K15" s="788"/>
      <c r="L15" s="789"/>
      <c r="M15" s="764" t="s">
        <v>621</v>
      </c>
      <c r="N15" s="764"/>
      <c r="O15" s="764"/>
      <c r="P15" s="787" t="s">
        <v>709</v>
      </c>
      <c r="Q15" s="788"/>
      <c r="R15" s="788"/>
      <c r="S15" s="788"/>
      <c r="T15" s="788"/>
      <c r="U15" s="788"/>
      <c r="V15" s="788"/>
      <c r="W15" s="789"/>
    </row>
    <row r="16" spans="2:23" s="31" customFormat="1" ht="25.5" customHeight="1" x14ac:dyDescent="0.15">
      <c r="B16" s="766" t="s">
        <v>171</v>
      </c>
      <c r="C16" s="766" t="s">
        <v>172</v>
      </c>
      <c r="D16" s="766"/>
      <c r="E16" s="278" t="s">
        <v>557</v>
      </c>
      <c r="F16" s="752"/>
      <c r="G16" s="753"/>
      <c r="H16" s="753"/>
      <c r="I16" s="753"/>
      <c r="J16" s="753"/>
      <c r="K16" s="753"/>
      <c r="L16" s="754"/>
      <c r="M16" s="766" t="s">
        <v>604</v>
      </c>
      <c r="N16" s="766" t="s">
        <v>605</v>
      </c>
      <c r="O16" s="766"/>
      <c r="P16" s="278" t="s">
        <v>557</v>
      </c>
      <c r="Q16" s="752"/>
      <c r="R16" s="753"/>
      <c r="S16" s="753"/>
      <c r="T16" s="753"/>
      <c r="U16" s="753"/>
      <c r="V16" s="753"/>
      <c r="W16" s="754"/>
    </row>
    <row r="17" spans="2:24" s="31" customFormat="1" ht="25.5" customHeight="1" x14ac:dyDescent="0.15">
      <c r="B17" s="766"/>
      <c r="C17" s="766" t="s">
        <v>173</v>
      </c>
      <c r="D17" s="766"/>
      <c r="E17" s="279">
        <v>11</v>
      </c>
      <c r="F17" s="755"/>
      <c r="G17" s="756"/>
      <c r="H17" s="756"/>
      <c r="I17" s="756"/>
      <c r="J17" s="756"/>
      <c r="K17" s="756"/>
      <c r="L17" s="757"/>
      <c r="M17" s="766"/>
      <c r="N17" s="766" t="s">
        <v>606</v>
      </c>
      <c r="O17" s="766"/>
      <c r="P17" s="279">
        <v>12</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528</v>
      </c>
      <c r="F19" s="755"/>
      <c r="G19" s="756"/>
      <c r="H19" s="756"/>
      <c r="I19" s="756"/>
      <c r="J19" s="756"/>
      <c r="K19" s="756"/>
      <c r="L19" s="757"/>
      <c r="M19" s="766"/>
      <c r="N19" s="766" t="s">
        <v>282</v>
      </c>
      <c r="O19" s="766"/>
      <c r="P19" s="278" t="s">
        <v>528</v>
      </c>
      <c r="Q19" s="755"/>
      <c r="R19" s="756"/>
      <c r="S19" s="756"/>
      <c r="T19" s="756"/>
      <c r="U19" s="756"/>
      <c r="V19" s="756"/>
      <c r="W19" s="757"/>
    </row>
    <row r="20" spans="2:24" s="31" customFormat="1" ht="25.5" customHeight="1" x14ac:dyDescent="0.15">
      <c r="B20" s="764" t="s">
        <v>132</v>
      </c>
      <c r="C20" s="764"/>
      <c r="D20" s="764"/>
      <c r="E20" s="281" t="s">
        <v>327</v>
      </c>
      <c r="F20" s="755"/>
      <c r="G20" s="756"/>
      <c r="H20" s="756"/>
      <c r="I20" s="756"/>
      <c r="J20" s="756"/>
      <c r="K20" s="756"/>
      <c r="L20" s="757"/>
      <c r="M20" s="764" t="s">
        <v>284</v>
      </c>
      <c r="N20" s="764"/>
      <c r="O20" s="764"/>
      <c r="P20" s="281" t="s">
        <v>301</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518</v>
      </c>
      <c r="F23" s="758"/>
      <c r="G23" s="759"/>
      <c r="H23" s="759"/>
      <c r="I23" s="759"/>
      <c r="J23" s="759"/>
      <c r="K23" s="759"/>
      <c r="L23" s="760"/>
      <c r="M23" s="749"/>
      <c r="N23" s="764" t="s">
        <v>611</v>
      </c>
      <c r="O23" s="764"/>
      <c r="P23" s="213" t="s">
        <v>518</v>
      </c>
      <c r="Q23" s="758"/>
      <c r="R23" s="759"/>
      <c r="S23" s="759"/>
      <c r="T23" s="759"/>
      <c r="U23" s="759"/>
      <c r="V23" s="759"/>
      <c r="W23" s="760"/>
    </row>
    <row r="24" spans="2:24" s="31" customFormat="1" ht="25.5" customHeight="1" x14ac:dyDescent="0.15">
      <c r="B24" s="767" t="s">
        <v>177</v>
      </c>
      <c r="C24" s="767"/>
      <c r="D24" s="767"/>
      <c r="E24" s="784" t="s">
        <v>710</v>
      </c>
      <c r="F24" s="785"/>
      <c r="G24" s="786"/>
      <c r="H24" s="767" t="s">
        <v>612</v>
      </c>
      <c r="I24" s="767"/>
      <c r="J24" s="781" t="s">
        <v>630</v>
      </c>
      <c r="K24" s="782"/>
      <c r="L24" s="783"/>
      <c r="M24" s="767" t="s">
        <v>614</v>
      </c>
      <c r="N24" s="767"/>
      <c r="O24" s="767"/>
      <c r="P24" s="784" t="s">
        <v>648</v>
      </c>
      <c r="Q24" s="785"/>
      <c r="R24" s="786"/>
      <c r="S24" s="767" t="s">
        <v>612</v>
      </c>
      <c r="T24" s="767"/>
      <c r="U24" s="768" t="s">
        <v>630</v>
      </c>
      <c r="V24" s="768"/>
      <c r="W24" s="768"/>
    </row>
    <row r="25" spans="2:24" s="31" customFormat="1" ht="25.5" customHeight="1" x14ac:dyDescent="0.15">
      <c r="B25" s="769" t="s">
        <v>179</v>
      </c>
      <c r="C25" s="769"/>
      <c r="D25" s="769"/>
      <c r="E25" s="770" t="s">
        <v>532</v>
      </c>
      <c r="F25" s="770"/>
      <c r="G25" s="770"/>
      <c r="H25" s="771" t="s">
        <v>617</v>
      </c>
      <c r="I25" s="772"/>
      <c r="J25" s="773" t="s">
        <v>532</v>
      </c>
      <c r="K25" s="774"/>
      <c r="L25" s="775"/>
      <c r="M25" s="771" t="s">
        <v>619</v>
      </c>
      <c r="N25" s="772"/>
      <c r="O25" s="776"/>
      <c r="P25" s="793" t="s">
        <v>532</v>
      </c>
      <c r="Q25" s="770"/>
      <c r="R25" s="770"/>
      <c r="S25" s="779" t="s">
        <v>617</v>
      </c>
      <c r="T25" s="780"/>
      <c r="U25" s="773" t="s">
        <v>532</v>
      </c>
      <c r="V25" s="774"/>
      <c r="W25" s="775"/>
    </row>
    <row r="26" spans="2:24" s="31" customFormat="1" ht="39.75" customHeight="1" x14ac:dyDescent="0.15">
      <c r="B26" s="764" t="s">
        <v>181</v>
      </c>
      <c r="C26" s="764"/>
      <c r="D26" s="764"/>
      <c r="E26" s="787" t="s">
        <v>685</v>
      </c>
      <c r="F26" s="788"/>
      <c r="G26" s="788"/>
      <c r="H26" s="788"/>
      <c r="I26" s="788"/>
      <c r="J26" s="788"/>
      <c r="K26" s="788"/>
      <c r="L26" s="789"/>
      <c r="M26" s="764" t="s">
        <v>621</v>
      </c>
      <c r="N26" s="764"/>
      <c r="O26" s="764"/>
      <c r="P26" s="787" t="s">
        <v>711</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6DAA5612-5255-472F-AA78-C79480077B65}"/>
    <dataValidation type="list" allowBlank="1" showInputMessage="1" showErrorMessage="1" sqref="E8 E19 P8 P19" xr:uid="{12C6A25A-20FA-48A2-899B-6532EC3ABE6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B916C1-B201-4A7C-BD25-B5FBB745B227}">
          <x14:formula1>
            <xm:f>'(参考)リスト'!$F$16:$F$21</xm:f>
          </x14:formula1>
          <xm:sqref>E11:E12 E22:E23 P11:P12 P22:P23</xm:sqref>
        </x14:dataValidation>
        <x14:dataValidation type="list" allowBlank="1" showInputMessage="1" showErrorMessage="1" xr:uid="{B9C972AE-B71F-4C93-AB11-C06D039FAEDE}">
          <x14:formula1>
            <xm:f>'(参考)リスト'!$D$16:$D$18</xm:f>
          </x14:formula1>
          <xm:sqref>E10 E21 P10 P21</xm:sqref>
        </x14:dataValidation>
        <x14:dataValidation type="list" allowBlank="1" showInputMessage="1" showErrorMessage="1" xr:uid="{B07EA4D7-CB45-4F41-94B0-D5ECA2C21F4E}">
          <x14:formula1>
            <xm:f>'(参考)リスト'!$E$16:$E$27</xm:f>
          </x14:formula1>
          <xm:sqref>E9 E20 P9 P20</xm:sqref>
        </x14:dataValidation>
        <x14:dataValidation type="list" allowBlank="1" showInputMessage="1" showErrorMessage="1" xr:uid="{146C9ED8-F1C4-42B3-968A-0728E76611C4}">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E08B-AA9A-4FC4-A509-277EFA7A16DA}">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557</v>
      </c>
      <c r="F5" s="752"/>
      <c r="G5" s="753"/>
      <c r="H5" s="753"/>
      <c r="I5" s="753"/>
      <c r="J5" s="753"/>
      <c r="K5" s="753"/>
      <c r="L5" s="754"/>
      <c r="M5" s="748" t="s">
        <v>604</v>
      </c>
      <c r="N5" s="750" t="s">
        <v>605</v>
      </c>
      <c r="O5" s="751"/>
      <c r="P5" s="278" t="s">
        <v>557</v>
      </c>
      <c r="Q5" s="752"/>
      <c r="R5" s="753"/>
      <c r="S5" s="753"/>
      <c r="T5" s="753"/>
      <c r="U5" s="753"/>
      <c r="V5" s="753"/>
      <c r="W5" s="754"/>
    </row>
    <row r="6" spans="2:23" s="31" customFormat="1" ht="25.5" customHeight="1" x14ac:dyDescent="0.15">
      <c r="B6" s="749"/>
      <c r="C6" s="750" t="s">
        <v>173</v>
      </c>
      <c r="D6" s="751"/>
      <c r="E6" s="279">
        <v>13</v>
      </c>
      <c r="F6" s="755"/>
      <c r="G6" s="756"/>
      <c r="H6" s="756"/>
      <c r="I6" s="756"/>
      <c r="J6" s="756"/>
      <c r="K6" s="756"/>
      <c r="L6" s="757"/>
      <c r="M6" s="749"/>
      <c r="N6" s="750" t="s">
        <v>606</v>
      </c>
      <c r="O6" s="751"/>
      <c r="P6" s="279">
        <v>14</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539</v>
      </c>
      <c r="F8" s="755"/>
      <c r="G8" s="756"/>
      <c r="H8" s="756"/>
      <c r="I8" s="756"/>
      <c r="J8" s="756"/>
      <c r="K8" s="756"/>
      <c r="L8" s="757"/>
      <c r="M8" s="761"/>
      <c r="N8" s="750" t="s">
        <v>282</v>
      </c>
      <c r="O8" s="751"/>
      <c r="P8" s="278" t="s">
        <v>539</v>
      </c>
      <c r="Q8" s="755"/>
      <c r="R8" s="756"/>
      <c r="S8" s="756"/>
      <c r="T8" s="756"/>
      <c r="U8" s="756"/>
      <c r="V8" s="756"/>
      <c r="W8" s="757"/>
    </row>
    <row r="9" spans="2:23" s="31" customFormat="1" ht="25.5" customHeight="1" x14ac:dyDescent="0.15">
      <c r="B9" s="762" t="s">
        <v>132</v>
      </c>
      <c r="C9" s="765"/>
      <c r="D9" s="763"/>
      <c r="E9" s="281" t="s">
        <v>329</v>
      </c>
      <c r="F9" s="755"/>
      <c r="G9" s="756"/>
      <c r="H9" s="756"/>
      <c r="I9" s="756"/>
      <c r="J9" s="756"/>
      <c r="K9" s="756"/>
      <c r="L9" s="757"/>
      <c r="M9" s="762" t="s">
        <v>284</v>
      </c>
      <c r="N9" s="765"/>
      <c r="O9" s="763"/>
      <c r="P9" s="281" t="s">
        <v>329</v>
      </c>
      <c r="Q9" s="755"/>
      <c r="R9" s="756"/>
      <c r="S9" s="756"/>
      <c r="T9" s="756"/>
      <c r="U9" s="756"/>
      <c r="V9" s="756"/>
      <c r="W9" s="757"/>
    </row>
    <row r="10" spans="2:23" s="31" customFormat="1" ht="25.5" customHeight="1" x14ac:dyDescent="0.15">
      <c r="B10" s="748" t="s">
        <v>175</v>
      </c>
      <c r="C10" s="762" t="s">
        <v>176</v>
      </c>
      <c r="D10" s="763"/>
      <c r="E10" s="279" t="s">
        <v>329</v>
      </c>
      <c r="F10" s="755"/>
      <c r="G10" s="756"/>
      <c r="H10" s="756"/>
      <c r="I10" s="756"/>
      <c r="J10" s="756"/>
      <c r="K10" s="756"/>
      <c r="L10" s="757"/>
      <c r="M10" s="748" t="s">
        <v>609</v>
      </c>
      <c r="N10" s="762" t="s">
        <v>283</v>
      </c>
      <c r="O10" s="763"/>
      <c r="P10" s="279" t="s">
        <v>329</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519</v>
      </c>
      <c r="F12" s="758"/>
      <c r="G12" s="759"/>
      <c r="H12" s="759"/>
      <c r="I12" s="759"/>
      <c r="J12" s="759"/>
      <c r="K12" s="759"/>
      <c r="L12" s="760"/>
      <c r="M12" s="749"/>
      <c r="N12" s="764" t="s">
        <v>611</v>
      </c>
      <c r="O12" s="764"/>
      <c r="P12" s="213" t="s">
        <v>519</v>
      </c>
      <c r="Q12" s="758"/>
      <c r="R12" s="759"/>
      <c r="S12" s="759"/>
      <c r="T12" s="759"/>
      <c r="U12" s="759"/>
      <c r="V12" s="759"/>
      <c r="W12" s="760"/>
    </row>
    <row r="13" spans="2:23" s="31" customFormat="1" ht="25.5" customHeight="1" x14ac:dyDescent="0.15">
      <c r="B13" s="767" t="s">
        <v>177</v>
      </c>
      <c r="C13" s="767"/>
      <c r="D13" s="767"/>
      <c r="E13" s="781" t="s">
        <v>712</v>
      </c>
      <c r="F13" s="782"/>
      <c r="G13" s="783"/>
      <c r="H13" s="767" t="s">
        <v>612</v>
      </c>
      <c r="I13" s="767"/>
      <c r="J13" s="768" t="s">
        <v>630</v>
      </c>
      <c r="K13" s="768"/>
      <c r="L13" s="768"/>
      <c r="M13" s="767" t="s">
        <v>614</v>
      </c>
      <c r="N13" s="767"/>
      <c r="O13" s="767"/>
      <c r="P13" s="784" t="s">
        <v>713</v>
      </c>
      <c r="Q13" s="785"/>
      <c r="R13" s="786"/>
      <c r="S13" s="767" t="s">
        <v>612</v>
      </c>
      <c r="T13" s="767"/>
      <c r="U13" s="768" t="s">
        <v>630</v>
      </c>
      <c r="V13" s="768"/>
      <c r="W13" s="768"/>
    </row>
    <row r="14" spans="2:23" s="31" customFormat="1" ht="25.5" customHeight="1" x14ac:dyDescent="0.15">
      <c r="B14" s="769" t="s">
        <v>179</v>
      </c>
      <c r="C14" s="769"/>
      <c r="D14" s="769"/>
      <c r="E14" s="770" t="s">
        <v>532</v>
      </c>
      <c r="F14" s="770"/>
      <c r="G14" s="770"/>
      <c r="H14" s="771" t="s">
        <v>617</v>
      </c>
      <c r="I14" s="772"/>
      <c r="J14" s="773" t="s">
        <v>532</v>
      </c>
      <c r="K14" s="774"/>
      <c r="L14" s="775"/>
      <c r="M14" s="771" t="s">
        <v>619</v>
      </c>
      <c r="N14" s="772"/>
      <c r="O14" s="776"/>
      <c r="P14" s="777" t="s">
        <v>532</v>
      </c>
      <c r="Q14" s="778"/>
      <c r="R14" s="778"/>
      <c r="S14" s="779" t="s">
        <v>617</v>
      </c>
      <c r="T14" s="780"/>
      <c r="U14" s="773" t="s">
        <v>532</v>
      </c>
      <c r="V14" s="774"/>
      <c r="W14" s="775"/>
    </row>
    <row r="15" spans="2:23" s="31" customFormat="1" ht="39.75" customHeight="1" x14ac:dyDescent="0.15">
      <c r="B15" s="764" t="s">
        <v>181</v>
      </c>
      <c r="C15" s="764"/>
      <c r="D15" s="764"/>
      <c r="E15" s="787" t="s">
        <v>714</v>
      </c>
      <c r="F15" s="788"/>
      <c r="G15" s="788"/>
      <c r="H15" s="788"/>
      <c r="I15" s="788"/>
      <c r="J15" s="788"/>
      <c r="K15" s="788"/>
      <c r="L15" s="789"/>
      <c r="M15" s="764" t="s">
        <v>621</v>
      </c>
      <c r="N15" s="764"/>
      <c r="O15" s="764"/>
      <c r="P15" s="787" t="s">
        <v>714</v>
      </c>
      <c r="Q15" s="788"/>
      <c r="R15" s="788"/>
      <c r="S15" s="788"/>
      <c r="T15" s="788"/>
      <c r="U15" s="788"/>
      <c r="V15" s="788"/>
      <c r="W15" s="789"/>
    </row>
    <row r="16" spans="2:23" s="31" customFormat="1" ht="25.5" customHeight="1" x14ac:dyDescent="0.15">
      <c r="B16" s="766" t="s">
        <v>171</v>
      </c>
      <c r="C16" s="766" t="s">
        <v>172</v>
      </c>
      <c r="D16" s="766"/>
      <c r="E16" s="278" t="s">
        <v>568</v>
      </c>
      <c r="F16" s="752"/>
      <c r="G16" s="753"/>
      <c r="H16" s="753"/>
      <c r="I16" s="753"/>
      <c r="J16" s="753"/>
      <c r="K16" s="753"/>
      <c r="L16" s="754"/>
      <c r="M16" s="766" t="s">
        <v>604</v>
      </c>
      <c r="N16" s="766" t="s">
        <v>605</v>
      </c>
      <c r="O16" s="766"/>
      <c r="P16" s="278" t="s">
        <v>568</v>
      </c>
      <c r="Q16" s="752"/>
      <c r="R16" s="753"/>
      <c r="S16" s="753"/>
      <c r="T16" s="753"/>
      <c r="U16" s="753"/>
      <c r="V16" s="753"/>
      <c r="W16" s="754"/>
    </row>
    <row r="17" spans="2:24" s="31" customFormat="1" ht="25.5" customHeight="1" x14ac:dyDescent="0.15">
      <c r="B17" s="766"/>
      <c r="C17" s="766" t="s">
        <v>173</v>
      </c>
      <c r="D17" s="766"/>
      <c r="E17" s="279">
        <v>1</v>
      </c>
      <c r="F17" s="755"/>
      <c r="G17" s="756"/>
      <c r="H17" s="756"/>
      <c r="I17" s="756"/>
      <c r="J17" s="756"/>
      <c r="K17" s="756"/>
      <c r="L17" s="757"/>
      <c r="M17" s="766"/>
      <c r="N17" s="766" t="s">
        <v>606</v>
      </c>
      <c r="O17" s="766"/>
      <c r="P17" s="279">
        <v>2</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528</v>
      </c>
      <c r="F19" s="755"/>
      <c r="G19" s="756"/>
      <c r="H19" s="756"/>
      <c r="I19" s="756"/>
      <c r="J19" s="756"/>
      <c r="K19" s="756"/>
      <c r="L19" s="757"/>
      <c r="M19" s="766"/>
      <c r="N19" s="766" t="s">
        <v>282</v>
      </c>
      <c r="O19" s="766"/>
      <c r="P19" s="278" t="s">
        <v>539</v>
      </c>
      <c r="Q19" s="755"/>
      <c r="R19" s="756"/>
      <c r="S19" s="756"/>
      <c r="T19" s="756"/>
      <c r="U19" s="756"/>
      <c r="V19" s="756"/>
      <c r="W19" s="757"/>
    </row>
    <row r="20" spans="2:24" s="31" customFormat="1" ht="25.5" customHeight="1" x14ac:dyDescent="0.15">
      <c r="B20" s="764" t="s">
        <v>132</v>
      </c>
      <c r="C20" s="764"/>
      <c r="D20" s="764"/>
      <c r="E20" s="281" t="s">
        <v>301</v>
      </c>
      <c r="F20" s="755"/>
      <c r="G20" s="756"/>
      <c r="H20" s="756"/>
      <c r="I20" s="756"/>
      <c r="J20" s="756"/>
      <c r="K20" s="756"/>
      <c r="L20" s="757"/>
      <c r="M20" s="764" t="s">
        <v>284</v>
      </c>
      <c r="N20" s="764"/>
      <c r="O20" s="764"/>
      <c r="P20" s="281" t="s">
        <v>335</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519</v>
      </c>
      <c r="F23" s="758"/>
      <c r="G23" s="759"/>
      <c r="H23" s="759"/>
      <c r="I23" s="759"/>
      <c r="J23" s="759"/>
      <c r="K23" s="759"/>
      <c r="L23" s="760"/>
      <c r="M23" s="749"/>
      <c r="N23" s="764" t="s">
        <v>611</v>
      </c>
      <c r="O23" s="764"/>
      <c r="P23" s="213" t="s">
        <v>534</v>
      </c>
      <c r="Q23" s="758"/>
      <c r="R23" s="759"/>
      <c r="S23" s="759"/>
      <c r="T23" s="759"/>
      <c r="U23" s="759"/>
      <c r="V23" s="759"/>
      <c r="W23" s="760"/>
    </row>
    <row r="24" spans="2:24" s="31" customFormat="1" ht="25.5" customHeight="1" x14ac:dyDescent="0.15">
      <c r="B24" s="767" t="s">
        <v>177</v>
      </c>
      <c r="C24" s="767"/>
      <c r="D24" s="767"/>
      <c r="E24" s="784" t="s">
        <v>715</v>
      </c>
      <c r="F24" s="785"/>
      <c r="G24" s="786"/>
      <c r="H24" s="767" t="s">
        <v>612</v>
      </c>
      <c r="I24" s="767"/>
      <c r="J24" s="781" t="s">
        <v>716</v>
      </c>
      <c r="K24" s="782"/>
      <c r="L24" s="783"/>
      <c r="M24" s="767" t="s">
        <v>614</v>
      </c>
      <c r="N24" s="767"/>
      <c r="O24" s="767"/>
      <c r="P24" s="784" t="s">
        <v>532</v>
      </c>
      <c r="Q24" s="785"/>
      <c r="R24" s="786"/>
      <c r="S24" s="767" t="s">
        <v>612</v>
      </c>
      <c r="T24" s="767"/>
      <c r="U24" s="768" t="s">
        <v>717</v>
      </c>
      <c r="V24" s="768"/>
      <c r="W24" s="768"/>
    </row>
    <row r="25" spans="2:24" s="31" customFormat="1" ht="25.5" customHeight="1" x14ac:dyDescent="0.15">
      <c r="B25" s="769" t="s">
        <v>179</v>
      </c>
      <c r="C25" s="769"/>
      <c r="D25" s="769"/>
      <c r="E25" s="770" t="s">
        <v>523</v>
      </c>
      <c r="F25" s="770"/>
      <c r="G25" s="770"/>
      <c r="H25" s="771" t="s">
        <v>617</v>
      </c>
      <c r="I25" s="772"/>
      <c r="J25" s="773" t="s">
        <v>522</v>
      </c>
      <c r="K25" s="774"/>
      <c r="L25" s="775"/>
      <c r="M25" s="771" t="s">
        <v>619</v>
      </c>
      <c r="N25" s="772"/>
      <c r="O25" s="776"/>
      <c r="P25" s="793" t="s">
        <v>546</v>
      </c>
      <c r="Q25" s="770"/>
      <c r="R25" s="770"/>
      <c r="S25" s="779" t="s">
        <v>617</v>
      </c>
      <c r="T25" s="780"/>
      <c r="U25" s="773" t="s">
        <v>618</v>
      </c>
      <c r="V25" s="774"/>
      <c r="W25" s="775"/>
    </row>
    <row r="26" spans="2:24" s="31" customFormat="1" ht="39.75" customHeight="1" x14ac:dyDescent="0.15">
      <c r="B26" s="764" t="s">
        <v>181</v>
      </c>
      <c r="C26" s="764"/>
      <c r="D26" s="764"/>
      <c r="E26" s="787" t="s">
        <v>692</v>
      </c>
      <c r="F26" s="788"/>
      <c r="G26" s="788"/>
      <c r="H26" s="788"/>
      <c r="I26" s="788"/>
      <c r="J26" s="788"/>
      <c r="K26" s="788"/>
      <c r="L26" s="789"/>
      <c r="M26" s="764" t="s">
        <v>621</v>
      </c>
      <c r="N26" s="764"/>
      <c r="O26" s="764"/>
      <c r="P26" s="787" t="s">
        <v>718</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738A8C2D-CA13-4743-B7E7-2A648A5596EA}"/>
    <dataValidation type="list" allowBlank="1" showInputMessage="1" showErrorMessage="1" sqref="E8 E19 P8 P19" xr:uid="{DADF1EAC-8D2B-4050-A524-B416007500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7F2E80-5B7A-43DB-AE4B-41DA7626098B}">
          <x14:formula1>
            <xm:f>'(参考)リスト'!$F$16:$F$21</xm:f>
          </x14:formula1>
          <xm:sqref>E11:E12 E22:E23 P11:P12 P22:P23</xm:sqref>
        </x14:dataValidation>
        <x14:dataValidation type="list" allowBlank="1" showInputMessage="1" showErrorMessage="1" xr:uid="{9F268F6C-613B-4987-91D3-E99F9AFFFF8F}">
          <x14:formula1>
            <xm:f>'(参考)リスト'!$D$16:$D$18</xm:f>
          </x14:formula1>
          <xm:sqref>E10 E21 P10 P21</xm:sqref>
        </x14:dataValidation>
        <x14:dataValidation type="list" allowBlank="1" showInputMessage="1" showErrorMessage="1" xr:uid="{7F4D4D97-EDF4-41C4-8771-EE67401F6C7C}">
          <x14:formula1>
            <xm:f>'(参考)リスト'!$E$16:$E$27</xm:f>
          </x14:formula1>
          <xm:sqref>E9 E20 P9 P20</xm:sqref>
        </x14:dataValidation>
        <x14:dataValidation type="list" allowBlank="1" showInputMessage="1" showErrorMessage="1" xr:uid="{E8005D11-1E97-4CE8-A036-00E6BA0B3441}">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850D-AA25-4E9B-BDD2-9BF52C81D8FF}">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568</v>
      </c>
      <c r="F5" s="752"/>
      <c r="G5" s="753"/>
      <c r="H5" s="753"/>
      <c r="I5" s="753"/>
      <c r="J5" s="753"/>
      <c r="K5" s="753"/>
      <c r="L5" s="754"/>
      <c r="M5" s="748" t="s">
        <v>604</v>
      </c>
      <c r="N5" s="750" t="s">
        <v>605</v>
      </c>
      <c r="O5" s="751"/>
      <c r="P5" s="278" t="s">
        <v>568</v>
      </c>
      <c r="Q5" s="752"/>
      <c r="R5" s="753"/>
      <c r="S5" s="753"/>
      <c r="T5" s="753"/>
      <c r="U5" s="753"/>
      <c r="V5" s="753"/>
      <c r="W5" s="754"/>
    </row>
    <row r="6" spans="2:23" s="31" customFormat="1" ht="25.5" customHeight="1" x14ac:dyDescent="0.15">
      <c r="B6" s="749"/>
      <c r="C6" s="750" t="s">
        <v>173</v>
      </c>
      <c r="D6" s="751"/>
      <c r="E6" s="279">
        <v>3</v>
      </c>
      <c r="F6" s="755"/>
      <c r="G6" s="756"/>
      <c r="H6" s="756"/>
      <c r="I6" s="756"/>
      <c r="J6" s="756"/>
      <c r="K6" s="756"/>
      <c r="L6" s="757"/>
      <c r="M6" s="749"/>
      <c r="N6" s="750" t="s">
        <v>606</v>
      </c>
      <c r="O6" s="751"/>
      <c r="P6" s="279">
        <v>4</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528</v>
      </c>
      <c r="F8" s="755"/>
      <c r="G8" s="756"/>
      <c r="H8" s="756"/>
      <c r="I8" s="756"/>
      <c r="J8" s="756"/>
      <c r="K8" s="756"/>
      <c r="L8" s="757"/>
      <c r="M8" s="761"/>
      <c r="N8" s="750" t="s">
        <v>282</v>
      </c>
      <c r="O8" s="751"/>
      <c r="P8" s="278" t="s">
        <v>539</v>
      </c>
      <c r="Q8" s="755"/>
      <c r="R8" s="756"/>
      <c r="S8" s="756"/>
      <c r="T8" s="756"/>
      <c r="U8" s="756"/>
      <c r="V8" s="756"/>
      <c r="W8" s="757"/>
    </row>
    <row r="9" spans="2:23" s="31" customFormat="1" ht="25.5" customHeight="1" x14ac:dyDescent="0.15">
      <c r="B9" s="762" t="s">
        <v>132</v>
      </c>
      <c r="C9" s="765"/>
      <c r="D9" s="763"/>
      <c r="E9" s="281" t="s">
        <v>329</v>
      </c>
      <c r="F9" s="755"/>
      <c r="G9" s="756"/>
      <c r="H9" s="756"/>
      <c r="I9" s="756"/>
      <c r="J9" s="756"/>
      <c r="K9" s="756"/>
      <c r="L9" s="757"/>
      <c r="M9" s="762" t="s">
        <v>284</v>
      </c>
      <c r="N9" s="765"/>
      <c r="O9" s="763"/>
      <c r="P9" s="281" t="s">
        <v>335</v>
      </c>
      <c r="Q9" s="755"/>
      <c r="R9" s="756"/>
      <c r="S9" s="756"/>
      <c r="T9" s="756"/>
      <c r="U9" s="756"/>
      <c r="V9" s="756"/>
      <c r="W9" s="757"/>
    </row>
    <row r="10" spans="2:23" s="31" customFormat="1" ht="25.5" customHeight="1" x14ac:dyDescent="0.15">
      <c r="B10" s="748" t="s">
        <v>175</v>
      </c>
      <c r="C10" s="762" t="s">
        <v>176</v>
      </c>
      <c r="D10" s="763"/>
      <c r="E10" s="279" t="s">
        <v>329</v>
      </c>
      <c r="F10" s="755"/>
      <c r="G10" s="756"/>
      <c r="H10" s="756"/>
      <c r="I10" s="756"/>
      <c r="J10" s="756"/>
      <c r="K10" s="756"/>
      <c r="L10" s="757"/>
      <c r="M10" s="748" t="s">
        <v>609</v>
      </c>
      <c r="N10" s="762" t="s">
        <v>283</v>
      </c>
      <c r="O10" s="763"/>
      <c r="P10" s="279" t="s">
        <v>508</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518</v>
      </c>
      <c r="F12" s="758"/>
      <c r="G12" s="759"/>
      <c r="H12" s="759"/>
      <c r="I12" s="759"/>
      <c r="J12" s="759"/>
      <c r="K12" s="759"/>
      <c r="L12" s="760"/>
      <c r="M12" s="749"/>
      <c r="N12" s="764" t="s">
        <v>611</v>
      </c>
      <c r="O12" s="764"/>
      <c r="P12" s="213" t="s">
        <v>534</v>
      </c>
      <c r="Q12" s="758"/>
      <c r="R12" s="759"/>
      <c r="S12" s="759"/>
      <c r="T12" s="759"/>
      <c r="U12" s="759"/>
      <c r="V12" s="759"/>
      <c r="W12" s="760"/>
    </row>
    <row r="13" spans="2:23" s="31" customFormat="1" ht="25.5" customHeight="1" x14ac:dyDescent="0.15">
      <c r="B13" s="767" t="s">
        <v>177</v>
      </c>
      <c r="C13" s="767"/>
      <c r="D13" s="767"/>
      <c r="E13" s="781" t="s">
        <v>719</v>
      </c>
      <c r="F13" s="782"/>
      <c r="G13" s="783"/>
      <c r="H13" s="767" t="s">
        <v>612</v>
      </c>
      <c r="I13" s="767"/>
      <c r="J13" s="768" t="s">
        <v>720</v>
      </c>
      <c r="K13" s="768"/>
      <c r="L13" s="768"/>
      <c r="M13" s="767" t="s">
        <v>614</v>
      </c>
      <c r="N13" s="767"/>
      <c r="O13" s="767"/>
      <c r="P13" s="784" t="s">
        <v>532</v>
      </c>
      <c r="Q13" s="785"/>
      <c r="R13" s="786"/>
      <c r="S13" s="767" t="s">
        <v>612</v>
      </c>
      <c r="T13" s="767"/>
      <c r="U13" s="768" t="s">
        <v>700</v>
      </c>
      <c r="V13" s="768"/>
      <c r="W13" s="768"/>
    </row>
    <row r="14" spans="2:23" s="31" customFormat="1" ht="25.5" customHeight="1" x14ac:dyDescent="0.15">
      <c r="B14" s="769" t="s">
        <v>179</v>
      </c>
      <c r="C14" s="769"/>
      <c r="D14" s="769"/>
      <c r="E14" s="770" t="s">
        <v>523</v>
      </c>
      <c r="F14" s="770"/>
      <c r="G14" s="770"/>
      <c r="H14" s="771" t="s">
        <v>617</v>
      </c>
      <c r="I14" s="772"/>
      <c r="J14" s="773" t="s">
        <v>522</v>
      </c>
      <c r="K14" s="774"/>
      <c r="L14" s="775"/>
      <c r="M14" s="771" t="s">
        <v>619</v>
      </c>
      <c r="N14" s="772"/>
      <c r="O14" s="776"/>
      <c r="P14" s="777" t="s">
        <v>546</v>
      </c>
      <c r="Q14" s="778"/>
      <c r="R14" s="778"/>
      <c r="S14" s="779" t="s">
        <v>617</v>
      </c>
      <c r="T14" s="780"/>
      <c r="U14" s="773" t="s">
        <v>618</v>
      </c>
      <c r="V14" s="774"/>
      <c r="W14" s="775"/>
    </row>
    <row r="15" spans="2:23" s="31" customFormat="1" ht="39.75" customHeight="1" x14ac:dyDescent="0.15">
      <c r="B15" s="764" t="s">
        <v>181</v>
      </c>
      <c r="C15" s="764"/>
      <c r="D15" s="764"/>
      <c r="E15" s="787" t="s">
        <v>721</v>
      </c>
      <c r="F15" s="788"/>
      <c r="G15" s="788"/>
      <c r="H15" s="788"/>
      <c r="I15" s="788"/>
      <c r="J15" s="788"/>
      <c r="K15" s="788"/>
      <c r="L15" s="789"/>
      <c r="M15" s="764" t="s">
        <v>621</v>
      </c>
      <c r="N15" s="764"/>
      <c r="O15" s="764"/>
      <c r="P15" s="787" t="s">
        <v>722</v>
      </c>
      <c r="Q15" s="788"/>
      <c r="R15" s="788"/>
      <c r="S15" s="788"/>
      <c r="T15" s="788"/>
      <c r="U15" s="788"/>
      <c r="V15" s="788"/>
      <c r="W15" s="789"/>
    </row>
    <row r="16" spans="2:23" s="31" customFormat="1" ht="25.5" customHeight="1" x14ac:dyDescent="0.15">
      <c r="B16" s="766" t="s">
        <v>171</v>
      </c>
      <c r="C16" s="766" t="s">
        <v>172</v>
      </c>
      <c r="D16" s="766"/>
      <c r="E16" s="278" t="s">
        <v>568</v>
      </c>
      <c r="F16" s="752"/>
      <c r="G16" s="753"/>
      <c r="H16" s="753"/>
      <c r="I16" s="753"/>
      <c r="J16" s="753"/>
      <c r="K16" s="753"/>
      <c r="L16" s="754"/>
      <c r="M16" s="766" t="s">
        <v>604</v>
      </c>
      <c r="N16" s="766" t="s">
        <v>605</v>
      </c>
      <c r="O16" s="766"/>
      <c r="P16" s="278" t="s">
        <v>568</v>
      </c>
      <c r="Q16" s="752"/>
      <c r="R16" s="753"/>
      <c r="S16" s="753"/>
      <c r="T16" s="753"/>
      <c r="U16" s="753"/>
      <c r="V16" s="753"/>
      <c r="W16" s="754"/>
    </row>
    <row r="17" spans="2:24" s="31" customFormat="1" ht="25.5" customHeight="1" x14ac:dyDescent="0.15">
      <c r="B17" s="766"/>
      <c r="C17" s="766" t="s">
        <v>173</v>
      </c>
      <c r="D17" s="766"/>
      <c r="E17" s="279">
        <v>5</v>
      </c>
      <c r="F17" s="755"/>
      <c r="G17" s="756"/>
      <c r="H17" s="756"/>
      <c r="I17" s="756"/>
      <c r="J17" s="756"/>
      <c r="K17" s="756"/>
      <c r="L17" s="757"/>
      <c r="M17" s="766"/>
      <c r="N17" s="766" t="s">
        <v>606</v>
      </c>
      <c r="O17" s="766"/>
      <c r="P17" s="279">
        <v>6</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539</v>
      </c>
      <c r="F19" s="755"/>
      <c r="G19" s="756"/>
      <c r="H19" s="756"/>
      <c r="I19" s="756"/>
      <c r="J19" s="756"/>
      <c r="K19" s="756"/>
      <c r="L19" s="757"/>
      <c r="M19" s="766"/>
      <c r="N19" s="766" t="s">
        <v>282</v>
      </c>
      <c r="O19" s="766"/>
      <c r="P19" s="278" t="s">
        <v>539</v>
      </c>
      <c r="Q19" s="755"/>
      <c r="R19" s="756"/>
      <c r="S19" s="756"/>
      <c r="T19" s="756"/>
      <c r="U19" s="756"/>
      <c r="V19" s="756"/>
      <c r="W19" s="757"/>
    </row>
    <row r="20" spans="2:24" s="31" customFormat="1" ht="25.5" customHeight="1" x14ac:dyDescent="0.15">
      <c r="B20" s="764" t="s">
        <v>132</v>
      </c>
      <c r="C20" s="764"/>
      <c r="D20" s="764"/>
      <c r="E20" s="281" t="s">
        <v>329</v>
      </c>
      <c r="F20" s="755"/>
      <c r="G20" s="756"/>
      <c r="H20" s="756"/>
      <c r="I20" s="756"/>
      <c r="J20" s="756"/>
      <c r="K20" s="756"/>
      <c r="L20" s="757"/>
      <c r="M20" s="764" t="s">
        <v>284</v>
      </c>
      <c r="N20" s="764"/>
      <c r="O20" s="764"/>
      <c r="P20" s="281" t="s">
        <v>335</v>
      </c>
      <c r="Q20" s="755"/>
      <c r="R20" s="756"/>
      <c r="S20" s="756"/>
      <c r="T20" s="756"/>
      <c r="U20" s="756"/>
      <c r="V20" s="756"/>
      <c r="W20" s="757"/>
    </row>
    <row r="21" spans="2:24" s="31" customFormat="1" ht="25.5" customHeight="1" x14ac:dyDescent="0.15">
      <c r="B21" s="748" t="s">
        <v>175</v>
      </c>
      <c r="C21" s="764" t="s">
        <v>176</v>
      </c>
      <c r="D21" s="764"/>
      <c r="E21" s="279" t="s">
        <v>329</v>
      </c>
      <c r="F21" s="755"/>
      <c r="G21" s="756"/>
      <c r="H21" s="756"/>
      <c r="I21" s="756"/>
      <c r="J21" s="756"/>
      <c r="K21" s="756"/>
      <c r="L21" s="757"/>
      <c r="M21" s="748" t="s">
        <v>609</v>
      </c>
      <c r="N21" s="764" t="s">
        <v>283</v>
      </c>
      <c r="O21" s="764"/>
      <c r="P21" s="279" t="s">
        <v>329</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519</v>
      </c>
      <c r="F23" s="758"/>
      <c r="G23" s="759"/>
      <c r="H23" s="759"/>
      <c r="I23" s="759"/>
      <c r="J23" s="759"/>
      <c r="K23" s="759"/>
      <c r="L23" s="760"/>
      <c r="M23" s="749"/>
      <c r="N23" s="764" t="s">
        <v>611</v>
      </c>
      <c r="O23" s="764"/>
      <c r="P23" s="213" t="s">
        <v>534</v>
      </c>
      <c r="Q23" s="758"/>
      <c r="R23" s="759"/>
      <c r="S23" s="759"/>
      <c r="T23" s="759"/>
      <c r="U23" s="759"/>
      <c r="V23" s="759"/>
      <c r="W23" s="760"/>
    </row>
    <row r="24" spans="2:24" s="31" customFormat="1" ht="25.5" customHeight="1" x14ac:dyDescent="0.15">
      <c r="B24" s="767" t="s">
        <v>177</v>
      </c>
      <c r="C24" s="767"/>
      <c r="D24" s="767"/>
      <c r="E24" s="784" t="s">
        <v>723</v>
      </c>
      <c r="F24" s="785"/>
      <c r="G24" s="786"/>
      <c r="H24" s="767" t="s">
        <v>612</v>
      </c>
      <c r="I24" s="767"/>
      <c r="J24" s="781" t="s">
        <v>724</v>
      </c>
      <c r="K24" s="782"/>
      <c r="L24" s="783"/>
      <c r="M24" s="767" t="s">
        <v>614</v>
      </c>
      <c r="N24" s="767"/>
      <c r="O24" s="767"/>
      <c r="P24" s="784" t="s">
        <v>532</v>
      </c>
      <c r="Q24" s="785"/>
      <c r="R24" s="786"/>
      <c r="S24" s="767" t="s">
        <v>612</v>
      </c>
      <c r="T24" s="767"/>
      <c r="U24" s="768" t="s">
        <v>725</v>
      </c>
      <c r="V24" s="768"/>
      <c r="W24" s="768"/>
    </row>
    <row r="25" spans="2:24" s="31" customFormat="1" ht="25.5" customHeight="1" x14ac:dyDescent="0.15">
      <c r="B25" s="769" t="s">
        <v>179</v>
      </c>
      <c r="C25" s="769"/>
      <c r="D25" s="769"/>
      <c r="E25" s="770" t="s">
        <v>532</v>
      </c>
      <c r="F25" s="770"/>
      <c r="G25" s="770"/>
      <c r="H25" s="771" t="s">
        <v>617</v>
      </c>
      <c r="I25" s="772"/>
      <c r="J25" s="773" t="s">
        <v>532</v>
      </c>
      <c r="K25" s="774"/>
      <c r="L25" s="775"/>
      <c r="M25" s="771" t="s">
        <v>619</v>
      </c>
      <c r="N25" s="772"/>
      <c r="O25" s="776"/>
      <c r="P25" s="793" t="s">
        <v>536</v>
      </c>
      <c r="Q25" s="770"/>
      <c r="R25" s="770"/>
      <c r="S25" s="779" t="s">
        <v>617</v>
      </c>
      <c r="T25" s="780"/>
      <c r="U25" s="773" t="s">
        <v>618</v>
      </c>
      <c r="V25" s="774"/>
      <c r="W25" s="775"/>
    </row>
    <row r="26" spans="2:24" s="31" customFormat="1" ht="39.75" customHeight="1" x14ac:dyDescent="0.15">
      <c r="B26" s="764" t="s">
        <v>181</v>
      </c>
      <c r="C26" s="764"/>
      <c r="D26" s="764"/>
      <c r="E26" s="787" t="s">
        <v>671</v>
      </c>
      <c r="F26" s="788"/>
      <c r="G26" s="788"/>
      <c r="H26" s="788"/>
      <c r="I26" s="788"/>
      <c r="J26" s="788"/>
      <c r="K26" s="788"/>
      <c r="L26" s="789"/>
      <c r="M26" s="764" t="s">
        <v>621</v>
      </c>
      <c r="N26" s="764"/>
      <c r="O26" s="764"/>
      <c r="P26" s="787" t="s">
        <v>666</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5FA37C50-34B8-4D41-B042-59229CA3951D}">
      <formula1>INDIRECT(E7)</formula1>
    </dataValidation>
    <dataValidation allowBlank="1" showInputMessage="1" showErrorMessage="1" prompt="覆工スパン毎に連番を記入。_x000a_数値で入力する。" sqref="E6 E17 P17 P6" xr:uid="{E98CF32F-DA35-420F-92D4-835735E545A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9D07DD-2AAA-4C33-B0FF-A4D6133177AF}">
          <x14:formula1>
            <xm:f>'(参考)リスト'!$B$16:$B$21</xm:f>
          </x14:formula1>
          <xm:sqref>E7 E18 P7 P18</xm:sqref>
        </x14:dataValidation>
        <x14:dataValidation type="list" allowBlank="1" showInputMessage="1" showErrorMessage="1" xr:uid="{5F2A19AD-4660-46A5-83ED-3F9340F8C9AF}">
          <x14:formula1>
            <xm:f>'(参考)リスト'!$E$16:$E$27</xm:f>
          </x14:formula1>
          <xm:sqref>E9 E20 P9 P20</xm:sqref>
        </x14:dataValidation>
        <x14:dataValidation type="list" allowBlank="1" showInputMessage="1" showErrorMessage="1" xr:uid="{AF6C34A0-AA4B-4548-BD2C-99AE24293FC9}">
          <x14:formula1>
            <xm:f>'(参考)リスト'!$D$16:$D$18</xm:f>
          </x14:formula1>
          <xm:sqref>E10 E21 P10 P21</xm:sqref>
        </x14:dataValidation>
        <x14:dataValidation type="list" allowBlank="1" showInputMessage="1" showErrorMessage="1" xr:uid="{2CC13CAA-A4D5-4BBB-B7D7-117C7F49C8AF}">
          <x14:formula1>
            <xm:f>'(参考)リスト'!$F$16:$F$21</xm:f>
          </x14:formula1>
          <xm:sqref>E11:E12 E22:E23 P11:P12 P22:P23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9646-61E5-426E-AAAA-D9478CACF6AF}">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568</v>
      </c>
      <c r="F5" s="752"/>
      <c r="G5" s="753"/>
      <c r="H5" s="753"/>
      <c r="I5" s="753"/>
      <c r="J5" s="753"/>
      <c r="K5" s="753"/>
      <c r="L5" s="754"/>
      <c r="M5" s="748" t="s">
        <v>604</v>
      </c>
      <c r="N5" s="750" t="s">
        <v>605</v>
      </c>
      <c r="O5" s="751"/>
      <c r="P5" s="278" t="s">
        <v>568</v>
      </c>
      <c r="Q5" s="752"/>
      <c r="R5" s="753"/>
      <c r="S5" s="753"/>
      <c r="T5" s="753"/>
      <c r="U5" s="753"/>
      <c r="V5" s="753"/>
      <c r="W5" s="754"/>
    </row>
    <row r="6" spans="2:23" s="31" customFormat="1" ht="25.5" customHeight="1" x14ac:dyDescent="0.15">
      <c r="B6" s="749"/>
      <c r="C6" s="750" t="s">
        <v>173</v>
      </c>
      <c r="D6" s="751"/>
      <c r="E6" s="279">
        <v>7</v>
      </c>
      <c r="F6" s="755"/>
      <c r="G6" s="756"/>
      <c r="H6" s="756"/>
      <c r="I6" s="756"/>
      <c r="J6" s="756"/>
      <c r="K6" s="756"/>
      <c r="L6" s="757"/>
      <c r="M6" s="749"/>
      <c r="N6" s="750" t="s">
        <v>606</v>
      </c>
      <c r="O6" s="751"/>
      <c r="P6" s="279">
        <v>8</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539</v>
      </c>
      <c r="F8" s="755"/>
      <c r="G8" s="756"/>
      <c r="H8" s="756"/>
      <c r="I8" s="756"/>
      <c r="J8" s="756"/>
      <c r="K8" s="756"/>
      <c r="L8" s="757"/>
      <c r="M8" s="761"/>
      <c r="N8" s="750" t="s">
        <v>282</v>
      </c>
      <c r="O8" s="751"/>
      <c r="P8" s="278" t="s">
        <v>539</v>
      </c>
      <c r="Q8" s="755"/>
      <c r="R8" s="756"/>
      <c r="S8" s="756"/>
      <c r="T8" s="756"/>
      <c r="U8" s="756"/>
      <c r="V8" s="756"/>
      <c r="W8" s="757"/>
    </row>
    <row r="9" spans="2:23" s="31" customFormat="1" ht="25.5" customHeight="1" x14ac:dyDescent="0.15">
      <c r="B9" s="762" t="s">
        <v>132</v>
      </c>
      <c r="C9" s="765"/>
      <c r="D9" s="763"/>
      <c r="E9" s="281" t="s">
        <v>335</v>
      </c>
      <c r="F9" s="755"/>
      <c r="G9" s="756"/>
      <c r="H9" s="756"/>
      <c r="I9" s="756"/>
      <c r="J9" s="756"/>
      <c r="K9" s="756"/>
      <c r="L9" s="757"/>
      <c r="M9" s="762" t="s">
        <v>284</v>
      </c>
      <c r="N9" s="765"/>
      <c r="O9" s="763"/>
      <c r="P9" s="281" t="s">
        <v>335</v>
      </c>
      <c r="Q9" s="755"/>
      <c r="R9" s="756"/>
      <c r="S9" s="756"/>
      <c r="T9" s="756"/>
      <c r="U9" s="756"/>
      <c r="V9" s="756"/>
      <c r="W9" s="757"/>
    </row>
    <row r="10" spans="2:23" s="31" customFormat="1" ht="25.5" customHeight="1" x14ac:dyDescent="0.15">
      <c r="B10" s="748" t="s">
        <v>175</v>
      </c>
      <c r="C10" s="762" t="s">
        <v>176</v>
      </c>
      <c r="D10" s="763"/>
      <c r="E10" s="279" t="s">
        <v>329</v>
      </c>
      <c r="F10" s="755"/>
      <c r="G10" s="756"/>
      <c r="H10" s="756"/>
      <c r="I10" s="756"/>
      <c r="J10" s="756"/>
      <c r="K10" s="756"/>
      <c r="L10" s="757"/>
      <c r="M10" s="748" t="s">
        <v>609</v>
      </c>
      <c r="N10" s="762" t="s">
        <v>283</v>
      </c>
      <c r="O10" s="763"/>
      <c r="P10" s="279" t="s">
        <v>329</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534</v>
      </c>
      <c r="F12" s="758"/>
      <c r="G12" s="759"/>
      <c r="H12" s="759"/>
      <c r="I12" s="759"/>
      <c r="J12" s="759"/>
      <c r="K12" s="759"/>
      <c r="L12" s="760"/>
      <c r="M12" s="749"/>
      <c r="N12" s="764" t="s">
        <v>611</v>
      </c>
      <c r="O12" s="764"/>
      <c r="P12" s="213" t="s">
        <v>534</v>
      </c>
      <c r="Q12" s="758"/>
      <c r="R12" s="759"/>
      <c r="S12" s="759"/>
      <c r="T12" s="759"/>
      <c r="U12" s="759"/>
      <c r="V12" s="759"/>
      <c r="W12" s="760"/>
    </row>
    <row r="13" spans="2:23" s="31" customFormat="1" ht="25.5" customHeight="1" x14ac:dyDescent="0.15">
      <c r="B13" s="767" t="s">
        <v>177</v>
      </c>
      <c r="C13" s="767"/>
      <c r="D13" s="767"/>
      <c r="E13" s="781" t="s">
        <v>532</v>
      </c>
      <c r="F13" s="782"/>
      <c r="G13" s="783"/>
      <c r="H13" s="767" t="s">
        <v>612</v>
      </c>
      <c r="I13" s="767"/>
      <c r="J13" s="768" t="s">
        <v>725</v>
      </c>
      <c r="K13" s="768"/>
      <c r="L13" s="768"/>
      <c r="M13" s="767" t="s">
        <v>614</v>
      </c>
      <c r="N13" s="767"/>
      <c r="O13" s="767"/>
      <c r="P13" s="784" t="s">
        <v>532</v>
      </c>
      <c r="Q13" s="785"/>
      <c r="R13" s="786"/>
      <c r="S13" s="767" t="s">
        <v>612</v>
      </c>
      <c r="T13" s="767"/>
      <c r="U13" s="768" t="s">
        <v>726</v>
      </c>
      <c r="V13" s="768"/>
      <c r="W13" s="768"/>
    </row>
    <row r="14" spans="2:23" s="31" customFormat="1" ht="25.5" customHeight="1" x14ac:dyDescent="0.15">
      <c r="B14" s="769" t="s">
        <v>179</v>
      </c>
      <c r="C14" s="769"/>
      <c r="D14" s="769"/>
      <c r="E14" s="770" t="s">
        <v>536</v>
      </c>
      <c r="F14" s="770"/>
      <c r="G14" s="770"/>
      <c r="H14" s="771" t="s">
        <v>617</v>
      </c>
      <c r="I14" s="772"/>
      <c r="J14" s="773" t="s">
        <v>618</v>
      </c>
      <c r="K14" s="774"/>
      <c r="L14" s="775"/>
      <c r="M14" s="771" t="s">
        <v>619</v>
      </c>
      <c r="N14" s="772"/>
      <c r="O14" s="776"/>
      <c r="P14" s="777" t="s">
        <v>536</v>
      </c>
      <c r="Q14" s="778"/>
      <c r="R14" s="778"/>
      <c r="S14" s="779" t="s">
        <v>617</v>
      </c>
      <c r="T14" s="780"/>
      <c r="U14" s="773" t="s">
        <v>618</v>
      </c>
      <c r="V14" s="774"/>
      <c r="W14" s="775"/>
    </row>
    <row r="15" spans="2:23" s="31" customFormat="1" ht="39.75" customHeight="1" x14ac:dyDescent="0.15">
      <c r="B15" s="764" t="s">
        <v>181</v>
      </c>
      <c r="C15" s="764"/>
      <c r="D15" s="764"/>
      <c r="E15" s="787" t="s">
        <v>666</v>
      </c>
      <c r="F15" s="788"/>
      <c r="G15" s="788"/>
      <c r="H15" s="788"/>
      <c r="I15" s="788"/>
      <c r="J15" s="788"/>
      <c r="K15" s="788"/>
      <c r="L15" s="789"/>
      <c r="M15" s="764" t="s">
        <v>621</v>
      </c>
      <c r="N15" s="764"/>
      <c r="O15" s="764"/>
      <c r="P15" s="787" t="s">
        <v>666</v>
      </c>
      <c r="Q15" s="788"/>
      <c r="R15" s="788"/>
      <c r="S15" s="788"/>
      <c r="T15" s="788"/>
      <c r="U15" s="788"/>
      <c r="V15" s="788"/>
      <c r="W15" s="789"/>
    </row>
    <row r="16" spans="2:23" s="31" customFormat="1" ht="25.5" customHeight="1" x14ac:dyDescent="0.15">
      <c r="B16" s="766" t="s">
        <v>171</v>
      </c>
      <c r="C16" s="766" t="s">
        <v>172</v>
      </c>
      <c r="D16" s="766"/>
      <c r="E16" s="278" t="s">
        <v>568</v>
      </c>
      <c r="F16" s="752"/>
      <c r="G16" s="753"/>
      <c r="H16" s="753"/>
      <c r="I16" s="753"/>
      <c r="J16" s="753"/>
      <c r="K16" s="753"/>
      <c r="L16" s="754"/>
      <c r="M16" s="766" t="s">
        <v>604</v>
      </c>
      <c r="N16" s="766" t="s">
        <v>605</v>
      </c>
      <c r="O16" s="766"/>
      <c r="P16" s="278" t="s">
        <v>568</v>
      </c>
      <c r="Q16" s="752"/>
      <c r="R16" s="753"/>
      <c r="S16" s="753"/>
      <c r="T16" s="753"/>
      <c r="U16" s="753"/>
      <c r="V16" s="753"/>
      <c r="W16" s="754"/>
    </row>
    <row r="17" spans="2:24" s="31" customFormat="1" ht="25.5" customHeight="1" x14ac:dyDescent="0.15">
      <c r="B17" s="766"/>
      <c r="C17" s="766" t="s">
        <v>173</v>
      </c>
      <c r="D17" s="766"/>
      <c r="E17" s="279">
        <v>9</v>
      </c>
      <c r="F17" s="755"/>
      <c r="G17" s="756"/>
      <c r="H17" s="756"/>
      <c r="I17" s="756"/>
      <c r="J17" s="756"/>
      <c r="K17" s="756"/>
      <c r="L17" s="757"/>
      <c r="M17" s="766"/>
      <c r="N17" s="766" t="s">
        <v>606</v>
      </c>
      <c r="O17" s="766"/>
      <c r="P17" s="279">
        <v>10</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549</v>
      </c>
      <c r="F19" s="755"/>
      <c r="G19" s="756"/>
      <c r="H19" s="756"/>
      <c r="I19" s="756"/>
      <c r="J19" s="756"/>
      <c r="K19" s="756"/>
      <c r="L19" s="757"/>
      <c r="M19" s="766"/>
      <c r="N19" s="766" t="s">
        <v>282</v>
      </c>
      <c r="O19" s="766"/>
      <c r="P19" s="278" t="s">
        <v>549</v>
      </c>
      <c r="Q19" s="755"/>
      <c r="R19" s="756"/>
      <c r="S19" s="756"/>
      <c r="T19" s="756"/>
      <c r="U19" s="756"/>
      <c r="V19" s="756"/>
      <c r="W19" s="757"/>
    </row>
    <row r="20" spans="2:24" s="31" customFormat="1" ht="25.5" customHeight="1" x14ac:dyDescent="0.15">
      <c r="B20" s="764" t="s">
        <v>132</v>
      </c>
      <c r="C20" s="764"/>
      <c r="D20" s="764"/>
      <c r="E20" s="281" t="s">
        <v>335</v>
      </c>
      <c r="F20" s="755"/>
      <c r="G20" s="756"/>
      <c r="H20" s="756"/>
      <c r="I20" s="756"/>
      <c r="J20" s="756"/>
      <c r="K20" s="756"/>
      <c r="L20" s="757"/>
      <c r="M20" s="764" t="s">
        <v>284</v>
      </c>
      <c r="N20" s="764"/>
      <c r="O20" s="764"/>
      <c r="P20" s="281" t="s">
        <v>301</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534</v>
      </c>
      <c r="F23" s="758"/>
      <c r="G23" s="759"/>
      <c r="H23" s="759"/>
      <c r="I23" s="759"/>
      <c r="J23" s="759"/>
      <c r="K23" s="759"/>
      <c r="L23" s="760"/>
      <c r="M23" s="749"/>
      <c r="N23" s="764" t="s">
        <v>611</v>
      </c>
      <c r="O23" s="764"/>
      <c r="P23" s="213" t="s">
        <v>519</v>
      </c>
      <c r="Q23" s="758"/>
      <c r="R23" s="759"/>
      <c r="S23" s="759"/>
      <c r="T23" s="759"/>
      <c r="U23" s="759"/>
      <c r="V23" s="759"/>
      <c r="W23" s="760"/>
    </row>
    <row r="24" spans="2:24" s="31" customFormat="1" ht="25.5" customHeight="1" x14ac:dyDescent="0.15">
      <c r="B24" s="767" t="s">
        <v>177</v>
      </c>
      <c r="C24" s="767"/>
      <c r="D24" s="767"/>
      <c r="E24" s="784" t="s">
        <v>532</v>
      </c>
      <c r="F24" s="785"/>
      <c r="G24" s="786"/>
      <c r="H24" s="767" t="s">
        <v>612</v>
      </c>
      <c r="I24" s="767"/>
      <c r="J24" s="781" t="s">
        <v>727</v>
      </c>
      <c r="K24" s="782"/>
      <c r="L24" s="783"/>
      <c r="M24" s="767" t="s">
        <v>614</v>
      </c>
      <c r="N24" s="767"/>
      <c r="O24" s="767"/>
      <c r="P24" s="784" t="s">
        <v>728</v>
      </c>
      <c r="Q24" s="785"/>
      <c r="R24" s="786"/>
      <c r="S24" s="767" t="s">
        <v>612</v>
      </c>
      <c r="T24" s="767"/>
      <c r="U24" s="768" t="s">
        <v>729</v>
      </c>
      <c r="V24" s="768"/>
      <c r="W24" s="768"/>
    </row>
    <row r="25" spans="2:24" s="31" customFormat="1" ht="25.5" customHeight="1" x14ac:dyDescent="0.15">
      <c r="B25" s="769" t="s">
        <v>179</v>
      </c>
      <c r="C25" s="769"/>
      <c r="D25" s="769"/>
      <c r="E25" s="770" t="s">
        <v>546</v>
      </c>
      <c r="F25" s="770"/>
      <c r="G25" s="770"/>
      <c r="H25" s="771" t="s">
        <v>617</v>
      </c>
      <c r="I25" s="772"/>
      <c r="J25" s="773" t="s">
        <v>618</v>
      </c>
      <c r="K25" s="774"/>
      <c r="L25" s="775"/>
      <c r="M25" s="771" t="s">
        <v>619</v>
      </c>
      <c r="N25" s="772"/>
      <c r="O25" s="776"/>
      <c r="P25" s="793" t="s">
        <v>523</v>
      </c>
      <c r="Q25" s="770"/>
      <c r="R25" s="770"/>
      <c r="S25" s="779" t="s">
        <v>617</v>
      </c>
      <c r="T25" s="780"/>
      <c r="U25" s="773" t="s">
        <v>522</v>
      </c>
      <c r="V25" s="774"/>
      <c r="W25" s="775"/>
    </row>
    <row r="26" spans="2:24" s="31" customFormat="1" ht="39.75" customHeight="1" x14ac:dyDescent="0.15">
      <c r="B26" s="764" t="s">
        <v>181</v>
      </c>
      <c r="C26" s="764"/>
      <c r="D26" s="764"/>
      <c r="E26" s="787" t="s">
        <v>730</v>
      </c>
      <c r="F26" s="788"/>
      <c r="G26" s="788"/>
      <c r="H26" s="788"/>
      <c r="I26" s="788"/>
      <c r="J26" s="788"/>
      <c r="K26" s="788"/>
      <c r="L26" s="789"/>
      <c r="M26" s="764" t="s">
        <v>621</v>
      </c>
      <c r="N26" s="764"/>
      <c r="O26" s="764"/>
      <c r="P26" s="787" t="s">
        <v>731</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F33348B8-3774-4569-B40A-5F5F19922B7F}">
      <formula1>INDIRECT(E7)</formula1>
    </dataValidation>
    <dataValidation allowBlank="1" showInputMessage="1" showErrorMessage="1" prompt="覆工スパン毎に連番を記入。_x000a_数値で入力する。" sqref="E6 E17 P17 P6" xr:uid="{4E32CCCE-D065-4388-B1E3-3DFC58A9901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7EDC09-55C6-49F6-9095-0B2C91FD2038}">
          <x14:formula1>
            <xm:f>'(参考)リスト'!$B$16:$B$21</xm:f>
          </x14:formula1>
          <xm:sqref>E7 E18 P7 P18</xm:sqref>
        </x14:dataValidation>
        <x14:dataValidation type="list" allowBlank="1" showInputMessage="1" showErrorMessage="1" xr:uid="{277E57F0-E46F-4CBC-B963-544E37CB8978}">
          <x14:formula1>
            <xm:f>'(参考)リスト'!$E$16:$E$27</xm:f>
          </x14:formula1>
          <xm:sqref>E9 E20 P9 P20</xm:sqref>
        </x14:dataValidation>
        <x14:dataValidation type="list" allowBlank="1" showInputMessage="1" showErrorMessage="1" xr:uid="{3556BB20-6580-41E6-93B9-DD5ADA94EA23}">
          <x14:formula1>
            <xm:f>'(参考)リスト'!$D$16:$D$18</xm:f>
          </x14:formula1>
          <xm:sqref>E10 E21 P10 P21</xm:sqref>
        </x14:dataValidation>
        <x14:dataValidation type="list" allowBlank="1" showInputMessage="1" showErrorMessage="1" xr:uid="{F3345CFF-8031-4C92-B063-16C219BE4B0E}">
          <x14:formula1>
            <xm:f>'(参考)リスト'!$F$16:$F$21</xm:f>
          </x14:formula1>
          <xm:sqref>E11:E12 E22:E23 P11:P12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3628-76BA-430B-9060-C0E18BEC5E10}">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568</v>
      </c>
      <c r="F5" s="752"/>
      <c r="G5" s="753"/>
      <c r="H5" s="753"/>
      <c r="I5" s="753"/>
      <c r="J5" s="753"/>
      <c r="K5" s="753"/>
      <c r="L5" s="754"/>
      <c r="M5" s="748" t="s">
        <v>604</v>
      </c>
      <c r="N5" s="750" t="s">
        <v>605</v>
      </c>
      <c r="O5" s="751"/>
      <c r="P5" s="278" t="s">
        <v>568</v>
      </c>
      <c r="Q5" s="752"/>
      <c r="R5" s="753"/>
      <c r="S5" s="753"/>
      <c r="T5" s="753"/>
      <c r="U5" s="753"/>
      <c r="V5" s="753"/>
      <c r="W5" s="754"/>
    </row>
    <row r="6" spans="2:23" s="31" customFormat="1" ht="25.5" customHeight="1" x14ac:dyDescent="0.15">
      <c r="B6" s="749"/>
      <c r="C6" s="750" t="s">
        <v>173</v>
      </c>
      <c r="D6" s="751"/>
      <c r="E6" s="279">
        <v>11</v>
      </c>
      <c r="F6" s="755"/>
      <c r="G6" s="756"/>
      <c r="H6" s="756"/>
      <c r="I6" s="756"/>
      <c r="J6" s="756"/>
      <c r="K6" s="756"/>
      <c r="L6" s="757"/>
      <c r="M6" s="749"/>
      <c r="N6" s="750" t="s">
        <v>606</v>
      </c>
      <c r="O6" s="751"/>
      <c r="P6" s="279">
        <v>12</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539</v>
      </c>
      <c r="F8" s="755"/>
      <c r="G8" s="756"/>
      <c r="H8" s="756"/>
      <c r="I8" s="756"/>
      <c r="J8" s="756"/>
      <c r="K8" s="756"/>
      <c r="L8" s="757"/>
      <c r="M8" s="761"/>
      <c r="N8" s="750" t="s">
        <v>282</v>
      </c>
      <c r="O8" s="751"/>
      <c r="P8" s="278" t="s">
        <v>539</v>
      </c>
      <c r="Q8" s="755"/>
      <c r="R8" s="756"/>
      <c r="S8" s="756"/>
      <c r="T8" s="756"/>
      <c r="U8" s="756"/>
      <c r="V8" s="756"/>
      <c r="W8" s="757"/>
    </row>
    <row r="9" spans="2:23" s="31" customFormat="1" ht="25.5" customHeight="1" x14ac:dyDescent="0.15">
      <c r="B9" s="762" t="s">
        <v>132</v>
      </c>
      <c r="C9" s="765"/>
      <c r="D9" s="763"/>
      <c r="E9" s="281" t="s">
        <v>301</v>
      </c>
      <c r="F9" s="755"/>
      <c r="G9" s="756"/>
      <c r="H9" s="756"/>
      <c r="I9" s="756"/>
      <c r="J9" s="756"/>
      <c r="K9" s="756"/>
      <c r="L9" s="757"/>
      <c r="M9" s="762" t="s">
        <v>284</v>
      </c>
      <c r="N9" s="765"/>
      <c r="O9" s="763"/>
      <c r="P9" s="281" t="s">
        <v>301</v>
      </c>
      <c r="Q9" s="755"/>
      <c r="R9" s="756"/>
      <c r="S9" s="756"/>
      <c r="T9" s="756"/>
      <c r="U9" s="756"/>
      <c r="V9" s="756"/>
      <c r="W9" s="757"/>
    </row>
    <row r="10" spans="2:23" s="31" customFormat="1" ht="25.5" customHeight="1" x14ac:dyDescent="0.15">
      <c r="B10" s="748" t="s">
        <v>175</v>
      </c>
      <c r="C10" s="762" t="s">
        <v>176</v>
      </c>
      <c r="D10" s="763"/>
      <c r="E10" s="279" t="s">
        <v>508</v>
      </c>
      <c r="F10" s="755"/>
      <c r="G10" s="756"/>
      <c r="H10" s="756"/>
      <c r="I10" s="756"/>
      <c r="J10" s="756"/>
      <c r="K10" s="756"/>
      <c r="L10" s="757"/>
      <c r="M10" s="748" t="s">
        <v>609</v>
      </c>
      <c r="N10" s="762" t="s">
        <v>283</v>
      </c>
      <c r="O10" s="763"/>
      <c r="P10" s="279" t="s">
        <v>508</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519</v>
      </c>
      <c r="F12" s="758"/>
      <c r="G12" s="759"/>
      <c r="H12" s="759"/>
      <c r="I12" s="759"/>
      <c r="J12" s="759"/>
      <c r="K12" s="759"/>
      <c r="L12" s="760"/>
      <c r="M12" s="749"/>
      <c r="N12" s="764" t="s">
        <v>611</v>
      </c>
      <c r="O12" s="764"/>
      <c r="P12" s="213" t="s">
        <v>518</v>
      </c>
      <c r="Q12" s="758"/>
      <c r="R12" s="759"/>
      <c r="S12" s="759"/>
      <c r="T12" s="759"/>
      <c r="U12" s="759"/>
      <c r="V12" s="759"/>
      <c r="W12" s="760"/>
    </row>
    <row r="13" spans="2:23" s="31" customFormat="1" ht="25.5" customHeight="1" x14ac:dyDescent="0.15">
      <c r="B13" s="767" t="s">
        <v>177</v>
      </c>
      <c r="C13" s="767"/>
      <c r="D13" s="767"/>
      <c r="E13" s="781" t="s">
        <v>732</v>
      </c>
      <c r="F13" s="782"/>
      <c r="G13" s="783"/>
      <c r="H13" s="767" t="s">
        <v>612</v>
      </c>
      <c r="I13" s="767"/>
      <c r="J13" s="768" t="s">
        <v>733</v>
      </c>
      <c r="K13" s="768"/>
      <c r="L13" s="768"/>
      <c r="M13" s="767" t="s">
        <v>614</v>
      </c>
      <c r="N13" s="767"/>
      <c r="O13" s="767"/>
      <c r="P13" s="784" t="s">
        <v>734</v>
      </c>
      <c r="Q13" s="785"/>
      <c r="R13" s="786"/>
      <c r="S13" s="767" t="s">
        <v>612</v>
      </c>
      <c r="T13" s="767"/>
      <c r="U13" s="768" t="s">
        <v>735</v>
      </c>
      <c r="V13" s="768"/>
      <c r="W13" s="768"/>
    </row>
    <row r="14" spans="2:23" s="31" customFormat="1" ht="25.5" customHeight="1" x14ac:dyDescent="0.15">
      <c r="B14" s="769" t="s">
        <v>179</v>
      </c>
      <c r="C14" s="769"/>
      <c r="D14" s="769"/>
      <c r="E14" s="770" t="s">
        <v>532</v>
      </c>
      <c r="F14" s="770"/>
      <c r="G14" s="770"/>
      <c r="H14" s="771" t="s">
        <v>617</v>
      </c>
      <c r="I14" s="772"/>
      <c r="J14" s="773" t="s">
        <v>532</v>
      </c>
      <c r="K14" s="774"/>
      <c r="L14" s="775"/>
      <c r="M14" s="771" t="s">
        <v>619</v>
      </c>
      <c r="N14" s="772"/>
      <c r="O14" s="776"/>
      <c r="P14" s="777" t="s">
        <v>523</v>
      </c>
      <c r="Q14" s="778"/>
      <c r="R14" s="778"/>
      <c r="S14" s="779" t="s">
        <v>617</v>
      </c>
      <c r="T14" s="780"/>
      <c r="U14" s="773" t="s">
        <v>522</v>
      </c>
      <c r="V14" s="774"/>
      <c r="W14" s="775"/>
    </row>
    <row r="15" spans="2:23" s="31" customFormat="1" ht="39.75" customHeight="1" x14ac:dyDescent="0.15">
      <c r="B15" s="764" t="s">
        <v>181</v>
      </c>
      <c r="C15" s="764"/>
      <c r="D15" s="764"/>
      <c r="E15" s="787" t="s">
        <v>702</v>
      </c>
      <c r="F15" s="788"/>
      <c r="G15" s="788"/>
      <c r="H15" s="788"/>
      <c r="I15" s="788"/>
      <c r="J15" s="788"/>
      <c r="K15" s="788"/>
      <c r="L15" s="789"/>
      <c r="M15" s="764" t="s">
        <v>621</v>
      </c>
      <c r="N15" s="764"/>
      <c r="O15" s="764"/>
      <c r="P15" s="787" t="s">
        <v>736</v>
      </c>
      <c r="Q15" s="788"/>
      <c r="R15" s="788"/>
      <c r="S15" s="788"/>
      <c r="T15" s="788"/>
      <c r="U15" s="788"/>
      <c r="V15" s="788"/>
      <c r="W15" s="789"/>
    </row>
    <row r="16" spans="2:23" s="31" customFormat="1" ht="25.5" customHeight="1" x14ac:dyDescent="0.15">
      <c r="B16" s="766" t="s">
        <v>171</v>
      </c>
      <c r="C16" s="766" t="s">
        <v>172</v>
      </c>
      <c r="D16" s="766"/>
      <c r="E16" s="278" t="s">
        <v>568</v>
      </c>
      <c r="F16" s="752"/>
      <c r="G16" s="753"/>
      <c r="H16" s="753"/>
      <c r="I16" s="753"/>
      <c r="J16" s="753"/>
      <c r="K16" s="753"/>
      <c r="L16" s="754"/>
      <c r="M16" s="766" t="s">
        <v>604</v>
      </c>
      <c r="N16" s="766" t="s">
        <v>605</v>
      </c>
      <c r="O16" s="766"/>
      <c r="P16" s="278" t="s">
        <v>568</v>
      </c>
      <c r="Q16" s="752"/>
      <c r="R16" s="753"/>
      <c r="S16" s="753"/>
      <c r="T16" s="753"/>
      <c r="U16" s="753"/>
      <c r="V16" s="753"/>
      <c r="W16" s="754"/>
    </row>
    <row r="17" spans="2:24" s="31" customFormat="1" ht="25.5" customHeight="1" x14ac:dyDescent="0.15">
      <c r="B17" s="766"/>
      <c r="C17" s="766" t="s">
        <v>173</v>
      </c>
      <c r="D17" s="766"/>
      <c r="E17" s="279">
        <v>13</v>
      </c>
      <c r="F17" s="755"/>
      <c r="G17" s="756"/>
      <c r="H17" s="756"/>
      <c r="I17" s="756"/>
      <c r="J17" s="756"/>
      <c r="K17" s="756"/>
      <c r="L17" s="757"/>
      <c r="M17" s="766"/>
      <c r="N17" s="766" t="s">
        <v>606</v>
      </c>
      <c r="O17" s="766"/>
      <c r="P17" s="279">
        <v>14</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528</v>
      </c>
      <c r="F19" s="755"/>
      <c r="G19" s="756"/>
      <c r="H19" s="756"/>
      <c r="I19" s="756"/>
      <c r="J19" s="756"/>
      <c r="K19" s="756"/>
      <c r="L19" s="757"/>
      <c r="M19" s="766"/>
      <c r="N19" s="766" t="s">
        <v>282</v>
      </c>
      <c r="O19" s="766"/>
      <c r="P19" s="278" t="s">
        <v>539</v>
      </c>
      <c r="Q19" s="755"/>
      <c r="R19" s="756"/>
      <c r="S19" s="756"/>
      <c r="T19" s="756"/>
      <c r="U19" s="756"/>
      <c r="V19" s="756"/>
      <c r="W19" s="757"/>
    </row>
    <row r="20" spans="2:24" s="31" customFormat="1" ht="25.5" customHeight="1" x14ac:dyDescent="0.15">
      <c r="B20" s="764" t="s">
        <v>132</v>
      </c>
      <c r="C20" s="764"/>
      <c r="D20" s="764"/>
      <c r="E20" s="281" t="s">
        <v>301</v>
      </c>
      <c r="F20" s="755"/>
      <c r="G20" s="756"/>
      <c r="H20" s="756"/>
      <c r="I20" s="756"/>
      <c r="J20" s="756"/>
      <c r="K20" s="756"/>
      <c r="L20" s="757"/>
      <c r="M20" s="764" t="s">
        <v>284</v>
      </c>
      <c r="N20" s="764"/>
      <c r="O20" s="764"/>
      <c r="P20" s="281" t="s">
        <v>329</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329</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518</v>
      </c>
      <c r="F23" s="758"/>
      <c r="G23" s="759"/>
      <c r="H23" s="759"/>
      <c r="I23" s="759"/>
      <c r="J23" s="759"/>
      <c r="K23" s="759"/>
      <c r="L23" s="760"/>
      <c r="M23" s="749"/>
      <c r="N23" s="764" t="s">
        <v>611</v>
      </c>
      <c r="O23" s="764"/>
      <c r="P23" s="213" t="s">
        <v>519</v>
      </c>
      <c r="Q23" s="758"/>
      <c r="R23" s="759"/>
      <c r="S23" s="759"/>
      <c r="T23" s="759"/>
      <c r="U23" s="759"/>
      <c r="V23" s="759"/>
      <c r="W23" s="760"/>
    </row>
    <row r="24" spans="2:24" s="31" customFormat="1" ht="25.5" customHeight="1" x14ac:dyDescent="0.15">
      <c r="B24" s="767" t="s">
        <v>177</v>
      </c>
      <c r="C24" s="767"/>
      <c r="D24" s="767"/>
      <c r="E24" s="784" t="s">
        <v>737</v>
      </c>
      <c r="F24" s="785"/>
      <c r="G24" s="786"/>
      <c r="H24" s="767" t="s">
        <v>612</v>
      </c>
      <c r="I24" s="767"/>
      <c r="J24" s="781" t="s">
        <v>630</v>
      </c>
      <c r="K24" s="782"/>
      <c r="L24" s="783"/>
      <c r="M24" s="767" t="s">
        <v>614</v>
      </c>
      <c r="N24" s="767"/>
      <c r="O24" s="767"/>
      <c r="P24" s="784" t="s">
        <v>738</v>
      </c>
      <c r="Q24" s="785"/>
      <c r="R24" s="786"/>
      <c r="S24" s="767" t="s">
        <v>612</v>
      </c>
      <c r="T24" s="767"/>
      <c r="U24" s="768" t="s">
        <v>630</v>
      </c>
      <c r="V24" s="768"/>
      <c r="W24" s="768"/>
    </row>
    <row r="25" spans="2:24" s="31" customFormat="1" ht="25.5" customHeight="1" x14ac:dyDescent="0.15">
      <c r="B25" s="769" t="s">
        <v>179</v>
      </c>
      <c r="C25" s="769"/>
      <c r="D25" s="769"/>
      <c r="E25" s="770" t="s">
        <v>532</v>
      </c>
      <c r="F25" s="770"/>
      <c r="G25" s="770"/>
      <c r="H25" s="771" t="s">
        <v>617</v>
      </c>
      <c r="I25" s="772"/>
      <c r="J25" s="773" t="s">
        <v>532</v>
      </c>
      <c r="K25" s="774"/>
      <c r="L25" s="775"/>
      <c r="M25" s="771" t="s">
        <v>619</v>
      </c>
      <c r="N25" s="772"/>
      <c r="O25" s="776"/>
      <c r="P25" s="793" t="s">
        <v>532</v>
      </c>
      <c r="Q25" s="770"/>
      <c r="R25" s="770"/>
      <c r="S25" s="779" t="s">
        <v>617</v>
      </c>
      <c r="T25" s="780"/>
      <c r="U25" s="773" t="s">
        <v>532</v>
      </c>
      <c r="V25" s="774"/>
      <c r="W25" s="775"/>
    </row>
    <row r="26" spans="2:24" s="31" customFormat="1" ht="39.75" customHeight="1" x14ac:dyDescent="0.15">
      <c r="B26" s="764" t="s">
        <v>181</v>
      </c>
      <c r="C26" s="764"/>
      <c r="D26" s="764"/>
      <c r="E26" s="787" t="s">
        <v>711</v>
      </c>
      <c r="F26" s="788"/>
      <c r="G26" s="788"/>
      <c r="H26" s="788"/>
      <c r="I26" s="788"/>
      <c r="J26" s="788"/>
      <c r="K26" s="788"/>
      <c r="L26" s="789"/>
      <c r="M26" s="764" t="s">
        <v>621</v>
      </c>
      <c r="N26" s="764"/>
      <c r="O26" s="764"/>
      <c r="P26" s="787" t="s">
        <v>632</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34FBA3C2-E2D5-4F1A-97BC-1A00288C9983}"/>
    <dataValidation type="list" allowBlank="1" showInputMessage="1" showErrorMessage="1" sqref="E8 E19 P8 P19" xr:uid="{841FBD60-ED40-424A-B9B8-85991B109E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14CD1A-0C39-42CE-ABE3-93B9C1B6ED05}">
          <x14:formula1>
            <xm:f>'(参考)リスト'!$F$16:$F$21</xm:f>
          </x14:formula1>
          <xm:sqref>E11:E12 E22:E23 P11:P12 P22:P23</xm:sqref>
        </x14:dataValidation>
        <x14:dataValidation type="list" allowBlank="1" showInputMessage="1" showErrorMessage="1" xr:uid="{A0832C98-14B6-459A-885F-90029924E787}">
          <x14:formula1>
            <xm:f>'(参考)リスト'!$D$16:$D$18</xm:f>
          </x14:formula1>
          <xm:sqref>E10 E21 P10 P21</xm:sqref>
        </x14:dataValidation>
        <x14:dataValidation type="list" allowBlank="1" showInputMessage="1" showErrorMessage="1" xr:uid="{DAE5093B-F09F-403C-883C-FE8104CC3B46}">
          <x14:formula1>
            <xm:f>'(参考)リスト'!$E$16:$E$27</xm:f>
          </x14:formula1>
          <xm:sqref>E9 E20 P9 P20</xm:sqref>
        </x14:dataValidation>
        <x14:dataValidation type="list" allowBlank="1" showInputMessage="1" showErrorMessage="1" xr:uid="{62E9150D-173C-4B78-8901-0B69F1D40F6D}">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29F3B-9E6E-4076-8AF2-79366786E21C}">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577</v>
      </c>
      <c r="F5" s="752"/>
      <c r="G5" s="753"/>
      <c r="H5" s="753"/>
      <c r="I5" s="753"/>
      <c r="J5" s="753"/>
      <c r="K5" s="753"/>
      <c r="L5" s="754"/>
      <c r="M5" s="748" t="s">
        <v>604</v>
      </c>
      <c r="N5" s="750" t="s">
        <v>605</v>
      </c>
      <c r="O5" s="751"/>
      <c r="P5" s="278" t="s">
        <v>577</v>
      </c>
      <c r="Q5" s="752"/>
      <c r="R5" s="753"/>
      <c r="S5" s="753"/>
      <c r="T5" s="753"/>
      <c r="U5" s="753"/>
      <c r="V5" s="753"/>
      <c r="W5" s="754"/>
    </row>
    <row r="6" spans="2:23" s="31" customFormat="1" ht="25.5" customHeight="1" x14ac:dyDescent="0.15">
      <c r="B6" s="749"/>
      <c r="C6" s="750" t="s">
        <v>173</v>
      </c>
      <c r="D6" s="751"/>
      <c r="E6" s="279">
        <v>1</v>
      </c>
      <c r="F6" s="755"/>
      <c r="G6" s="756"/>
      <c r="H6" s="756"/>
      <c r="I6" s="756"/>
      <c r="J6" s="756"/>
      <c r="K6" s="756"/>
      <c r="L6" s="757"/>
      <c r="M6" s="749"/>
      <c r="N6" s="750" t="s">
        <v>606</v>
      </c>
      <c r="O6" s="751"/>
      <c r="P6" s="279">
        <v>2</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528</v>
      </c>
      <c r="F8" s="755"/>
      <c r="G8" s="756"/>
      <c r="H8" s="756"/>
      <c r="I8" s="756"/>
      <c r="J8" s="756"/>
      <c r="K8" s="756"/>
      <c r="L8" s="757"/>
      <c r="M8" s="761"/>
      <c r="N8" s="750" t="s">
        <v>282</v>
      </c>
      <c r="O8" s="751"/>
      <c r="P8" s="278" t="s">
        <v>526</v>
      </c>
      <c r="Q8" s="755"/>
      <c r="R8" s="756"/>
      <c r="S8" s="756"/>
      <c r="T8" s="756"/>
      <c r="U8" s="756"/>
      <c r="V8" s="756"/>
      <c r="W8" s="757"/>
    </row>
    <row r="9" spans="2:23" s="31" customFormat="1" ht="25.5" customHeight="1" x14ac:dyDescent="0.15">
      <c r="B9" s="762" t="s">
        <v>132</v>
      </c>
      <c r="C9" s="765"/>
      <c r="D9" s="763"/>
      <c r="E9" s="281" t="s">
        <v>329</v>
      </c>
      <c r="F9" s="755"/>
      <c r="G9" s="756"/>
      <c r="H9" s="756"/>
      <c r="I9" s="756"/>
      <c r="J9" s="756"/>
      <c r="K9" s="756"/>
      <c r="L9" s="757"/>
      <c r="M9" s="762" t="s">
        <v>284</v>
      </c>
      <c r="N9" s="765"/>
      <c r="O9" s="763"/>
      <c r="P9" s="281" t="s">
        <v>301</v>
      </c>
      <c r="Q9" s="755"/>
      <c r="R9" s="756"/>
      <c r="S9" s="756"/>
      <c r="T9" s="756"/>
      <c r="U9" s="756"/>
      <c r="V9" s="756"/>
      <c r="W9" s="757"/>
    </row>
    <row r="10" spans="2:23" s="31" customFormat="1" ht="25.5" customHeight="1" x14ac:dyDescent="0.15">
      <c r="B10" s="748" t="s">
        <v>175</v>
      </c>
      <c r="C10" s="762" t="s">
        <v>176</v>
      </c>
      <c r="D10" s="763"/>
      <c r="E10" s="279" t="s">
        <v>329</v>
      </c>
      <c r="F10" s="755"/>
      <c r="G10" s="756"/>
      <c r="H10" s="756"/>
      <c r="I10" s="756"/>
      <c r="J10" s="756"/>
      <c r="K10" s="756"/>
      <c r="L10" s="757"/>
      <c r="M10" s="748" t="s">
        <v>609</v>
      </c>
      <c r="N10" s="762" t="s">
        <v>283</v>
      </c>
      <c r="O10" s="763"/>
      <c r="P10" s="279" t="s">
        <v>508</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518</v>
      </c>
      <c r="F12" s="758"/>
      <c r="G12" s="759"/>
      <c r="H12" s="759"/>
      <c r="I12" s="759"/>
      <c r="J12" s="759"/>
      <c r="K12" s="759"/>
      <c r="L12" s="760"/>
      <c r="M12" s="749"/>
      <c r="N12" s="764" t="s">
        <v>611</v>
      </c>
      <c r="O12" s="764"/>
      <c r="P12" s="213" t="s">
        <v>518</v>
      </c>
      <c r="Q12" s="758"/>
      <c r="R12" s="759"/>
      <c r="S12" s="759"/>
      <c r="T12" s="759"/>
      <c r="U12" s="759"/>
      <c r="V12" s="759"/>
      <c r="W12" s="760"/>
    </row>
    <row r="13" spans="2:23" s="31" customFormat="1" ht="25.5" customHeight="1" x14ac:dyDescent="0.15">
      <c r="B13" s="767" t="s">
        <v>177</v>
      </c>
      <c r="C13" s="767"/>
      <c r="D13" s="767"/>
      <c r="E13" s="781" t="s">
        <v>739</v>
      </c>
      <c r="F13" s="782"/>
      <c r="G13" s="783"/>
      <c r="H13" s="767" t="s">
        <v>612</v>
      </c>
      <c r="I13" s="767"/>
      <c r="J13" s="768" t="s">
        <v>740</v>
      </c>
      <c r="K13" s="768"/>
      <c r="L13" s="768"/>
      <c r="M13" s="767" t="s">
        <v>614</v>
      </c>
      <c r="N13" s="767"/>
      <c r="O13" s="767"/>
      <c r="P13" s="784" t="s">
        <v>741</v>
      </c>
      <c r="Q13" s="785"/>
      <c r="R13" s="786"/>
      <c r="S13" s="767" t="s">
        <v>612</v>
      </c>
      <c r="T13" s="767"/>
      <c r="U13" s="768" t="s">
        <v>695</v>
      </c>
      <c r="V13" s="768"/>
      <c r="W13" s="768"/>
    </row>
    <row r="14" spans="2:23" s="31" customFormat="1" ht="25.5" customHeight="1" x14ac:dyDescent="0.15">
      <c r="B14" s="769" t="s">
        <v>179</v>
      </c>
      <c r="C14" s="769"/>
      <c r="D14" s="769"/>
      <c r="E14" s="770" t="s">
        <v>523</v>
      </c>
      <c r="F14" s="770"/>
      <c r="G14" s="770"/>
      <c r="H14" s="771" t="s">
        <v>617</v>
      </c>
      <c r="I14" s="772"/>
      <c r="J14" s="773" t="s">
        <v>522</v>
      </c>
      <c r="K14" s="774"/>
      <c r="L14" s="775"/>
      <c r="M14" s="771" t="s">
        <v>619</v>
      </c>
      <c r="N14" s="772"/>
      <c r="O14" s="776"/>
      <c r="P14" s="777" t="s">
        <v>523</v>
      </c>
      <c r="Q14" s="778"/>
      <c r="R14" s="778"/>
      <c r="S14" s="779" t="s">
        <v>617</v>
      </c>
      <c r="T14" s="780"/>
      <c r="U14" s="773" t="s">
        <v>522</v>
      </c>
      <c r="V14" s="774"/>
      <c r="W14" s="775"/>
    </row>
    <row r="15" spans="2:23" s="31" customFormat="1" ht="39.75" customHeight="1" x14ac:dyDescent="0.15">
      <c r="B15" s="764" t="s">
        <v>181</v>
      </c>
      <c r="C15" s="764"/>
      <c r="D15" s="764"/>
      <c r="E15" s="787" t="s">
        <v>721</v>
      </c>
      <c r="F15" s="788"/>
      <c r="G15" s="788"/>
      <c r="H15" s="788"/>
      <c r="I15" s="788"/>
      <c r="J15" s="788"/>
      <c r="K15" s="788"/>
      <c r="L15" s="789"/>
      <c r="M15" s="764" t="s">
        <v>621</v>
      </c>
      <c r="N15" s="764"/>
      <c r="O15" s="764"/>
      <c r="P15" s="787" t="s">
        <v>696</v>
      </c>
      <c r="Q15" s="788"/>
      <c r="R15" s="788"/>
      <c r="S15" s="788"/>
      <c r="T15" s="788"/>
      <c r="U15" s="788"/>
      <c r="V15" s="788"/>
      <c r="W15" s="789"/>
    </row>
    <row r="16" spans="2:23" s="31" customFormat="1" ht="25.5" customHeight="1" x14ac:dyDescent="0.15">
      <c r="B16" s="766" t="s">
        <v>171</v>
      </c>
      <c r="C16" s="766" t="s">
        <v>172</v>
      </c>
      <c r="D16" s="766"/>
      <c r="E16" s="278" t="s">
        <v>577</v>
      </c>
      <c r="F16" s="752"/>
      <c r="G16" s="753"/>
      <c r="H16" s="753"/>
      <c r="I16" s="753"/>
      <c r="J16" s="753"/>
      <c r="K16" s="753"/>
      <c r="L16" s="754"/>
      <c r="M16" s="766" t="s">
        <v>604</v>
      </c>
      <c r="N16" s="766" t="s">
        <v>605</v>
      </c>
      <c r="O16" s="766"/>
      <c r="P16" s="278" t="s">
        <v>577</v>
      </c>
      <c r="Q16" s="752"/>
      <c r="R16" s="753"/>
      <c r="S16" s="753"/>
      <c r="T16" s="753"/>
      <c r="U16" s="753"/>
      <c r="V16" s="753"/>
      <c r="W16" s="754"/>
    </row>
    <row r="17" spans="2:24" s="31" customFormat="1" ht="25.5" customHeight="1" x14ac:dyDescent="0.15">
      <c r="B17" s="766"/>
      <c r="C17" s="766" t="s">
        <v>173</v>
      </c>
      <c r="D17" s="766"/>
      <c r="E17" s="279">
        <v>3</v>
      </c>
      <c r="F17" s="755"/>
      <c r="G17" s="756"/>
      <c r="H17" s="756"/>
      <c r="I17" s="756"/>
      <c r="J17" s="756"/>
      <c r="K17" s="756"/>
      <c r="L17" s="757"/>
      <c r="M17" s="766"/>
      <c r="N17" s="766" t="s">
        <v>606</v>
      </c>
      <c r="O17" s="766"/>
      <c r="P17" s="279">
        <v>4</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528</v>
      </c>
      <c r="F19" s="755"/>
      <c r="G19" s="756"/>
      <c r="H19" s="756"/>
      <c r="I19" s="756"/>
      <c r="J19" s="756"/>
      <c r="K19" s="756"/>
      <c r="L19" s="757"/>
      <c r="M19" s="766"/>
      <c r="N19" s="766" t="s">
        <v>282</v>
      </c>
      <c r="O19" s="766"/>
      <c r="P19" s="278" t="s">
        <v>539</v>
      </c>
      <c r="Q19" s="755"/>
      <c r="R19" s="756"/>
      <c r="S19" s="756"/>
      <c r="T19" s="756"/>
      <c r="U19" s="756"/>
      <c r="V19" s="756"/>
      <c r="W19" s="757"/>
    </row>
    <row r="20" spans="2:24" s="31" customFormat="1" ht="25.5" customHeight="1" x14ac:dyDescent="0.15">
      <c r="B20" s="764" t="s">
        <v>132</v>
      </c>
      <c r="C20" s="764"/>
      <c r="D20" s="764"/>
      <c r="E20" s="281" t="s">
        <v>335</v>
      </c>
      <c r="F20" s="755"/>
      <c r="G20" s="756"/>
      <c r="H20" s="756"/>
      <c r="I20" s="756"/>
      <c r="J20" s="756"/>
      <c r="K20" s="756"/>
      <c r="L20" s="757"/>
      <c r="M20" s="764" t="s">
        <v>284</v>
      </c>
      <c r="N20" s="764"/>
      <c r="O20" s="764"/>
      <c r="P20" s="281" t="s">
        <v>327</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534</v>
      </c>
      <c r="F23" s="758"/>
      <c r="G23" s="759"/>
      <c r="H23" s="759"/>
      <c r="I23" s="759"/>
      <c r="J23" s="759"/>
      <c r="K23" s="759"/>
      <c r="L23" s="760"/>
      <c r="M23" s="749"/>
      <c r="N23" s="764" t="s">
        <v>611</v>
      </c>
      <c r="O23" s="764"/>
      <c r="P23" s="213" t="s">
        <v>518</v>
      </c>
      <c r="Q23" s="758"/>
      <c r="R23" s="759"/>
      <c r="S23" s="759"/>
      <c r="T23" s="759"/>
      <c r="U23" s="759"/>
      <c r="V23" s="759"/>
      <c r="W23" s="760"/>
    </row>
    <row r="24" spans="2:24" s="31" customFormat="1" ht="25.5" customHeight="1" x14ac:dyDescent="0.15">
      <c r="B24" s="767" t="s">
        <v>177</v>
      </c>
      <c r="C24" s="767"/>
      <c r="D24" s="767"/>
      <c r="E24" s="784" t="s">
        <v>532</v>
      </c>
      <c r="F24" s="785"/>
      <c r="G24" s="786"/>
      <c r="H24" s="767" t="s">
        <v>612</v>
      </c>
      <c r="I24" s="767"/>
      <c r="J24" s="781" t="s">
        <v>742</v>
      </c>
      <c r="K24" s="782"/>
      <c r="L24" s="783"/>
      <c r="M24" s="767" t="s">
        <v>614</v>
      </c>
      <c r="N24" s="767"/>
      <c r="O24" s="767"/>
      <c r="P24" s="784" t="s">
        <v>743</v>
      </c>
      <c r="Q24" s="785"/>
      <c r="R24" s="786"/>
      <c r="S24" s="767" t="s">
        <v>612</v>
      </c>
      <c r="T24" s="767"/>
      <c r="U24" s="768" t="s">
        <v>744</v>
      </c>
      <c r="V24" s="768"/>
      <c r="W24" s="768"/>
    </row>
    <row r="25" spans="2:24" s="31" customFormat="1" ht="25.5" customHeight="1" x14ac:dyDescent="0.15">
      <c r="B25" s="769" t="s">
        <v>179</v>
      </c>
      <c r="C25" s="769"/>
      <c r="D25" s="769"/>
      <c r="E25" s="770" t="s">
        <v>536</v>
      </c>
      <c r="F25" s="770"/>
      <c r="G25" s="770"/>
      <c r="H25" s="771" t="s">
        <v>617</v>
      </c>
      <c r="I25" s="772"/>
      <c r="J25" s="773" t="s">
        <v>618</v>
      </c>
      <c r="K25" s="774"/>
      <c r="L25" s="775"/>
      <c r="M25" s="771" t="s">
        <v>619</v>
      </c>
      <c r="N25" s="772"/>
      <c r="O25" s="776"/>
      <c r="P25" s="793" t="s">
        <v>523</v>
      </c>
      <c r="Q25" s="770"/>
      <c r="R25" s="770"/>
      <c r="S25" s="779" t="s">
        <v>617</v>
      </c>
      <c r="T25" s="780"/>
      <c r="U25" s="773" t="s">
        <v>522</v>
      </c>
      <c r="V25" s="774"/>
      <c r="W25" s="775"/>
    </row>
    <row r="26" spans="2:24" s="31" customFormat="1" ht="39.75" customHeight="1" x14ac:dyDescent="0.15">
      <c r="B26" s="764" t="s">
        <v>181</v>
      </c>
      <c r="C26" s="764"/>
      <c r="D26" s="764"/>
      <c r="E26" s="787" t="s">
        <v>745</v>
      </c>
      <c r="F26" s="788"/>
      <c r="G26" s="788"/>
      <c r="H26" s="788"/>
      <c r="I26" s="788"/>
      <c r="J26" s="788"/>
      <c r="K26" s="788"/>
      <c r="L26" s="789"/>
      <c r="M26" s="764" t="s">
        <v>621</v>
      </c>
      <c r="N26" s="764"/>
      <c r="O26" s="764"/>
      <c r="P26" s="787" t="s">
        <v>746</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F3151E64-59D8-40D8-ACE9-106E3EF00980}">
      <formula1>INDIRECT(E7)</formula1>
    </dataValidation>
    <dataValidation allowBlank="1" showInputMessage="1" showErrorMessage="1" prompt="覆工スパン毎に連番を記入。_x000a_数値で入力する。" sqref="E6 E17 P17 P6" xr:uid="{9ADA7A97-D262-4665-951F-3A956123945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6D5939-855F-4CCA-8074-73F405FC72E9}">
          <x14:formula1>
            <xm:f>'(参考)リスト'!$B$16:$B$21</xm:f>
          </x14:formula1>
          <xm:sqref>E7 E18 P7 P18</xm:sqref>
        </x14:dataValidation>
        <x14:dataValidation type="list" allowBlank="1" showInputMessage="1" showErrorMessage="1" xr:uid="{70B68A83-19EB-44B4-8ECC-C2FAA0D80E5E}">
          <x14:formula1>
            <xm:f>'(参考)リスト'!$E$16:$E$27</xm:f>
          </x14:formula1>
          <xm:sqref>E9 E20 P9 P20</xm:sqref>
        </x14:dataValidation>
        <x14:dataValidation type="list" allowBlank="1" showInputMessage="1" showErrorMessage="1" xr:uid="{233022E5-6EAA-4B04-A28E-89C61CC9D3B8}">
          <x14:formula1>
            <xm:f>'(参考)リスト'!$D$16:$D$18</xm:f>
          </x14:formula1>
          <xm:sqref>E10 E21 P10 P21</xm:sqref>
        </x14:dataValidation>
        <x14:dataValidation type="list" allowBlank="1" showInputMessage="1" showErrorMessage="1" xr:uid="{FE40450E-2B7A-4371-A555-AC55A73EBA3F}">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52348-803A-41A3-8EE9-D2210E71B29C}">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577</v>
      </c>
      <c r="F5" s="752"/>
      <c r="G5" s="753"/>
      <c r="H5" s="753"/>
      <c r="I5" s="753"/>
      <c r="J5" s="753"/>
      <c r="K5" s="753"/>
      <c r="L5" s="754"/>
      <c r="M5" s="748" t="s">
        <v>604</v>
      </c>
      <c r="N5" s="750" t="s">
        <v>605</v>
      </c>
      <c r="O5" s="751"/>
      <c r="P5" s="278" t="s">
        <v>577</v>
      </c>
      <c r="Q5" s="752"/>
      <c r="R5" s="753"/>
      <c r="S5" s="753"/>
      <c r="T5" s="753"/>
      <c r="U5" s="753"/>
      <c r="V5" s="753"/>
      <c r="W5" s="754"/>
    </row>
    <row r="6" spans="2:23" s="31" customFormat="1" ht="25.5" customHeight="1" x14ac:dyDescent="0.15">
      <c r="B6" s="749"/>
      <c r="C6" s="750" t="s">
        <v>173</v>
      </c>
      <c r="D6" s="751"/>
      <c r="E6" s="279">
        <v>5</v>
      </c>
      <c r="F6" s="755"/>
      <c r="G6" s="756"/>
      <c r="H6" s="756"/>
      <c r="I6" s="756"/>
      <c r="J6" s="756"/>
      <c r="K6" s="756"/>
      <c r="L6" s="757"/>
      <c r="M6" s="749"/>
      <c r="N6" s="750" t="s">
        <v>606</v>
      </c>
      <c r="O6" s="751"/>
      <c r="P6" s="279">
        <v>6</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539</v>
      </c>
      <c r="F8" s="755"/>
      <c r="G8" s="756"/>
      <c r="H8" s="756"/>
      <c r="I8" s="756"/>
      <c r="J8" s="756"/>
      <c r="K8" s="756"/>
      <c r="L8" s="757"/>
      <c r="M8" s="761"/>
      <c r="N8" s="750" t="s">
        <v>282</v>
      </c>
      <c r="O8" s="751"/>
      <c r="P8" s="278" t="s">
        <v>539</v>
      </c>
      <c r="Q8" s="755"/>
      <c r="R8" s="756"/>
      <c r="S8" s="756"/>
      <c r="T8" s="756"/>
      <c r="U8" s="756"/>
      <c r="V8" s="756"/>
      <c r="W8" s="757"/>
    </row>
    <row r="9" spans="2:23" s="31" customFormat="1" ht="25.5" customHeight="1" x14ac:dyDescent="0.15">
      <c r="B9" s="762" t="s">
        <v>132</v>
      </c>
      <c r="C9" s="765"/>
      <c r="D9" s="763"/>
      <c r="E9" s="281" t="s">
        <v>329</v>
      </c>
      <c r="F9" s="755"/>
      <c r="G9" s="756"/>
      <c r="H9" s="756"/>
      <c r="I9" s="756"/>
      <c r="J9" s="756"/>
      <c r="K9" s="756"/>
      <c r="L9" s="757"/>
      <c r="M9" s="762" t="s">
        <v>284</v>
      </c>
      <c r="N9" s="765"/>
      <c r="O9" s="763"/>
      <c r="P9" s="281" t="s">
        <v>335</v>
      </c>
      <c r="Q9" s="755"/>
      <c r="R9" s="756"/>
      <c r="S9" s="756"/>
      <c r="T9" s="756"/>
      <c r="U9" s="756"/>
      <c r="V9" s="756"/>
      <c r="W9" s="757"/>
    </row>
    <row r="10" spans="2:23" s="31" customFormat="1" ht="25.5" customHeight="1" x14ac:dyDescent="0.15">
      <c r="B10" s="748" t="s">
        <v>175</v>
      </c>
      <c r="C10" s="762" t="s">
        <v>176</v>
      </c>
      <c r="D10" s="763"/>
      <c r="E10" s="279" t="s">
        <v>329</v>
      </c>
      <c r="F10" s="755"/>
      <c r="G10" s="756"/>
      <c r="H10" s="756"/>
      <c r="I10" s="756"/>
      <c r="J10" s="756"/>
      <c r="K10" s="756"/>
      <c r="L10" s="757"/>
      <c r="M10" s="748" t="s">
        <v>609</v>
      </c>
      <c r="N10" s="762" t="s">
        <v>283</v>
      </c>
      <c r="O10" s="763"/>
      <c r="P10" s="279" t="s">
        <v>329</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519</v>
      </c>
      <c r="F12" s="758"/>
      <c r="G12" s="759"/>
      <c r="H12" s="759"/>
      <c r="I12" s="759"/>
      <c r="J12" s="759"/>
      <c r="K12" s="759"/>
      <c r="L12" s="760"/>
      <c r="M12" s="749"/>
      <c r="N12" s="764" t="s">
        <v>611</v>
      </c>
      <c r="O12" s="764"/>
      <c r="P12" s="213" t="s">
        <v>534</v>
      </c>
      <c r="Q12" s="758"/>
      <c r="R12" s="759"/>
      <c r="S12" s="759"/>
      <c r="T12" s="759"/>
      <c r="U12" s="759"/>
      <c r="V12" s="759"/>
      <c r="W12" s="760"/>
    </row>
    <row r="13" spans="2:23" s="31" customFormat="1" ht="25.5" customHeight="1" x14ac:dyDescent="0.15">
      <c r="B13" s="767" t="s">
        <v>177</v>
      </c>
      <c r="C13" s="767"/>
      <c r="D13" s="767"/>
      <c r="E13" s="781" t="s">
        <v>747</v>
      </c>
      <c r="F13" s="782"/>
      <c r="G13" s="783"/>
      <c r="H13" s="767" t="s">
        <v>612</v>
      </c>
      <c r="I13" s="767"/>
      <c r="J13" s="768" t="s">
        <v>703</v>
      </c>
      <c r="K13" s="768"/>
      <c r="L13" s="768"/>
      <c r="M13" s="767" t="s">
        <v>614</v>
      </c>
      <c r="N13" s="767"/>
      <c r="O13" s="767"/>
      <c r="P13" s="784" t="s">
        <v>532</v>
      </c>
      <c r="Q13" s="785"/>
      <c r="R13" s="786"/>
      <c r="S13" s="767" t="s">
        <v>612</v>
      </c>
      <c r="T13" s="767"/>
      <c r="U13" s="768" t="s">
        <v>748</v>
      </c>
      <c r="V13" s="768"/>
      <c r="W13" s="768"/>
    </row>
    <row r="14" spans="2:23" s="31" customFormat="1" ht="25.5" customHeight="1" x14ac:dyDescent="0.15">
      <c r="B14" s="769" t="s">
        <v>179</v>
      </c>
      <c r="C14" s="769"/>
      <c r="D14" s="769"/>
      <c r="E14" s="770" t="s">
        <v>532</v>
      </c>
      <c r="F14" s="770"/>
      <c r="G14" s="770"/>
      <c r="H14" s="771" t="s">
        <v>617</v>
      </c>
      <c r="I14" s="772"/>
      <c r="J14" s="773" t="s">
        <v>532</v>
      </c>
      <c r="K14" s="774"/>
      <c r="L14" s="775"/>
      <c r="M14" s="771" t="s">
        <v>619</v>
      </c>
      <c r="N14" s="772"/>
      <c r="O14" s="776"/>
      <c r="P14" s="777" t="s">
        <v>536</v>
      </c>
      <c r="Q14" s="778"/>
      <c r="R14" s="778"/>
      <c r="S14" s="779" t="s">
        <v>617</v>
      </c>
      <c r="T14" s="780"/>
      <c r="U14" s="773" t="s">
        <v>618</v>
      </c>
      <c r="V14" s="774"/>
      <c r="W14" s="775"/>
    </row>
    <row r="15" spans="2:23" s="31" customFormat="1" ht="39.75" customHeight="1" x14ac:dyDescent="0.15">
      <c r="B15" s="764" t="s">
        <v>181</v>
      </c>
      <c r="C15" s="764"/>
      <c r="D15" s="764"/>
      <c r="E15" s="787" t="s">
        <v>667</v>
      </c>
      <c r="F15" s="788"/>
      <c r="G15" s="788"/>
      <c r="H15" s="788"/>
      <c r="I15" s="788"/>
      <c r="J15" s="788"/>
      <c r="K15" s="788"/>
      <c r="L15" s="789"/>
      <c r="M15" s="764" t="s">
        <v>621</v>
      </c>
      <c r="N15" s="764"/>
      <c r="O15" s="764"/>
      <c r="P15" s="787" t="s">
        <v>666</v>
      </c>
      <c r="Q15" s="788"/>
      <c r="R15" s="788"/>
      <c r="S15" s="788"/>
      <c r="T15" s="788"/>
      <c r="U15" s="788"/>
      <c r="V15" s="788"/>
      <c r="W15" s="789"/>
    </row>
    <row r="16" spans="2:23" s="31" customFormat="1" ht="25.5" customHeight="1" x14ac:dyDescent="0.15">
      <c r="B16" s="766" t="s">
        <v>171</v>
      </c>
      <c r="C16" s="766" t="s">
        <v>172</v>
      </c>
      <c r="D16" s="766"/>
      <c r="E16" s="278" t="s">
        <v>577</v>
      </c>
      <c r="F16" s="752"/>
      <c r="G16" s="753"/>
      <c r="H16" s="753"/>
      <c r="I16" s="753"/>
      <c r="J16" s="753"/>
      <c r="K16" s="753"/>
      <c r="L16" s="754"/>
      <c r="M16" s="766" t="s">
        <v>604</v>
      </c>
      <c r="N16" s="766" t="s">
        <v>605</v>
      </c>
      <c r="O16" s="766"/>
      <c r="P16" s="278" t="s">
        <v>577</v>
      </c>
      <c r="Q16" s="752"/>
      <c r="R16" s="753"/>
      <c r="S16" s="753"/>
      <c r="T16" s="753"/>
      <c r="U16" s="753"/>
      <c r="V16" s="753"/>
      <c r="W16" s="754"/>
    </row>
    <row r="17" spans="2:24" s="31" customFormat="1" ht="25.5" customHeight="1" x14ac:dyDescent="0.15">
      <c r="B17" s="766"/>
      <c r="C17" s="766" t="s">
        <v>173</v>
      </c>
      <c r="D17" s="766"/>
      <c r="E17" s="279">
        <v>7</v>
      </c>
      <c r="F17" s="755"/>
      <c r="G17" s="756"/>
      <c r="H17" s="756"/>
      <c r="I17" s="756"/>
      <c r="J17" s="756"/>
      <c r="K17" s="756"/>
      <c r="L17" s="757"/>
      <c r="M17" s="766"/>
      <c r="N17" s="766" t="s">
        <v>606</v>
      </c>
      <c r="O17" s="766"/>
      <c r="P17" s="279">
        <v>8</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539</v>
      </c>
      <c r="F19" s="755"/>
      <c r="G19" s="756"/>
      <c r="H19" s="756"/>
      <c r="I19" s="756"/>
      <c r="J19" s="756"/>
      <c r="K19" s="756"/>
      <c r="L19" s="757"/>
      <c r="M19" s="766"/>
      <c r="N19" s="766" t="s">
        <v>282</v>
      </c>
      <c r="O19" s="766"/>
      <c r="P19" s="278" t="s">
        <v>539</v>
      </c>
      <c r="Q19" s="755"/>
      <c r="R19" s="756"/>
      <c r="S19" s="756"/>
      <c r="T19" s="756"/>
      <c r="U19" s="756"/>
      <c r="V19" s="756"/>
      <c r="W19" s="757"/>
    </row>
    <row r="20" spans="2:24" s="31" customFormat="1" ht="25.5" customHeight="1" x14ac:dyDescent="0.15">
      <c r="B20" s="764" t="s">
        <v>132</v>
      </c>
      <c r="C20" s="764"/>
      <c r="D20" s="764"/>
      <c r="E20" s="281" t="s">
        <v>335</v>
      </c>
      <c r="F20" s="755"/>
      <c r="G20" s="756"/>
      <c r="H20" s="756"/>
      <c r="I20" s="756"/>
      <c r="J20" s="756"/>
      <c r="K20" s="756"/>
      <c r="L20" s="757"/>
      <c r="M20" s="764" t="s">
        <v>284</v>
      </c>
      <c r="N20" s="764"/>
      <c r="O20" s="764"/>
      <c r="P20" s="281" t="s">
        <v>335</v>
      </c>
      <c r="Q20" s="755"/>
      <c r="R20" s="756"/>
      <c r="S20" s="756"/>
      <c r="T20" s="756"/>
      <c r="U20" s="756"/>
      <c r="V20" s="756"/>
      <c r="W20" s="757"/>
    </row>
    <row r="21" spans="2:24" s="31" customFormat="1" ht="25.5" customHeight="1" x14ac:dyDescent="0.15">
      <c r="B21" s="748" t="s">
        <v>175</v>
      </c>
      <c r="C21" s="764" t="s">
        <v>176</v>
      </c>
      <c r="D21" s="764"/>
      <c r="E21" s="279" t="s">
        <v>329</v>
      </c>
      <c r="F21" s="755"/>
      <c r="G21" s="756"/>
      <c r="H21" s="756"/>
      <c r="I21" s="756"/>
      <c r="J21" s="756"/>
      <c r="K21" s="756"/>
      <c r="L21" s="757"/>
      <c r="M21" s="748" t="s">
        <v>609</v>
      </c>
      <c r="N21" s="764" t="s">
        <v>283</v>
      </c>
      <c r="O21" s="764"/>
      <c r="P21" s="279" t="s">
        <v>329</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534</v>
      </c>
      <c r="F23" s="758"/>
      <c r="G23" s="759"/>
      <c r="H23" s="759"/>
      <c r="I23" s="759"/>
      <c r="J23" s="759"/>
      <c r="K23" s="759"/>
      <c r="L23" s="760"/>
      <c r="M23" s="749"/>
      <c r="N23" s="764" t="s">
        <v>611</v>
      </c>
      <c r="O23" s="764"/>
      <c r="P23" s="213" t="s">
        <v>534</v>
      </c>
      <c r="Q23" s="758"/>
      <c r="R23" s="759"/>
      <c r="S23" s="759"/>
      <c r="T23" s="759"/>
      <c r="U23" s="759"/>
      <c r="V23" s="759"/>
      <c r="W23" s="760"/>
    </row>
    <row r="24" spans="2:24" s="31" customFormat="1" ht="25.5" customHeight="1" x14ac:dyDescent="0.15">
      <c r="B24" s="767" t="s">
        <v>177</v>
      </c>
      <c r="C24" s="767"/>
      <c r="D24" s="767"/>
      <c r="E24" s="784" t="s">
        <v>532</v>
      </c>
      <c r="F24" s="785"/>
      <c r="G24" s="786"/>
      <c r="H24" s="767" t="s">
        <v>612</v>
      </c>
      <c r="I24" s="767"/>
      <c r="J24" s="781" t="s">
        <v>749</v>
      </c>
      <c r="K24" s="782"/>
      <c r="L24" s="783"/>
      <c r="M24" s="767" t="s">
        <v>614</v>
      </c>
      <c r="N24" s="767"/>
      <c r="O24" s="767"/>
      <c r="P24" s="784" t="s">
        <v>532</v>
      </c>
      <c r="Q24" s="785"/>
      <c r="R24" s="786"/>
      <c r="S24" s="767" t="s">
        <v>612</v>
      </c>
      <c r="T24" s="767"/>
      <c r="U24" s="768" t="s">
        <v>748</v>
      </c>
      <c r="V24" s="768"/>
      <c r="W24" s="768"/>
    </row>
    <row r="25" spans="2:24" s="31" customFormat="1" ht="25.5" customHeight="1" x14ac:dyDescent="0.15">
      <c r="B25" s="769" t="s">
        <v>179</v>
      </c>
      <c r="C25" s="769"/>
      <c r="D25" s="769"/>
      <c r="E25" s="770" t="s">
        <v>536</v>
      </c>
      <c r="F25" s="770"/>
      <c r="G25" s="770"/>
      <c r="H25" s="771" t="s">
        <v>617</v>
      </c>
      <c r="I25" s="772"/>
      <c r="J25" s="773" t="s">
        <v>618</v>
      </c>
      <c r="K25" s="774"/>
      <c r="L25" s="775"/>
      <c r="M25" s="771" t="s">
        <v>619</v>
      </c>
      <c r="N25" s="772"/>
      <c r="O25" s="776"/>
      <c r="P25" s="793" t="s">
        <v>536</v>
      </c>
      <c r="Q25" s="770"/>
      <c r="R25" s="770"/>
      <c r="S25" s="779" t="s">
        <v>617</v>
      </c>
      <c r="T25" s="780"/>
      <c r="U25" s="773" t="s">
        <v>618</v>
      </c>
      <c r="V25" s="774"/>
      <c r="W25" s="775"/>
    </row>
    <row r="26" spans="2:24" s="31" customFormat="1" ht="39.75" customHeight="1" x14ac:dyDescent="0.15">
      <c r="B26" s="764" t="s">
        <v>181</v>
      </c>
      <c r="C26" s="764"/>
      <c r="D26" s="764"/>
      <c r="E26" s="787" t="s">
        <v>666</v>
      </c>
      <c r="F26" s="788"/>
      <c r="G26" s="788"/>
      <c r="H26" s="788"/>
      <c r="I26" s="788"/>
      <c r="J26" s="788"/>
      <c r="K26" s="788"/>
      <c r="L26" s="789"/>
      <c r="M26" s="764" t="s">
        <v>621</v>
      </c>
      <c r="N26" s="764"/>
      <c r="O26" s="764"/>
      <c r="P26" s="787" t="s">
        <v>666</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EA871F3A-AB77-45F6-B98C-2E20E3F33DD3}"/>
    <dataValidation type="list" allowBlank="1" showInputMessage="1" showErrorMessage="1" sqref="E8 E19 P8 P19" xr:uid="{837F6B1B-FB91-4947-BE15-BFBC063E7D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2AA235-3221-4A7A-B740-27F4F6E6B60B}">
          <x14:formula1>
            <xm:f>'(参考)リスト'!$F$16:$F$21</xm:f>
          </x14:formula1>
          <xm:sqref>E11:E12 E22:E23 P11:P12 P22:P23</xm:sqref>
        </x14:dataValidation>
        <x14:dataValidation type="list" allowBlank="1" showInputMessage="1" showErrorMessage="1" xr:uid="{8D69310C-1EE6-4ADE-80D9-E9FADAE10880}">
          <x14:formula1>
            <xm:f>'(参考)リスト'!$D$16:$D$18</xm:f>
          </x14:formula1>
          <xm:sqref>E10 E21 P10 P21</xm:sqref>
        </x14:dataValidation>
        <x14:dataValidation type="list" allowBlank="1" showInputMessage="1" showErrorMessage="1" xr:uid="{D68426E3-FA42-4E13-A864-751372372125}">
          <x14:formula1>
            <xm:f>'(参考)リスト'!$E$16:$E$27</xm:f>
          </x14:formula1>
          <xm:sqref>E9 E20 P9 P20</xm:sqref>
        </x14:dataValidation>
        <x14:dataValidation type="list" allowBlank="1" showInputMessage="1" showErrorMessage="1" xr:uid="{CE33FEFF-A956-47B7-902D-13B555EDB23B}">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8AD04-40A5-4561-BDAE-521345E1A4AE}">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577</v>
      </c>
      <c r="F5" s="752"/>
      <c r="G5" s="753"/>
      <c r="H5" s="753"/>
      <c r="I5" s="753"/>
      <c r="J5" s="753"/>
      <c r="K5" s="753"/>
      <c r="L5" s="754"/>
      <c r="M5" s="748" t="s">
        <v>604</v>
      </c>
      <c r="N5" s="750" t="s">
        <v>605</v>
      </c>
      <c r="O5" s="751"/>
      <c r="P5" s="278" t="s">
        <v>577</v>
      </c>
      <c r="Q5" s="752"/>
      <c r="R5" s="753"/>
      <c r="S5" s="753"/>
      <c r="T5" s="753"/>
      <c r="U5" s="753"/>
      <c r="V5" s="753"/>
      <c r="W5" s="754"/>
    </row>
    <row r="6" spans="2:23" s="31" customFormat="1" ht="25.5" customHeight="1" x14ac:dyDescent="0.15">
      <c r="B6" s="749"/>
      <c r="C6" s="750" t="s">
        <v>173</v>
      </c>
      <c r="D6" s="751"/>
      <c r="E6" s="279">
        <v>9</v>
      </c>
      <c r="F6" s="755"/>
      <c r="G6" s="756"/>
      <c r="H6" s="756"/>
      <c r="I6" s="756"/>
      <c r="J6" s="756"/>
      <c r="K6" s="756"/>
      <c r="L6" s="757"/>
      <c r="M6" s="749"/>
      <c r="N6" s="750" t="s">
        <v>606</v>
      </c>
      <c r="O6" s="751"/>
      <c r="P6" s="279">
        <v>10</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539</v>
      </c>
      <c r="F8" s="755"/>
      <c r="G8" s="756"/>
      <c r="H8" s="756"/>
      <c r="I8" s="756"/>
      <c r="J8" s="756"/>
      <c r="K8" s="756"/>
      <c r="L8" s="757"/>
      <c r="M8" s="761"/>
      <c r="N8" s="750" t="s">
        <v>282</v>
      </c>
      <c r="O8" s="751"/>
      <c r="P8" s="278" t="s">
        <v>539</v>
      </c>
      <c r="Q8" s="755"/>
      <c r="R8" s="756"/>
      <c r="S8" s="756"/>
      <c r="T8" s="756"/>
      <c r="U8" s="756"/>
      <c r="V8" s="756"/>
      <c r="W8" s="757"/>
    </row>
    <row r="9" spans="2:23" s="31" customFormat="1" ht="25.5" customHeight="1" x14ac:dyDescent="0.15">
      <c r="B9" s="762" t="s">
        <v>132</v>
      </c>
      <c r="C9" s="765"/>
      <c r="D9" s="763"/>
      <c r="E9" s="281" t="s">
        <v>329</v>
      </c>
      <c r="F9" s="755"/>
      <c r="G9" s="756"/>
      <c r="H9" s="756"/>
      <c r="I9" s="756"/>
      <c r="J9" s="756"/>
      <c r="K9" s="756"/>
      <c r="L9" s="757"/>
      <c r="M9" s="762" t="s">
        <v>284</v>
      </c>
      <c r="N9" s="765"/>
      <c r="O9" s="763"/>
      <c r="P9" s="281" t="s">
        <v>329</v>
      </c>
      <c r="Q9" s="755"/>
      <c r="R9" s="756"/>
      <c r="S9" s="756"/>
      <c r="T9" s="756"/>
      <c r="U9" s="756"/>
      <c r="V9" s="756"/>
      <c r="W9" s="757"/>
    </row>
    <row r="10" spans="2:23" s="31" customFormat="1" ht="25.5" customHeight="1" x14ac:dyDescent="0.15">
      <c r="B10" s="748" t="s">
        <v>175</v>
      </c>
      <c r="C10" s="762" t="s">
        <v>176</v>
      </c>
      <c r="D10" s="763"/>
      <c r="E10" s="279" t="s">
        <v>329</v>
      </c>
      <c r="F10" s="755"/>
      <c r="G10" s="756"/>
      <c r="H10" s="756"/>
      <c r="I10" s="756"/>
      <c r="J10" s="756"/>
      <c r="K10" s="756"/>
      <c r="L10" s="757"/>
      <c r="M10" s="748" t="s">
        <v>609</v>
      </c>
      <c r="N10" s="762" t="s">
        <v>283</v>
      </c>
      <c r="O10" s="763"/>
      <c r="P10" s="279" t="s">
        <v>329</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519</v>
      </c>
      <c r="F12" s="758"/>
      <c r="G12" s="759"/>
      <c r="H12" s="759"/>
      <c r="I12" s="759"/>
      <c r="J12" s="759"/>
      <c r="K12" s="759"/>
      <c r="L12" s="760"/>
      <c r="M12" s="749"/>
      <c r="N12" s="764" t="s">
        <v>611</v>
      </c>
      <c r="O12" s="764"/>
      <c r="P12" s="213" t="s">
        <v>519</v>
      </c>
      <c r="Q12" s="758"/>
      <c r="R12" s="759"/>
      <c r="S12" s="759"/>
      <c r="T12" s="759"/>
      <c r="U12" s="759"/>
      <c r="V12" s="759"/>
      <c r="W12" s="760"/>
    </row>
    <row r="13" spans="2:23" s="31" customFormat="1" ht="25.5" customHeight="1" x14ac:dyDescent="0.15">
      <c r="B13" s="767" t="s">
        <v>177</v>
      </c>
      <c r="C13" s="767"/>
      <c r="D13" s="767"/>
      <c r="E13" s="781" t="s">
        <v>750</v>
      </c>
      <c r="F13" s="782"/>
      <c r="G13" s="783"/>
      <c r="H13" s="767" t="s">
        <v>612</v>
      </c>
      <c r="I13" s="767"/>
      <c r="J13" s="768" t="s">
        <v>751</v>
      </c>
      <c r="K13" s="768"/>
      <c r="L13" s="768"/>
      <c r="M13" s="767" t="s">
        <v>614</v>
      </c>
      <c r="N13" s="767"/>
      <c r="O13" s="767"/>
      <c r="P13" s="784" t="s">
        <v>752</v>
      </c>
      <c r="Q13" s="785"/>
      <c r="R13" s="786"/>
      <c r="S13" s="767" t="s">
        <v>612</v>
      </c>
      <c r="T13" s="767"/>
      <c r="U13" s="768" t="s">
        <v>725</v>
      </c>
      <c r="V13" s="768"/>
      <c r="W13" s="768"/>
    </row>
    <row r="14" spans="2:23" s="31" customFormat="1" ht="25.5" customHeight="1" x14ac:dyDescent="0.15">
      <c r="B14" s="769" t="s">
        <v>179</v>
      </c>
      <c r="C14" s="769"/>
      <c r="D14" s="769"/>
      <c r="E14" s="770" t="s">
        <v>532</v>
      </c>
      <c r="F14" s="770"/>
      <c r="G14" s="770"/>
      <c r="H14" s="771" t="s">
        <v>617</v>
      </c>
      <c r="I14" s="772"/>
      <c r="J14" s="773" t="s">
        <v>532</v>
      </c>
      <c r="K14" s="774"/>
      <c r="L14" s="775"/>
      <c r="M14" s="771" t="s">
        <v>619</v>
      </c>
      <c r="N14" s="772"/>
      <c r="O14" s="776"/>
      <c r="P14" s="777" t="s">
        <v>532</v>
      </c>
      <c r="Q14" s="778"/>
      <c r="R14" s="778"/>
      <c r="S14" s="779" t="s">
        <v>617</v>
      </c>
      <c r="T14" s="780"/>
      <c r="U14" s="773" t="s">
        <v>532</v>
      </c>
      <c r="V14" s="774"/>
      <c r="W14" s="775"/>
    </row>
    <row r="15" spans="2:23" s="31" customFormat="1" ht="39.75" customHeight="1" x14ac:dyDescent="0.15">
      <c r="B15" s="764" t="s">
        <v>181</v>
      </c>
      <c r="C15" s="764"/>
      <c r="D15" s="764"/>
      <c r="E15" s="787" t="s">
        <v>671</v>
      </c>
      <c r="F15" s="788"/>
      <c r="G15" s="788"/>
      <c r="H15" s="788"/>
      <c r="I15" s="788"/>
      <c r="J15" s="788"/>
      <c r="K15" s="788"/>
      <c r="L15" s="789"/>
      <c r="M15" s="764" t="s">
        <v>621</v>
      </c>
      <c r="N15" s="764"/>
      <c r="O15" s="764"/>
      <c r="P15" s="787" t="s">
        <v>667</v>
      </c>
      <c r="Q15" s="788"/>
      <c r="R15" s="788"/>
      <c r="S15" s="788"/>
      <c r="T15" s="788"/>
      <c r="U15" s="788"/>
      <c r="V15" s="788"/>
      <c r="W15" s="789"/>
    </row>
    <row r="16" spans="2:23" s="31" customFormat="1" ht="25.5" customHeight="1" x14ac:dyDescent="0.15">
      <c r="B16" s="766" t="s">
        <v>171</v>
      </c>
      <c r="C16" s="766" t="s">
        <v>172</v>
      </c>
      <c r="D16" s="766"/>
      <c r="E16" s="278" t="s">
        <v>577</v>
      </c>
      <c r="F16" s="752"/>
      <c r="G16" s="753"/>
      <c r="H16" s="753"/>
      <c r="I16" s="753"/>
      <c r="J16" s="753"/>
      <c r="K16" s="753"/>
      <c r="L16" s="754"/>
      <c r="M16" s="766" t="s">
        <v>604</v>
      </c>
      <c r="N16" s="766" t="s">
        <v>605</v>
      </c>
      <c r="O16" s="766"/>
      <c r="P16" s="278" t="s">
        <v>577</v>
      </c>
      <c r="Q16" s="752"/>
      <c r="R16" s="753"/>
      <c r="S16" s="753"/>
      <c r="T16" s="753"/>
      <c r="U16" s="753"/>
      <c r="V16" s="753"/>
      <c r="W16" s="754"/>
    </row>
    <row r="17" spans="2:24" s="31" customFormat="1" ht="25.5" customHeight="1" x14ac:dyDescent="0.15">
      <c r="B17" s="766"/>
      <c r="C17" s="766" t="s">
        <v>173</v>
      </c>
      <c r="D17" s="766"/>
      <c r="E17" s="279">
        <v>11</v>
      </c>
      <c r="F17" s="755"/>
      <c r="G17" s="756"/>
      <c r="H17" s="756"/>
      <c r="I17" s="756"/>
      <c r="J17" s="756"/>
      <c r="K17" s="756"/>
      <c r="L17" s="757"/>
      <c r="M17" s="766"/>
      <c r="N17" s="766" t="s">
        <v>606</v>
      </c>
      <c r="O17" s="766"/>
      <c r="P17" s="279">
        <v>12</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549</v>
      </c>
      <c r="F19" s="755"/>
      <c r="G19" s="756"/>
      <c r="H19" s="756"/>
      <c r="I19" s="756"/>
      <c r="J19" s="756"/>
      <c r="K19" s="756"/>
      <c r="L19" s="757"/>
      <c r="M19" s="766"/>
      <c r="N19" s="766" t="s">
        <v>282</v>
      </c>
      <c r="O19" s="766"/>
      <c r="P19" s="278" t="s">
        <v>539</v>
      </c>
      <c r="Q19" s="755"/>
      <c r="R19" s="756"/>
      <c r="S19" s="756"/>
      <c r="T19" s="756"/>
      <c r="U19" s="756"/>
      <c r="V19" s="756"/>
      <c r="W19" s="757"/>
    </row>
    <row r="20" spans="2:24" s="31" customFormat="1" ht="25.5" customHeight="1" x14ac:dyDescent="0.15">
      <c r="B20" s="764" t="s">
        <v>132</v>
      </c>
      <c r="C20" s="764"/>
      <c r="D20" s="764"/>
      <c r="E20" s="281" t="s">
        <v>335</v>
      </c>
      <c r="F20" s="755"/>
      <c r="G20" s="756"/>
      <c r="H20" s="756"/>
      <c r="I20" s="756"/>
      <c r="J20" s="756"/>
      <c r="K20" s="756"/>
      <c r="L20" s="757"/>
      <c r="M20" s="764" t="s">
        <v>284</v>
      </c>
      <c r="N20" s="764"/>
      <c r="O20" s="764"/>
      <c r="P20" s="281" t="s">
        <v>335</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534</v>
      </c>
      <c r="F23" s="758"/>
      <c r="G23" s="759"/>
      <c r="H23" s="759"/>
      <c r="I23" s="759"/>
      <c r="J23" s="759"/>
      <c r="K23" s="759"/>
      <c r="L23" s="760"/>
      <c r="M23" s="749"/>
      <c r="N23" s="764" t="s">
        <v>611</v>
      </c>
      <c r="O23" s="764"/>
      <c r="P23" s="213" t="s">
        <v>534</v>
      </c>
      <c r="Q23" s="758"/>
      <c r="R23" s="759"/>
      <c r="S23" s="759"/>
      <c r="T23" s="759"/>
      <c r="U23" s="759"/>
      <c r="V23" s="759"/>
      <c r="W23" s="760"/>
    </row>
    <row r="24" spans="2:24" s="31" customFormat="1" ht="25.5" customHeight="1" x14ac:dyDescent="0.15">
      <c r="B24" s="767" t="s">
        <v>177</v>
      </c>
      <c r="C24" s="767"/>
      <c r="D24" s="767"/>
      <c r="E24" s="784" t="s">
        <v>532</v>
      </c>
      <c r="F24" s="785"/>
      <c r="G24" s="786"/>
      <c r="H24" s="767" t="s">
        <v>612</v>
      </c>
      <c r="I24" s="767"/>
      <c r="J24" s="781" t="s">
        <v>753</v>
      </c>
      <c r="K24" s="782"/>
      <c r="L24" s="783"/>
      <c r="M24" s="767" t="s">
        <v>614</v>
      </c>
      <c r="N24" s="767"/>
      <c r="O24" s="767"/>
      <c r="P24" s="784" t="s">
        <v>532</v>
      </c>
      <c r="Q24" s="785"/>
      <c r="R24" s="786"/>
      <c r="S24" s="767" t="s">
        <v>612</v>
      </c>
      <c r="T24" s="767"/>
      <c r="U24" s="768" t="s">
        <v>754</v>
      </c>
      <c r="V24" s="768"/>
      <c r="W24" s="768"/>
    </row>
    <row r="25" spans="2:24" s="31" customFormat="1" ht="25.5" customHeight="1" x14ac:dyDescent="0.15">
      <c r="B25" s="769" t="s">
        <v>179</v>
      </c>
      <c r="C25" s="769"/>
      <c r="D25" s="769"/>
      <c r="E25" s="770" t="s">
        <v>536</v>
      </c>
      <c r="F25" s="770"/>
      <c r="G25" s="770"/>
      <c r="H25" s="771" t="s">
        <v>617</v>
      </c>
      <c r="I25" s="772"/>
      <c r="J25" s="773" t="s">
        <v>618</v>
      </c>
      <c r="K25" s="774"/>
      <c r="L25" s="775"/>
      <c r="M25" s="771" t="s">
        <v>619</v>
      </c>
      <c r="N25" s="772"/>
      <c r="O25" s="776"/>
      <c r="P25" s="793" t="s">
        <v>536</v>
      </c>
      <c r="Q25" s="770"/>
      <c r="R25" s="770"/>
      <c r="S25" s="779" t="s">
        <v>617</v>
      </c>
      <c r="T25" s="780"/>
      <c r="U25" s="773" t="s">
        <v>618</v>
      </c>
      <c r="V25" s="774"/>
      <c r="W25" s="775"/>
    </row>
    <row r="26" spans="2:24" s="31" customFormat="1" ht="39.75" customHeight="1" x14ac:dyDescent="0.15">
      <c r="B26" s="764" t="s">
        <v>181</v>
      </c>
      <c r="C26" s="764"/>
      <c r="D26" s="764"/>
      <c r="E26" s="787" t="s">
        <v>755</v>
      </c>
      <c r="F26" s="788"/>
      <c r="G26" s="788"/>
      <c r="H26" s="788"/>
      <c r="I26" s="788"/>
      <c r="J26" s="788"/>
      <c r="K26" s="788"/>
      <c r="L26" s="789"/>
      <c r="M26" s="764" t="s">
        <v>621</v>
      </c>
      <c r="N26" s="764"/>
      <c r="O26" s="764"/>
      <c r="P26" s="787" t="s">
        <v>756</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44B63C9F-6847-414E-8A03-583A065AC619}"/>
    <dataValidation type="list" allowBlank="1" showInputMessage="1" showErrorMessage="1" sqref="E8 E19 P8 P19" xr:uid="{D4C96A97-11C0-47F6-AC98-FC591792F3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1621CC-77FB-4F68-B447-9E6F10F683D8}">
          <x14:formula1>
            <xm:f>'(参考)リスト'!$F$16:$F$21</xm:f>
          </x14:formula1>
          <xm:sqref>E11:E12 E22:E23 P11:P12 P22:P23</xm:sqref>
        </x14:dataValidation>
        <x14:dataValidation type="list" allowBlank="1" showInputMessage="1" showErrorMessage="1" xr:uid="{993BB1AD-FB81-46B9-B10F-A497529CF1F3}">
          <x14:formula1>
            <xm:f>'(参考)リスト'!$D$16:$D$18</xm:f>
          </x14:formula1>
          <xm:sqref>E10 E21 P10 P21</xm:sqref>
        </x14:dataValidation>
        <x14:dataValidation type="list" allowBlank="1" showInputMessage="1" showErrorMessage="1" xr:uid="{E5354BC3-5619-4398-B250-BCD6120BB55C}">
          <x14:formula1>
            <xm:f>'(参考)リスト'!$E$16:$E$27</xm:f>
          </x14:formula1>
          <xm:sqref>E9 E20 P9 P20</xm:sqref>
        </x14:dataValidation>
        <x14:dataValidation type="list" allowBlank="1" showInputMessage="1" showErrorMessage="1" xr:uid="{2867FAA1-6685-41B4-9A59-2143DCF86B12}">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0749-1585-4614-981B-A4C1159EF680}">
  <dimension ref="B1:X31"/>
  <sheetViews>
    <sheetView showGridLines="0" showZeros="0" view="pageBreakPreview" topLeftCell="A14"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577</v>
      </c>
      <c r="F5" s="752"/>
      <c r="G5" s="753"/>
      <c r="H5" s="753"/>
      <c r="I5" s="753"/>
      <c r="J5" s="753"/>
      <c r="K5" s="753"/>
      <c r="L5" s="754"/>
      <c r="M5" s="748" t="s">
        <v>604</v>
      </c>
      <c r="N5" s="750" t="s">
        <v>605</v>
      </c>
      <c r="O5" s="751"/>
      <c r="P5" s="278" t="s">
        <v>577</v>
      </c>
      <c r="Q5" s="752"/>
      <c r="R5" s="753"/>
      <c r="S5" s="753"/>
      <c r="T5" s="753"/>
      <c r="U5" s="753"/>
      <c r="V5" s="753"/>
      <c r="W5" s="754"/>
    </row>
    <row r="6" spans="2:23" s="31" customFormat="1" ht="25.5" customHeight="1" x14ac:dyDescent="0.15">
      <c r="B6" s="749"/>
      <c r="C6" s="750" t="s">
        <v>173</v>
      </c>
      <c r="D6" s="751"/>
      <c r="E6" s="279">
        <v>13</v>
      </c>
      <c r="F6" s="755"/>
      <c r="G6" s="756"/>
      <c r="H6" s="756"/>
      <c r="I6" s="756"/>
      <c r="J6" s="756"/>
      <c r="K6" s="756"/>
      <c r="L6" s="757"/>
      <c r="M6" s="749"/>
      <c r="N6" s="750" t="s">
        <v>606</v>
      </c>
      <c r="O6" s="751"/>
      <c r="P6" s="279">
        <v>14</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590</v>
      </c>
      <c r="Q7" s="755"/>
      <c r="R7" s="756"/>
      <c r="S7" s="756"/>
      <c r="T7" s="756"/>
      <c r="U7" s="756"/>
      <c r="V7" s="756"/>
      <c r="W7" s="757"/>
    </row>
    <row r="8" spans="2:23" s="31" customFormat="1" ht="25.5" customHeight="1" x14ac:dyDescent="0.15">
      <c r="B8" s="761"/>
      <c r="C8" s="750" t="s">
        <v>130</v>
      </c>
      <c r="D8" s="751"/>
      <c r="E8" s="278" t="s">
        <v>565</v>
      </c>
      <c r="F8" s="755"/>
      <c r="G8" s="756"/>
      <c r="H8" s="756"/>
      <c r="I8" s="756"/>
      <c r="J8" s="756"/>
      <c r="K8" s="756"/>
      <c r="L8" s="757"/>
      <c r="M8" s="761"/>
      <c r="N8" s="750" t="s">
        <v>282</v>
      </c>
      <c r="O8" s="751"/>
      <c r="P8" s="278" t="s">
        <v>591</v>
      </c>
      <c r="Q8" s="755"/>
      <c r="R8" s="756"/>
      <c r="S8" s="756"/>
      <c r="T8" s="756"/>
      <c r="U8" s="756"/>
      <c r="V8" s="756"/>
      <c r="W8" s="757"/>
    </row>
    <row r="9" spans="2:23" s="31" customFormat="1" ht="25.5" customHeight="1" x14ac:dyDescent="0.15">
      <c r="B9" s="762" t="s">
        <v>132</v>
      </c>
      <c r="C9" s="765"/>
      <c r="D9" s="763"/>
      <c r="E9" s="281" t="s">
        <v>335</v>
      </c>
      <c r="F9" s="755"/>
      <c r="G9" s="756"/>
      <c r="H9" s="756"/>
      <c r="I9" s="756"/>
      <c r="J9" s="756"/>
      <c r="K9" s="756"/>
      <c r="L9" s="757"/>
      <c r="M9" s="762" t="s">
        <v>284</v>
      </c>
      <c r="N9" s="765"/>
      <c r="O9" s="763"/>
      <c r="P9" s="281" t="s">
        <v>335</v>
      </c>
      <c r="Q9" s="755"/>
      <c r="R9" s="756"/>
      <c r="S9" s="756"/>
      <c r="T9" s="756"/>
      <c r="U9" s="756"/>
      <c r="V9" s="756"/>
      <c r="W9" s="757"/>
    </row>
    <row r="10" spans="2:23" s="31" customFormat="1" ht="25.5" customHeight="1" x14ac:dyDescent="0.15">
      <c r="B10" s="748" t="s">
        <v>175</v>
      </c>
      <c r="C10" s="762" t="s">
        <v>176</v>
      </c>
      <c r="D10" s="763"/>
      <c r="E10" s="279" t="s">
        <v>508</v>
      </c>
      <c r="F10" s="755"/>
      <c r="G10" s="756"/>
      <c r="H10" s="756"/>
      <c r="I10" s="756"/>
      <c r="J10" s="756"/>
      <c r="K10" s="756"/>
      <c r="L10" s="757"/>
      <c r="M10" s="748" t="s">
        <v>609</v>
      </c>
      <c r="N10" s="762" t="s">
        <v>283</v>
      </c>
      <c r="O10" s="763"/>
      <c r="P10" s="279"/>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534</v>
      </c>
      <c r="F12" s="758"/>
      <c r="G12" s="759"/>
      <c r="H12" s="759"/>
      <c r="I12" s="759"/>
      <c r="J12" s="759"/>
      <c r="K12" s="759"/>
      <c r="L12" s="760"/>
      <c r="M12" s="749"/>
      <c r="N12" s="764" t="s">
        <v>611</v>
      </c>
      <c r="O12" s="764"/>
      <c r="P12" s="213"/>
      <c r="Q12" s="758"/>
      <c r="R12" s="759"/>
      <c r="S12" s="759"/>
      <c r="T12" s="759"/>
      <c r="U12" s="759"/>
      <c r="V12" s="759"/>
      <c r="W12" s="760"/>
    </row>
    <row r="13" spans="2:23" s="31" customFormat="1" ht="25.5" customHeight="1" x14ac:dyDescent="0.15">
      <c r="B13" s="767" t="s">
        <v>177</v>
      </c>
      <c r="C13" s="767"/>
      <c r="D13" s="767"/>
      <c r="E13" s="781" t="s">
        <v>532</v>
      </c>
      <c r="F13" s="782"/>
      <c r="G13" s="783"/>
      <c r="H13" s="767" t="s">
        <v>612</v>
      </c>
      <c r="I13" s="767"/>
      <c r="J13" s="768" t="s">
        <v>613</v>
      </c>
      <c r="K13" s="768"/>
      <c r="L13" s="768"/>
      <c r="M13" s="767" t="s">
        <v>614</v>
      </c>
      <c r="N13" s="767"/>
      <c r="O13" s="767"/>
      <c r="P13" s="784" t="s">
        <v>615</v>
      </c>
      <c r="Q13" s="785"/>
      <c r="R13" s="786"/>
      <c r="S13" s="767" t="s">
        <v>612</v>
      </c>
      <c r="T13" s="767"/>
      <c r="U13" s="768" t="s">
        <v>616</v>
      </c>
      <c r="V13" s="768"/>
      <c r="W13" s="768"/>
    </row>
    <row r="14" spans="2:23" s="31" customFormat="1" ht="25.5" customHeight="1" x14ac:dyDescent="0.15">
      <c r="B14" s="769" t="s">
        <v>179</v>
      </c>
      <c r="C14" s="769"/>
      <c r="D14" s="769"/>
      <c r="E14" s="770" t="s">
        <v>536</v>
      </c>
      <c r="F14" s="770"/>
      <c r="G14" s="770"/>
      <c r="H14" s="771" t="s">
        <v>617</v>
      </c>
      <c r="I14" s="772"/>
      <c r="J14" s="773" t="s">
        <v>618</v>
      </c>
      <c r="K14" s="774"/>
      <c r="L14" s="775"/>
      <c r="M14" s="771" t="s">
        <v>619</v>
      </c>
      <c r="N14" s="772"/>
      <c r="O14" s="776"/>
      <c r="P14" s="777" t="s">
        <v>532</v>
      </c>
      <c r="Q14" s="778"/>
      <c r="R14" s="778"/>
      <c r="S14" s="779" t="s">
        <v>617</v>
      </c>
      <c r="T14" s="780"/>
      <c r="U14" s="773" t="s">
        <v>532</v>
      </c>
      <c r="V14" s="774"/>
      <c r="W14" s="775"/>
    </row>
    <row r="15" spans="2:23" s="31" customFormat="1" ht="39.75" customHeight="1" x14ac:dyDescent="0.15">
      <c r="B15" s="764" t="s">
        <v>181</v>
      </c>
      <c r="C15" s="764"/>
      <c r="D15" s="764"/>
      <c r="E15" s="787" t="s">
        <v>620</v>
      </c>
      <c r="F15" s="788"/>
      <c r="G15" s="788"/>
      <c r="H15" s="788"/>
      <c r="I15" s="788"/>
      <c r="J15" s="788"/>
      <c r="K15" s="788"/>
      <c r="L15" s="789"/>
      <c r="M15" s="764" t="s">
        <v>621</v>
      </c>
      <c r="N15" s="764"/>
      <c r="O15" s="764"/>
      <c r="P15" s="787" t="s">
        <v>622</v>
      </c>
      <c r="Q15" s="788"/>
      <c r="R15" s="788"/>
      <c r="S15" s="788"/>
      <c r="T15" s="788"/>
      <c r="U15" s="788"/>
      <c r="V15" s="788"/>
      <c r="W15" s="789"/>
    </row>
    <row r="16" spans="2:23" s="31" customFormat="1" ht="25.5" customHeight="1" x14ac:dyDescent="0.15">
      <c r="B16" s="766" t="s">
        <v>171</v>
      </c>
      <c r="C16" s="766" t="s">
        <v>172</v>
      </c>
      <c r="D16" s="766"/>
      <c r="E16" s="278" t="s">
        <v>577</v>
      </c>
      <c r="F16" s="752"/>
      <c r="G16" s="753"/>
      <c r="H16" s="753"/>
      <c r="I16" s="753"/>
      <c r="J16" s="753"/>
      <c r="K16" s="753"/>
      <c r="L16" s="754"/>
      <c r="M16" s="766" t="s">
        <v>604</v>
      </c>
      <c r="N16" s="766" t="s">
        <v>605</v>
      </c>
      <c r="O16" s="766"/>
      <c r="P16" s="278" t="s">
        <v>577</v>
      </c>
      <c r="Q16" s="752"/>
      <c r="R16" s="753"/>
      <c r="S16" s="753"/>
      <c r="T16" s="753"/>
      <c r="U16" s="753"/>
      <c r="V16" s="753"/>
      <c r="W16" s="754"/>
    </row>
    <row r="17" spans="2:24" s="31" customFormat="1" ht="25.5" customHeight="1" x14ac:dyDescent="0.15">
      <c r="B17" s="766"/>
      <c r="C17" s="766" t="s">
        <v>173</v>
      </c>
      <c r="D17" s="766"/>
      <c r="E17" s="279">
        <v>15</v>
      </c>
      <c r="F17" s="755"/>
      <c r="G17" s="756"/>
      <c r="H17" s="756"/>
      <c r="I17" s="756"/>
      <c r="J17" s="756"/>
      <c r="K17" s="756"/>
      <c r="L17" s="757"/>
      <c r="M17" s="766"/>
      <c r="N17" s="766" t="s">
        <v>606</v>
      </c>
      <c r="O17" s="766"/>
      <c r="P17" s="279">
        <v>16</v>
      </c>
      <c r="Q17" s="755"/>
      <c r="R17" s="756"/>
      <c r="S17" s="756"/>
      <c r="T17" s="756"/>
      <c r="U17" s="756"/>
      <c r="V17" s="756"/>
      <c r="W17" s="757"/>
    </row>
    <row r="18" spans="2:24" s="31" customFormat="1" ht="25.5" customHeight="1" x14ac:dyDescent="0.15">
      <c r="B18" s="766" t="s">
        <v>174</v>
      </c>
      <c r="C18" s="766" t="s">
        <v>129</v>
      </c>
      <c r="D18" s="766"/>
      <c r="E18" s="280" t="s">
        <v>590</v>
      </c>
      <c r="F18" s="755"/>
      <c r="G18" s="756"/>
      <c r="H18" s="756"/>
      <c r="I18" s="756"/>
      <c r="J18" s="756"/>
      <c r="K18" s="756"/>
      <c r="L18" s="757"/>
      <c r="M18" s="766" t="s">
        <v>607</v>
      </c>
      <c r="N18" s="766" t="s">
        <v>608</v>
      </c>
      <c r="O18" s="766"/>
      <c r="P18" s="280" t="s">
        <v>590</v>
      </c>
      <c r="Q18" s="755"/>
      <c r="R18" s="756"/>
      <c r="S18" s="756"/>
      <c r="T18" s="756"/>
      <c r="U18" s="756"/>
      <c r="V18" s="756"/>
      <c r="W18" s="757"/>
    </row>
    <row r="19" spans="2:24" s="31" customFormat="1" ht="25.5" customHeight="1" x14ac:dyDescent="0.15">
      <c r="B19" s="766"/>
      <c r="C19" s="766" t="s">
        <v>130</v>
      </c>
      <c r="D19" s="766"/>
      <c r="E19" s="278" t="s">
        <v>591</v>
      </c>
      <c r="F19" s="755"/>
      <c r="G19" s="756"/>
      <c r="H19" s="756"/>
      <c r="I19" s="756"/>
      <c r="J19" s="756"/>
      <c r="K19" s="756"/>
      <c r="L19" s="757"/>
      <c r="M19" s="766"/>
      <c r="N19" s="766" t="s">
        <v>282</v>
      </c>
      <c r="O19" s="766"/>
      <c r="P19" s="278" t="s">
        <v>594</v>
      </c>
      <c r="Q19" s="755"/>
      <c r="R19" s="756"/>
      <c r="S19" s="756"/>
      <c r="T19" s="756"/>
      <c r="U19" s="756"/>
      <c r="V19" s="756"/>
      <c r="W19" s="757"/>
    </row>
    <row r="20" spans="2:24" s="31" customFormat="1" ht="25.5" customHeight="1" x14ac:dyDescent="0.15">
      <c r="B20" s="764" t="s">
        <v>132</v>
      </c>
      <c r="C20" s="764"/>
      <c r="D20" s="764"/>
      <c r="E20" s="281" t="s">
        <v>335</v>
      </c>
      <c r="F20" s="755"/>
      <c r="G20" s="756"/>
      <c r="H20" s="756"/>
      <c r="I20" s="756"/>
      <c r="J20" s="756"/>
      <c r="K20" s="756"/>
      <c r="L20" s="757"/>
      <c r="M20" s="764" t="s">
        <v>284</v>
      </c>
      <c r="N20" s="764"/>
      <c r="O20" s="764"/>
      <c r="P20" s="281" t="s">
        <v>331</v>
      </c>
      <c r="Q20" s="755"/>
      <c r="R20" s="756"/>
      <c r="S20" s="756"/>
      <c r="T20" s="756"/>
      <c r="U20" s="756"/>
      <c r="V20" s="756"/>
      <c r="W20" s="757"/>
    </row>
    <row r="21" spans="2:24" s="31" customFormat="1" ht="25.5" customHeight="1" x14ac:dyDescent="0.15">
      <c r="B21" s="748" t="s">
        <v>175</v>
      </c>
      <c r="C21" s="764" t="s">
        <v>176</v>
      </c>
      <c r="D21" s="764"/>
      <c r="E21" s="279"/>
      <c r="F21" s="755"/>
      <c r="G21" s="756"/>
      <c r="H21" s="756"/>
      <c r="I21" s="756"/>
      <c r="J21" s="756"/>
      <c r="K21" s="756"/>
      <c r="L21" s="757"/>
      <c r="M21" s="748" t="s">
        <v>609</v>
      </c>
      <c r="N21" s="764" t="s">
        <v>283</v>
      </c>
      <c r="O21" s="764"/>
      <c r="P21" s="279" t="s">
        <v>329</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c r="F23" s="758"/>
      <c r="G23" s="759"/>
      <c r="H23" s="759"/>
      <c r="I23" s="759"/>
      <c r="J23" s="759"/>
      <c r="K23" s="759"/>
      <c r="L23" s="760"/>
      <c r="M23" s="749"/>
      <c r="N23" s="764" t="s">
        <v>611</v>
      </c>
      <c r="O23" s="764"/>
      <c r="P23" s="213" t="s">
        <v>518</v>
      </c>
      <c r="Q23" s="758"/>
      <c r="R23" s="759"/>
      <c r="S23" s="759"/>
      <c r="T23" s="759"/>
      <c r="U23" s="759"/>
      <c r="V23" s="759"/>
      <c r="W23" s="760"/>
    </row>
    <row r="24" spans="2:24" s="31" customFormat="1" ht="25.5" customHeight="1" x14ac:dyDescent="0.15">
      <c r="B24" s="767" t="s">
        <v>177</v>
      </c>
      <c r="C24" s="767"/>
      <c r="D24" s="767"/>
      <c r="E24" s="784" t="s">
        <v>623</v>
      </c>
      <c r="F24" s="785"/>
      <c r="G24" s="786"/>
      <c r="H24" s="767" t="s">
        <v>612</v>
      </c>
      <c r="I24" s="767"/>
      <c r="J24" s="781" t="s">
        <v>624</v>
      </c>
      <c r="K24" s="782"/>
      <c r="L24" s="783"/>
      <c r="M24" s="767" t="s">
        <v>614</v>
      </c>
      <c r="N24" s="767"/>
      <c r="O24" s="767"/>
      <c r="P24" s="784" t="s">
        <v>625</v>
      </c>
      <c r="Q24" s="785"/>
      <c r="R24" s="786"/>
      <c r="S24" s="767" t="s">
        <v>612</v>
      </c>
      <c r="T24" s="767"/>
      <c r="U24" s="768" t="s">
        <v>626</v>
      </c>
      <c r="V24" s="768"/>
      <c r="W24" s="768"/>
    </row>
    <row r="25" spans="2:24" s="31" customFormat="1" ht="25.5" customHeight="1" x14ac:dyDescent="0.15">
      <c r="B25" s="769" t="s">
        <v>179</v>
      </c>
      <c r="C25" s="769"/>
      <c r="D25" s="769"/>
      <c r="E25" s="770" t="s">
        <v>532</v>
      </c>
      <c r="F25" s="770"/>
      <c r="G25" s="770"/>
      <c r="H25" s="771" t="s">
        <v>617</v>
      </c>
      <c r="I25" s="772"/>
      <c r="J25" s="773" t="s">
        <v>532</v>
      </c>
      <c r="K25" s="774"/>
      <c r="L25" s="775"/>
      <c r="M25" s="771" t="s">
        <v>619</v>
      </c>
      <c r="N25" s="772"/>
      <c r="O25" s="776"/>
      <c r="P25" s="793" t="s">
        <v>523</v>
      </c>
      <c r="Q25" s="770"/>
      <c r="R25" s="770"/>
      <c r="S25" s="779" t="s">
        <v>617</v>
      </c>
      <c r="T25" s="780"/>
      <c r="U25" s="773" t="s">
        <v>522</v>
      </c>
      <c r="V25" s="774"/>
      <c r="W25" s="775"/>
    </row>
    <row r="26" spans="2:24" s="31" customFormat="1" ht="39.75" customHeight="1" x14ac:dyDescent="0.15">
      <c r="B26" s="764" t="s">
        <v>181</v>
      </c>
      <c r="C26" s="764"/>
      <c r="D26" s="764"/>
      <c r="E26" s="787" t="s">
        <v>627</v>
      </c>
      <c r="F26" s="788"/>
      <c r="G26" s="788"/>
      <c r="H26" s="788"/>
      <c r="I26" s="788"/>
      <c r="J26" s="788"/>
      <c r="K26" s="788"/>
      <c r="L26" s="789"/>
      <c r="M26" s="764" t="s">
        <v>621</v>
      </c>
      <c r="N26" s="764"/>
      <c r="O26" s="764"/>
      <c r="P26" s="787" t="s">
        <v>628</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5A789FAA-4D7E-4047-9663-7E379B152E82}">
      <formula1>INDIRECT(E7)</formula1>
    </dataValidation>
    <dataValidation allowBlank="1" showInputMessage="1" showErrorMessage="1" prompt="覆工スパン毎に連番を記入。_x000a_数値で入力する。" sqref="E6 E17 P17 P6" xr:uid="{33E2ED37-9BA0-44B5-AA71-2478BC183D3A}"/>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A524D1-806D-4B24-A4E1-CF889C9C132F}">
          <x14:formula1>
            <xm:f>'(参考)リスト'!$B$16:$B$21</xm:f>
          </x14:formula1>
          <xm:sqref>E7 E18 P7 P18</xm:sqref>
        </x14:dataValidation>
        <x14:dataValidation type="list" allowBlank="1" showInputMessage="1" showErrorMessage="1" xr:uid="{FEC3D680-AD95-4664-8714-A1D0D733B035}">
          <x14:formula1>
            <xm:f>'(参考)リスト'!$E$16:$E$27</xm:f>
          </x14:formula1>
          <xm:sqref>E9 E20 P9 P20</xm:sqref>
        </x14:dataValidation>
        <x14:dataValidation type="list" allowBlank="1" showInputMessage="1" showErrorMessage="1" xr:uid="{9C5E72FF-2790-456B-A01A-3BE0B94C4C08}">
          <x14:formula1>
            <xm:f>'(参考)リスト'!$D$16:$D$18</xm:f>
          </x14:formula1>
          <xm:sqref>E10 E21 P10 P21</xm:sqref>
        </x14:dataValidation>
        <x14:dataValidation type="list" allowBlank="1" showInputMessage="1" showErrorMessage="1" xr:uid="{98275AC9-90E0-4BA1-9A9A-F1E7A018CAD4}">
          <x14:formula1>
            <xm:f>'(参考)リスト'!$F$16:$F$21</xm:f>
          </x14:formula1>
          <xm:sqref>E11:E12 E22:E23 P11:P12 P22:P23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16498-9421-4CD3-A668-D5F43031599D}">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577</v>
      </c>
      <c r="F5" s="752"/>
      <c r="G5" s="753"/>
      <c r="H5" s="753"/>
      <c r="I5" s="753"/>
      <c r="J5" s="753"/>
      <c r="K5" s="753"/>
      <c r="L5" s="754"/>
      <c r="M5" s="748" t="s">
        <v>604</v>
      </c>
      <c r="N5" s="750" t="s">
        <v>605</v>
      </c>
      <c r="O5" s="751"/>
      <c r="P5" s="278" t="s">
        <v>577</v>
      </c>
      <c r="Q5" s="752"/>
      <c r="R5" s="753"/>
      <c r="S5" s="753"/>
      <c r="T5" s="753"/>
      <c r="U5" s="753"/>
      <c r="V5" s="753"/>
      <c r="W5" s="754"/>
    </row>
    <row r="6" spans="2:23" s="31" customFormat="1" ht="25.5" customHeight="1" x14ac:dyDescent="0.15">
      <c r="B6" s="749"/>
      <c r="C6" s="750" t="s">
        <v>173</v>
      </c>
      <c r="D6" s="751"/>
      <c r="E6" s="279">
        <v>17</v>
      </c>
      <c r="F6" s="755"/>
      <c r="G6" s="756"/>
      <c r="H6" s="756"/>
      <c r="I6" s="756"/>
      <c r="J6" s="756"/>
      <c r="K6" s="756"/>
      <c r="L6" s="757"/>
      <c r="M6" s="749"/>
      <c r="N6" s="750" t="s">
        <v>606</v>
      </c>
      <c r="O6" s="751"/>
      <c r="P6" s="279">
        <v>18</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539</v>
      </c>
      <c r="F8" s="755"/>
      <c r="G8" s="756"/>
      <c r="H8" s="756"/>
      <c r="I8" s="756"/>
      <c r="J8" s="756"/>
      <c r="K8" s="756"/>
      <c r="L8" s="757"/>
      <c r="M8" s="761"/>
      <c r="N8" s="750" t="s">
        <v>282</v>
      </c>
      <c r="O8" s="751"/>
      <c r="P8" s="278" t="s">
        <v>549</v>
      </c>
      <c r="Q8" s="755"/>
      <c r="R8" s="756"/>
      <c r="S8" s="756"/>
      <c r="T8" s="756"/>
      <c r="U8" s="756"/>
      <c r="V8" s="756"/>
      <c r="W8" s="757"/>
    </row>
    <row r="9" spans="2:23" s="31" customFormat="1" ht="25.5" customHeight="1" x14ac:dyDescent="0.15">
      <c r="B9" s="762" t="s">
        <v>132</v>
      </c>
      <c r="C9" s="765"/>
      <c r="D9" s="763"/>
      <c r="E9" s="281" t="s">
        <v>329</v>
      </c>
      <c r="F9" s="755"/>
      <c r="G9" s="756"/>
      <c r="H9" s="756"/>
      <c r="I9" s="756"/>
      <c r="J9" s="756"/>
      <c r="K9" s="756"/>
      <c r="L9" s="757"/>
      <c r="M9" s="762" t="s">
        <v>284</v>
      </c>
      <c r="N9" s="765"/>
      <c r="O9" s="763"/>
      <c r="P9" s="281" t="s">
        <v>301</v>
      </c>
      <c r="Q9" s="755"/>
      <c r="R9" s="756"/>
      <c r="S9" s="756"/>
      <c r="T9" s="756"/>
      <c r="U9" s="756"/>
      <c r="V9" s="756"/>
      <c r="W9" s="757"/>
    </row>
    <row r="10" spans="2:23" s="31" customFormat="1" ht="25.5" customHeight="1" x14ac:dyDescent="0.15">
      <c r="B10" s="748" t="s">
        <v>175</v>
      </c>
      <c r="C10" s="762" t="s">
        <v>176</v>
      </c>
      <c r="D10" s="763"/>
      <c r="E10" s="279" t="s">
        <v>329</v>
      </c>
      <c r="F10" s="755"/>
      <c r="G10" s="756"/>
      <c r="H10" s="756"/>
      <c r="I10" s="756"/>
      <c r="J10" s="756"/>
      <c r="K10" s="756"/>
      <c r="L10" s="757"/>
      <c r="M10" s="748" t="s">
        <v>609</v>
      </c>
      <c r="N10" s="762" t="s">
        <v>283</v>
      </c>
      <c r="O10" s="763"/>
      <c r="P10" s="279" t="s">
        <v>508</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519</v>
      </c>
      <c r="F12" s="758"/>
      <c r="G12" s="759"/>
      <c r="H12" s="759"/>
      <c r="I12" s="759"/>
      <c r="J12" s="759"/>
      <c r="K12" s="759"/>
      <c r="L12" s="760"/>
      <c r="M12" s="749"/>
      <c r="N12" s="764" t="s">
        <v>611</v>
      </c>
      <c r="O12" s="764"/>
      <c r="P12" s="213" t="s">
        <v>518</v>
      </c>
      <c r="Q12" s="758"/>
      <c r="R12" s="759"/>
      <c r="S12" s="759"/>
      <c r="T12" s="759"/>
      <c r="U12" s="759"/>
      <c r="V12" s="759"/>
      <c r="W12" s="760"/>
    </row>
    <row r="13" spans="2:23" s="31" customFormat="1" ht="25.5" customHeight="1" x14ac:dyDescent="0.15">
      <c r="B13" s="767" t="s">
        <v>177</v>
      </c>
      <c r="C13" s="767"/>
      <c r="D13" s="767"/>
      <c r="E13" s="781" t="s">
        <v>629</v>
      </c>
      <c r="F13" s="782"/>
      <c r="G13" s="783"/>
      <c r="H13" s="767" t="s">
        <v>612</v>
      </c>
      <c r="I13" s="767"/>
      <c r="J13" s="768" t="s">
        <v>630</v>
      </c>
      <c r="K13" s="768"/>
      <c r="L13" s="768"/>
      <c r="M13" s="767" t="s">
        <v>614</v>
      </c>
      <c r="N13" s="767"/>
      <c r="O13" s="767"/>
      <c r="P13" s="784" t="s">
        <v>631</v>
      </c>
      <c r="Q13" s="785"/>
      <c r="R13" s="786"/>
      <c r="S13" s="767" t="s">
        <v>612</v>
      </c>
      <c r="T13" s="767"/>
      <c r="U13" s="768" t="s">
        <v>630</v>
      </c>
      <c r="V13" s="768"/>
      <c r="W13" s="768"/>
    </row>
    <row r="14" spans="2:23" s="31" customFormat="1" ht="25.5" customHeight="1" x14ac:dyDescent="0.15">
      <c r="B14" s="769" t="s">
        <v>179</v>
      </c>
      <c r="C14" s="769"/>
      <c r="D14" s="769"/>
      <c r="E14" s="770" t="s">
        <v>532</v>
      </c>
      <c r="F14" s="770"/>
      <c r="G14" s="770"/>
      <c r="H14" s="771" t="s">
        <v>617</v>
      </c>
      <c r="I14" s="772"/>
      <c r="J14" s="773" t="s">
        <v>532</v>
      </c>
      <c r="K14" s="774"/>
      <c r="L14" s="775"/>
      <c r="M14" s="771" t="s">
        <v>619</v>
      </c>
      <c r="N14" s="772"/>
      <c r="O14" s="776"/>
      <c r="P14" s="777" t="s">
        <v>532</v>
      </c>
      <c r="Q14" s="778"/>
      <c r="R14" s="778"/>
      <c r="S14" s="779" t="s">
        <v>617</v>
      </c>
      <c r="T14" s="780"/>
      <c r="U14" s="773" t="s">
        <v>532</v>
      </c>
      <c r="V14" s="774"/>
      <c r="W14" s="775"/>
    </row>
    <row r="15" spans="2:23" s="31" customFormat="1" ht="39.75" customHeight="1" x14ac:dyDescent="0.15">
      <c r="B15" s="764" t="s">
        <v>181</v>
      </c>
      <c r="C15" s="764"/>
      <c r="D15" s="764"/>
      <c r="E15" s="787" t="s">
        <v>632</v>
      </c>
      <c r="F15" s="788"/>
      <c r="G15" s="788"/>
      <c r="H15" s="788"/>
      <c r="I15" s="788"/>
      <c r="J15" s="788"/>
      <c r="K15" s="788"/>
      <c r="L15" s="789"/>
      <c r="M15" s="764" t="s">
        <v>621</v>
      </c>
      <c r="N15" s="764"/>
      <c r="O15" s="764"/>
      <c r="P15" s="787" t="s">
        <v>633</v>
      </c>
      <c r="Q15" s="788"/>
      <c r="R15" s="788"/>
      <c r="S15" s="788"/>
      <c r="T15" s="788"/>
      <c r="U15" s="788"/>
      <c r="V15" s="788"/>
      <c r="W15" s="789"/>
    </row>
    <row r="16" spans="2:23" s="31" customFormat="1" ht="25.5" customHeight="1" x14ac:dyDescent="0.15">
      <c r="B16" s="766" t="s">
        <v>171</v>
      </c>
      <c r="C16" s="766" t="s">
        <v>172</v>
      </c>
      <c r="D16" s="766"/>
      <c r="E16" s="278" t="s">
        <v>597</v>
      </c>
      <c r="F16" s="752"/>
      <c r="G16" s="753"/>
      <c r="H16" s="753"/>
      <c r="I16" s="753"/>
      <c r="J16" s="753"/>
      <c r="K16" s="753"/>
      <c r="L16" s="754"/>
      <c r="M16" s="766" t="s">
        <v>604</v>
      </c>
      <c r="N16" s="766" t="s">
        <v>605</v>
      </c>
      <c r="O16" s="766"/>
      <c r="P16" s="278" t="s">
        <v>597</v>
      </c>
      <c r="Q16" s="752"/>
      <c r="R16" s="753"/>
      <c r="S16" s="753"/>
      <c r="T16" s="753"/>
      <c r="U16" s="753"/>
      <c r="V16" s="753"/>
      <c r="W16" s="754"/>
    </row>
    <row r="17" spans="2:24" s="31" customFormat="1" ht="25.5" customHeight="1" x14ac:dyDescent="0.15">
      <c r="B17" s="766"/>
      <c r="C17" s="766" t="s">
        <v>173</v>
      </c>
      <c r="D17" s="766"/>
      <c r="E17" s="279">
        <v>1</v>
      </c>
      <c r="F17" s="755"/>
      <c r="G17" s="756"/>
      <c r="H17" s="756"/>
      <c r="I17" s="756"/>
      <c r="J17" s="756"/>
      <c r="K17" s="756"/>
      <c r="L17" s="757"/>
      <c r="M17" s="766"/>
      <c r="N17" s="766" t="s">
        <v>606</v>
      </c>
      <c r="O17" s="766"/>
      <c r="P17" s="279">
        <v>2</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435</v>
      </c>
      <c r="Q18" s="755"/>
      <c r="R18" s="756"/>
      <c r="S18" s="756"/>
      <c r="T18" s="756"/>
      <c r="U18" s="756"/>
      <c r="V18" s="756"/>
      <c r="W18" s="757"/>
    </row>
    <row r="19" spans="2:24" s="31" customFormat="1" ht="25.5" customHeight="1" x14ac:dyDescent="0.15">
      <c r="B19" s="766"/>
      <c r="C19" s="766" t="s">
        <v>130</v>
      </c>
      <c r="D19" s="766"/>
      <c r="E19" s="278" t="s">
        <v>528</v>
      </c>
      <c r="F19" s="755"/>
      <c r="G19" s="756"/>
      <c r="H19" s="756"/>
      <c r="I19" s="756"/>
      <c r="J19" s="756"/>
      <c r="K19" s="756"/>
      <c r="L19" s="757"/>
      <c r="M19" s="766"/>
      <c r="N19" s="766" t="s">
        <v>282</v>
      </c>
      <c r="O19" s="766"/>
      <c r="P19" s="278" t="s">
        <v>528</v>
      </c>
      <c r="Q19" s="755"/>
      <c r="R19" s="756"/>
      <c r="S19" s="756"/>
      <c r="T19" s="756"/>
      <c r="U19" s="756"/>
      <c r="V19" s="756"/>
      <c r="W19" s="757"/>
    </row>
    <row r="20" spans="2:24" s="31" customFormat="1" ht="25.5" customHeight="1" x14ac:dyDescent="0.15">
      <c r="B20" s="764" t="s">
        <v>132</v>
      </c>
      <c r="C20" s="764"/>
      <c r="D20" s="764"/>
      <c r="E20" s="281" t="s">
        <v>335</v>
      </c>
      <c r="F20" s="755"/>
      <c r="G20" s="756"/>
      <c r="H20" s="756"/>
      <c r="I20" s="756"/>
      <c r="J20" s="756"/>
      <c r="K20" s="756"/>
      <c r="L20" s="757"/>
      <c r="M20" s="764" t="s">
        <v>284</v>
      </c>
      <c r="N20" s="764"/>
      <c r="O20" s="764"/>
      <c r="P20" s="281" t="s">
        <v>335</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329</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534</v>
      </c>
      <c r="F23" s="758"/>
      <c r="G23" s="759"/>
      <c r="H23" s="759"/>
      <c r="I23" s="759"/>
      <c r="J23" s="759"/>
      <c r="K23" s="759"/>
      <c r="L23" s="760"/>
      <c r="M23" s="749"/>
      <c r="N23" s="764" t="s">
        <v>611</v>
      </c>
      <c r="O23" s="764"/>
      <c r="P23" s="213" t="s">
        <v>534</v>
      </c>
      <c r="Q23" s="758"/>
      <c r="R23" s="759"/>
      <c r="S23" s="759"/>
      <c r="T23" s="759"/>
      <c r="U23" s="759"/>
      <c r="V23" s="759"/>
      <c r="W23" s="760"/>
    </row>
    <row r="24" spans="2:24" s="31" customFormat="1" ht="25.5" customHeight="1" x14ac:dyDescent="0.15">
      <c r="B24" s="767" t="s">
        <v>177</v>
      </c>
      <c r="C24" s="767"/>
      <c r="D24" s="767"/>
      <c r="E24" s="784" t="s">
        <v>532</v>
      </c>
      <c r="F24" s="785"/>
      <c r="G24" s="786"/>
      <c r="H24" s="767" t="s">
        <v>612</v>
      </c>
      <c r="I24" s="767"/>
      <c r="J24" s="781" t="s">
        <v>634</v>
      </c>
      <c r="K24" s="782"/>
      <c r="L24" s="783"/>
      <c r="M24" s="767" t="s">
        <v>614</v>
      </c>
      <c r="N24" s="767"/>
      <c r="O24" s="767"/>
      <c r="P24" s="784" t="s">
        <v>532</v>
      </c>
      <c r="Q24" s="785"/>
      <c r="R24" s="786"/>
      <c r="S24" s="767" t="s">
        <v>612</v>
      </c>
      <c r="T24" s="767"/>
      <c r="U24" s="768" t="s">
        <v>635</v>
      </c>
      <c r="V24" s="768"/>
      <c r="W24" s="768"/>
    </row>
    <row r="25" spans="2:24" s="31" customFormat="1" ht="25.5" customHeight="1" x14ac:dyDescent="0.15">
      <c r="B25" s="769" t="s">
        <v>179</v>
      </c>
      <c r="C25" s="769"/>
      <c r="D25" s="769"/>
      <c r="E25" s="770" t="s">
        <v>536</v>
      </c>
      <c r="F25" s="770"/>
      <c r="G25" s="770"/>
      <c r="H25" s="771" t="s">
        <v>617</v>
      </c>
      <c r="I25" s="772"/>
      <c r="J25" s="773" t="s">
        <v>618</v>
      </c>
      <c r="K25" s="774"/>
      <c r="L25" s="775"/>
      <c r="M25" s="771" t="s">
        <v>619</v>
      </c>
      <c r="N25" s="772"/>
      <c r="O25" s="776"/>
      <c r="P25" s="793" t="s">
        <v>536</v>
      </c>
      <c r="Q25" s="770"/>
      <c r="R25" s="770"/>
      <c r="S25" s="779" t="s">
        <v>617</v>
      </c>
      <c r="T25" s="780"/>
      <c r="U25" s="773" t="s">
        <v>618</v>
      </c>
      <c r="V25" s="774"/>
      <c r="W25" s="775"/>
    </row>
    <row r="26" spans="2:24" s="31" customFormat="1" ht="39.75" customHeight="1" x14ac:dyDescent="0.15">
      <c r="B26" s="764" t="s">
        <v>181</v>
      </c>
      <c r="C26" s="764"/>
      <c r="D26" s="764"/>
      <c r="E26" s="787" t="s">
        <v>636</v>
      </c>
      <c r="F26" s="788"/>
      <c r="G26" s="788"/>
      <c r="H26" s="788"/>
      <c r="I26" s="788"/>
      <c r="J26" s="788"/>
      <c r="K26" s="788"/>
      <c r="L26" s="789"/>
      <c r="M26" s="764" t="s">
        <v>621</v>
      </c>
      <c r="N26" s="764"/>
      <c r="O26" s="764"/>
      <c r="P26" s="787" t="s">
        <v>637</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C297F348-76F8-41AE-89AD-E8733ABB958B}">
      <formula1>INDIRECT(E7)</formula1>
    </dataValidation>
    <dataValidation allowBlank="1" showInputMessage="1" showErrorMessage="1" prompt="覆工スパン毎に連番を記入。_x000a_数値で入力する。" sqref="E6 E17 P17 P6" xr:uid="{FFBB31A6-4F26-4979-8A34-9A1CB95217D6}"/>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A11A92-9327-4192-A28C-2AFFB4D30DF9}">
          <x14:formula1>
            <xm:f>'(参考)リスト'!$B$16:$B$21</xm:f>
          </x14:formula1>
          <xm:sqref>E7 E18 P7 P18</xm:sqref>
        </x14:dataValidation>
        <x14:dataValidation type="list" allowBlank="1" showInputMessage="1" showErrorMessage="1" xr:uid="{7D7AE9C6-849E-4385-B235-F3FF087632C7}">
          <x14:formula1>
            <xm:f>'(参考)リスト'!$E$16:$E$27</xm:f>
          </x14:formula1>
          <xm:sqref>E9 E20 P9 P20</xm:sqref>
        </x14:dataValidation>
        <x14:dataValidation type="list" allowBlank="1" showInputMessage="1" showErrorMessage="1" xr:uid="{62EACB11-8580-463A-8A95-0E638ED27A6C}">
          <x14:formula1>
            <xm:f>'(参考)リスト'!$D$16:$D$18</xm:f>
          </x14:formula1>
          <xm:sqref>E10 E21 P10 P21</xm:sqref>
        </x14:dataValidation>
        <x14:dataValidation type="list" allowBlank="1" showInputMessage="1" showErrorMessage="1" xr:uid="{7F350F90-8F83-4E8E-B76C-642AE98AAD0D}">
          <x14:formula1>
            <xm:f>'(参考)リスト'!$F$16:$F$21</xm:f>
          </x14:formula1>
          <xm:sqref>E11:E12 E22:E23 P11:P12 P22:P23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EEE35-282D-4115-9362-06B44EF63468}">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597</v>
      </c>
      <c r="F5" s="752"/>
      <c r="G5" s="753"/>
      <c r="H5" s="753"/>
      <c r="I5" s="753"/>
      <c r="J5" s="753"/>
      <c r="K5" s="753"/>
      <c r="L5" s="754"/>
      <c r="M5" s="748" t="s">
        <v>604</v>
      </c>
      <c r="N5" s="750" t="s">
        <v>605</v>
      </c>
      <c r="O5" s="751"/>
      <c r="P5" s="278" t="s">
        <v>597</v>
      </c>
      <c r="Q5" s="752"/>
      <c r="R5" s="753"/>
      <c r="S5" s="753"/>
      <c r="T5" s="753"/>
      <c r="U5" s="753"/>
      <c r="V5" s="753"/>
      <c r="W5" s="754"/>
    </row>
    <row r="6" spans="2:23" s="31" customFormat="1" ht="25.5" customHeight="1" x14ac:dyDescent="0.15">
      <c r="B6" s="749"/>
      <c r="C6" s="750" t="s">
        <v>173</v>
      </c>
      <c r="D6" s="751"/>
      <c r="E6" s="279">
        <v>3</v>
      </c>
      <c r="F6" s="755"/>
      <c r="G6" s="756"/>
      <c r="H6" s="756"/>
      <c r="I6" s="756"/>
      <c r="J6" s="756"/>
      <c r="K6" s="756"/>
      <c r="L6" s="757"/>
      <c r="M6" s="749"/>
      <c r="N6" s="750" t="s">
        <v>606</v>
      </c>
      <c r="O6" s="751"/>
      <c r="P6" s="279">
        <v>4</v>
      </c>
      <c r="Q6" s="755"/>
      <c r="R6" s="756"/>
      <c r="S6" s="756"/>
      <c r="T6" s="756"/>
      <c r="U6" s="756"/>
      <c r="V6" s="756"/>
      <c r="W6" s="757"/>
    </row>
    <row r="7" spans="2:23" s="31" customFormat="1" ht="25.5" customHeight="1" x14ac:dyDescent="0.15">
      <c r="B7" s="748" t="s">
        <v>174</v>
      </c>
      <c r="C7" s="750" t="s">
        <v>129</v>
      </c>
      <c r="D7" s="751"/>
      <c r="E7" s="280" t="s">
        <v>435</v>
      </c>
      <c r="F7" s="755"/>
      <c r="G7" s="756"/>
      <c r="H7" s="756"/>
      <c r="I7" s="756"/>
      <c r="J7" s="756"/>
      <c r="K7" s="756"/>
      <c r="L7" s="757"/>
      <c r="M7" s="748" t="s">
        <v>607</v>
      </c>
      <c r="N7" s="750" t="s">
        <v>608</v>
      </c>
      <c r="O7" s="751"/>
      <c r="P7" s="280" t="s">
        <v>435</v>
      </c>
      <c r="Q7" s="755"/>
      <c r="R7" s="756"/>
      <c r="S7" s="756"/>
      <c r="T7" s="756"/>
      <c r="U7" s="756"/>
      <c r="V7" s="756"/>
      <c r="W7" s="757"/>
    </row>
    <row r="8" spans="2:23" s="31" customFormat="1" ht="25.5" customHeight="1" x14ac:dyDescent="0.15">
      <c r="B8" s="761"/>
      <c r="C8" s="750" t="s">
        <v>130</v>
      </c>
      <c r="D8" s="751"/>
      <c r="E8" s="278" t="s">
        <v>528</v>
      </c>
      <c r="F8" s="755"/>
      <c r="G8" s="756"/>
      <c r="H8" s="756"/>
      <c r="I8" s="756"/>
      <c r="J8" s="756"/>
      <c r="K8" s="756"/>
      <c r="L8" s="757"/>
      <c r="M8" s="761"/>
      <c r="N8" s="750" t="s">
        <v>282</v>
      </c>
      <c r="O8" s="751"/>
      <c r="P8" s="278" t="s">
        <v>549</v>
      </c>
      <c r="Q8" s="755"/>
      <c r="R8" s="756"/>
      <c r="S8" s="756"/>
      <c r="T8" s="756"/>
      <c r="U8" s="756"/>
      <c r="V8" s="756"/>
      <c r="W8" s="757"/>
    </row>
    <row r="9" spans="2:23" s="31" customFormat="1" ht="25.5" customHeight="1" x14ac:dyDescent="0.15">
      <c r="B9" s="762" t="s">
        <v>132</v>
      </c>
      <c r="C9" s="765"/>
      <c r="D9" s="763"/>
      <c r="E9" s="281" t="s">
        <v>327</v>
      </c>
      <c r="F9" s="755"/>
      <c r="G9" s="756"/>
      <c r="H9" s="756"/>
      <c r="I9" s="756"/>
      <c r="J9" s="756"/>
      <c r="K9" s="756"/>
      <c r="L9" s="757"/>
      <c r="M9" s="762" t="s">
        <v>284</v>
      </c>
      <c r="N9" s="765"/>
      <c r="O9" s="763"/>
      <c r="P9" s="281" t="s">
        <v>335</v>
      </c>
      <c r="Q9" s="755"/>
      <c r="R9" s="756"/>
      <c r="S9" s="756"/>
      <c r="T9" s="756"/>
      <c r="U9" s="756"/>
      <c r="V9" s="756"/>
      <c r="W9" s="757"/>
    </row>
    <row r="10" spans="2:23" s="31" customFormat="1" ht="25.5" customHeight="1" x14ac:dyDescent="0.15">
      <c r="B10" s="748" t="s">
        <v>175</v>
      </c>
      <c r="C10" s="762" t="s">
        <v>176</v>
      </c>
      <c r="D10" s="763"/>
      <c r="E10" s="279" t="s">
        <v>508</v>
      </c>
      <c r="F10" s="755"/>
      <c r="G10" s="756"/>
      <c r="H10" s="756"/>
      <c r="I10" s="756"/>
      <c r="J10" s="756"/>
      <c r="K10" s="756"/>
      <c r="L10" s="757"/>
      <c r="M10" s="748" t="s">
        <v>609</v>
      </c>
      <c r="N10" s="762" t="s">
        <v>283</v>
      </c>
      <c r="O10" s="763"/>
      <c r="P10" s="279" t="s">
        <v>508</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518</v>
      </c>
      <c r="F12" s="758"/>
      <c r="G12" s="759"/>
      <c r="H12" s="759"/>
      <c r="I12" s="759"/>
      <c r="J12" s="759"/>
      <c r="K12" s="759"/>
      <c r="L12" s="760"/>
      <c r="M12" s="749"/>
      <c r="N12" s="764" t="s">
        <v>611</v>
      </c>
      <c r="O12" s="764"/>
      <c r="P12" s="213" t="s">
        <v>534</v>
      </c>
      <c r="Q12" s="758"/>
      <c r="R12" s="759"/>
      <c r="S12" s="759"/>
      <c r="T12" s="759"/>
      <c r="U12" s="759"/>
      <c r="V12" s="759"/>
      <c r="W12" s="760"/>
    </row>
    <row r="13" spans="2:23" s="31" customFormat="1" ht="25.5" customHeight="1" x14ac:dyDescent="0.15">
      <c r="B13" s="767" t="s">
        <v>177</v>
      </c>
      <c r="C13" s="767"/>
      <c r="D13" s="767"/>
      <c r="E13" s="781" t="s">
        <v>638</v>
      </c>
      <c r="F13" s="782"/>
      <c r="G13" s="783"/>
      <c r="H13" s="767" t="s">
        <v>612</v>
      </c>
      <c r="I13" s="767"/>
      <c r="J13" s="768" t="s">
        <v>639</v>
      </c>
      <c r="K13" s="768"/>
      <c r="L13" s="768"/>
      <c r="M13" s="767" t="s">
        <v>614</v>
      </c>
      <c r="N13" s="767"/>
      <c r="O13" s="767"/>
      <c r="P13" s="784" t="s">
        <v>532</v>
      </c>
      <c r="Q13" s="785"/>
      <c r="R13" s="786"/>
      <c r="S13" s="767" t="s">
        <v>612</v>
      </c>
      <c r="T13" s="767"/>
      <c r="U13" s="768" t="s">
        <v>640</v>
      </c>
      <c r="V13" s="768"/>
      <c r="W13" s="768"/>
    </row>
    <row r="14" spans="2:23" s="31" customFormat="1" ht="25.5" customHeight="1" x14ac:dyDescent="0.15">
      <c r="B14" s="769" t="s">
        <v>179</v>
      </c>
      <c r="C14" s="769"/>
      <c r="D14" s="769"/>
      <c r="E14" s="770" t="s">
        <v>523</v>
      </c>
      <c r="F14" s="770"/>
      <c r="G14" s="770"/>
      <c r="H14" s="771" t="s">
        <v>617</v>
      </c>
      <c r="I14" s="772"/>
      <c r="J14" s="773" t="s">
        <v>522</v>
      </c>
      <c r="K14" s="774"/>
      <c r="L14" s="775"/>
      <c r="M14" s="771" t="s">
        <v>619</v>
      </c>
      <c r="N14" s="772"/>
      <c r="O14" s="776"/>
      <c r="P14" s="777" t="s">
        <v>536</v>
      </c>
      <c r="Q14" s="778"/>
      <c r="R14" s="778"/>
      <c r="S14" s="779" t="s">
        <v>617</v>
      </c>
      <c r="T14" s="780"/>
      <c r="U14" s="773" t="s">
        <v>618</v>
      </c>
      <c r="V14" s="774"/>
      <c r="W14" s="775"/>
    </row>
    <row r="15" spans="2:23" s="31" customFormat="1" ht="39.75" customHeight="1" x14ac:dyDescent="0.15">
      <c r="B15" s="764" t="s">
        <v>181</v>
      </c>
      <c r="C15" s="764"/>
      <c r="D15" s="764"/>
      <c r="E15" s="787" t="s">
        <v>641</v>
      </c>
      <c r="F15" s="788"/>
      <c r="G15" s="788"/>
      <c r="H15" s="788"/>
      <c r="I15" s="788"/>
      <c r="J15" s="788"/>
      <c r="K15" s="788"/>
      <c r="L15" s="789"/>
      <c r="M15" s="764" t="s">
        <v>621</v>
      </c>
      <c r="N15" s="764"/>
      <c r="O15" s="764"/>
      <c r="P15" s="787" t="s">
        <v>642</v>
      </c>
      <c r="Q15" s="788"/>
      <c r="R15" s="788"/>
      <c r="S15" s="788"/>
      <c r="T15" s="788"/>
      <c r="U15" s="788"/>
      <c r="V15" s="788"/>
      <c r="W15" s="789"/>
    </row>
    <row r="16" spans="2:23" s="31" customFormat="1" ht="25.5" customHeight="1" x14ac:dyDescent="0.15">
      <c r="B16" s="766" t="s">
        <v>171</v>
      </c>
      <c r="C16" s="766" t="s">
        <v>172</v>
      </c>
      <c r="D16" s="766"/>
      <c r="E16" s="278" t="s">
        <v>597</v>
      </c>
      <c r="F16" s="752"/>
      <c r="G16" s="753"/>
      <c r="H16" s="753"/>
      <c r="I16" s="753"/>
      <c r="J16" s="753"/>
      <c r="K16" s="753"/>
      <c r="L16" s="754"/>
      <c r="M16" s="766" t="s">
        <v>604</v>
      </c>
      <c r="N16" s="766" t="s">
        <v>605</v>
      </c>
      <c r="O16" s="766"/>
      <c r="P16" s="278" t="s">
        <v>492</v>
      </c>
      <c r="Q16" s="752"/>
      <c r="R16" s="753"/>
      <c r="S16" s="753"/>
      <c r="T16" s="753"/>
      <c r="U16" s="753"/>
      <c r="V16" s="753"/>
      <c r="W16" s="754"/>
    </row>
    <row r="17" spans="2:24" s="31" customFormat="1" ht="25.5" customHeight="1" x14ac:dyDescent="0.15">
      <c r="B17" s="766"/>
      <c r="C17" s="766" t="s">
        <v>173</v>
      </c>
      <c r="D17" s="766"/>
      <c r="E17" s="279">
        <v>5</v>
      </c>
      <c r="F17" s="755"/>
      <c r="G17" s="756"/>
      <c r="H17" s="756"/>
      <c r="I17" s="756"/>
      <c r="J17" s="756"/>
      <c r="K17" s="756"/>
      <c r="L17" s="757"/>
      <c r="M17" s="766"/>
      <c r="N17" s="766" t="s">
        <v>606</v>
      </c>
      <c r="O17" s="766"/>
      <c r="P17" s="279">
        <v>1</v>
      </c>
      <c r="Q17" s="755"/>
      <c r="R17" s="756"/>
      <c r="S17" s="756"/>
      <c r="T17" s="756"/>
      <c r="U17" s="756"/>
      <c r="V17" s="756"/>
      <c r="W17" s="757"/>
    </row>
    <row r="18" spans="2:24" s="31" customFormat="1" ht="25.5" customHeight="1" x14ac:dyDescent="0.15">
      <c r="B18" s="766" t="s">
        <v>174</v>
      </c>
      <c r="C18" s="766" t="s">
        <v>129</v>
      </c>
      <c r="D18" s="766"/>
      <c r="E18" s="280" t="s">
        <v>435</v>
      </c>
      <c r="F18" s="755"/>
      <c r="G18" s="756"/>
      <c r="H18" s="756"/>
      <c r="I18" s="756"/>
      <c r="J18" s="756"/>
      <c r="K18" s="756"/>
      <c r="L18" s="757"/>
      <c r="M18" s="766" t="s">
        <v>607</v>
      </c>
      <c r="N18" s="766" t="s">
        <v>608</v>
      </c>
      <c r="O18" s="766"/>
      <c r="P18" s="280" t="s">
        <v>442</v>
      </c>
      <c r="Q18" s="755"/>
      <c r="R18" s="756"/>
      <c r="S18" s="756"/>
      <c r="T18" s="756"/>
      <c r="U18" s="756"/>
      <c r="V18" s="756"/>
      <c r="W18" s="757"/>
    </row>
    <row r="19" spans="2:24" s="31" customFormat="1" ht="25.5" customHeight="1" x14ac:dyDescent="0.15">
      <c r="B19" s="766"/>
      <c r="C19" s="766" t="s">
        <v>130</v>
      </c>
      <c r="D19" s="766"/>
      <c r="E19" s="278" t="s">
        <v>549</v>
      </c>
      <c r="F19" s="755"/>
      <c r="G19" s="756"/>
      <c r="H19" s="756"/>
      <c r="I19" s="756"/>
      <c r="J19" s="756"/>
      <c r="K19" s="756"/>
      <c r="L19" s="757"/>
      <c r="M19" s="766"/>
      <c r="N19" s="766" t="s">
        <v>282</v>
      </c>
      <c r="O19" s="766"/>
      <c r="P19" s="278" t="s">
        <v>516</v>
      </c>
      <c r="Q19" s="755"/>
      <c r="R19" s="756"/>
      <c r="S19" s="756"/>
      <c r="T19" s="756"/>
      <c r="U19" s="756"/>
      <c r="V19" s="756"/>
      <c r="W19" s="757"/>
    </row>
    <row r="20" spans="2:24" s="31" customFormat="1" ht="25.5" customHeight="1" x14ac:dyDescent="0.15">
      <c r="B20" s="764" t="s">
        <v>132</v>
      </c>
      <c r="C20" s="764"/>
      <c r="D20" s="764"/>
      <c r="E20" s="281" t="s">
        <v>335</v>
      </c>
      <c r="F20" s="755"/>
      <c r="G20" s="756"/>
      <c r="H20" s="756"/>
      <c r="I20" s="756"/>
      <c r="J20" s="756"/>
      <c r="K20" s="756"/>
      <c r="L20" s="757"/>
      <c r="M20" s="764" t="s">
        <v>284</v>
      </c>
      <c r="N20" s="764"/>
      <c r="O20" s="764"/>
      <c r="P20" s="281" t="s">
        <v>301</v>
      </c>
      <c r="Q20" s="755"/>
      <c r="R20" s="756"/>
      <c r="S20" s="756"/>
      <c r="T20" s="756"/>
      <c r="U20" s="756"/>
      <c r="V20" s="756"/>
      <c r="W20" s="757"/>
    </row>
    <row r="21" spans="2:24" s="31" customFormat="1" ht="25.5" customHeight="1" x14ac:dyDescent="0.15">
      <c r="B21" s="748" t="s">
        <v>175</v>
      </c>
      <c r="C21" s="764" t="s">
        <v>176</v>
      </c>
      <c r="D21" s="764"/>
      <c r="E21" s="279" t="s">
        <v>508</v>
      </c>
      <c r="F21" s="755"/>
      <c r="G21" s="756"/>
      <c r="H21" s="756"/>
      <c r="I21" s="756"/>
      <c r="J21" s="756"/>
      <c r="K21" s="756"/>
      <c r="L21" s="757"/>
      <c r="M21" s="748" t="s">
        <v>609</v>
      </c>
      <c r="N21" s="764" t="s">
        <v>283</v>
      </c>
      <c r="O21" s="764"/>
      <c r="P21" s="279" t="s">
        <v>508</v>
      </c>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610</v>
      </c>
      <c r="O22" s="764"/>
      <c r="P22" s="213"/>
      <c r="Q22" s="755"/>
      <c r="R22" s="756"/>
      <c r="S22" s="756"/>
      <c r="T22" s="756"/>
      <c r="U22" s="756"/>
      <c r="V22" s="756"/>
      <c r="W22" s="757"/>
    </row>
    <row r="23" spans="2:24" s="31" customFormat="1" ht="25.5" customHeight="1" x14ac:dyDescent="0.15">
      <c r="B23" s="749"/>
      <c r="C23" s="764" t="s">
        <v>142</v>
      </c>
      <c r="D23" s="764"/>
      <c r="E23" s="213" t="s">
        <v>534</v>
      </c>
      <c r="F23" s="758"/>
      <c r="G23" s="759"/>
      <c r="H23" s="759"/>
      <c r="I23" s="759"/>
      <c r="J23" s="759"/>
      <c r="K23" s="759"/>
      <c r="L23" s="760"/>
      <c r="M23" s="749"/>
      <c r="N23" s="764" t="s">
        <v>611</v>
      </c>
      <c r="O23" s="764"/>
      <c r="P23" s="213" t="s">
        <v>519</v>
      </c>
      <c r="Q23" s="758"/>
      <c r="R23" s="759"/>
      <c r="S23" s="759"/>
      <c r="T23" s="759"/>
      <c r="U23" s="759"/>
      <c r="V23" s="759"/>
      <c r="W23" s="760"/>
    </row>
    <row r="24" spans="2:24" s="31" customFormat="1" ht="25.5" customHeight="1" x14ac:dyDescent="0.15">
      <c r="B24" s="767" t="s">
        <v>177</v>
      </c>
      <c r="C24" s="767"/>
      <c r="D24" s="767"/>
      <c r="E24" s="784" t="s">
        <v>532</v>
      </c>
      <c r="F24" s="785"/>
      <c r="G24" s="786"/>
      <c r="H24" s="767" t="s">
        <v>612</v>
      </c>
      <c r="I24" s="767"/>
      <c r="J24" s="781" t="s">
        <v>643</v>
      </c>
      <c r="K24" s="782"/>
      <c r="L24" s="783"/>
      <c r="M24" s="767" t="s">
        <v>614</v>
      </c>
      <c r="N24" s="767"/>
      <c r="O24" s="767"/>
      <c r="P24" s="784" t="s">
        <v>644</v>
      </c>
      <c r="Q24" s="785"/>
      <c r="R24" s="786"/>
      <c r="S24" s="767" t="s">
        <v>612</v>
      </c>
      <c r="T24" s="767"/>
      <c r="U24" s="768" t="s">
        <v>645</v>
      </c>
      <c r="V24" s="768"/>
      <c r="W24" s="768"/>
    </row>
    <row r="25" spans="2:24" s="31" customFormat="1" ht="25.5" customHeight="1" x14ac:dyDescent="0.15">
      <c r="B25" s="769" t="s">
        <v>179</v>
      </c>
      <c r="C25" s="769"/>
      <c r="D25" s="769"/>
      <c r="E25" s="770" t="s">
        <v>536</v>
      </c>
      <c r="F25" s="770"/>
      <c r="G25" s="770"/>
      <c r="H25" s="771" t="s">
        <v>617</v>
      </c>
      <c r="I25" s="772"/>
      <c r="J25" s="773" t="s">
        <v>618</v>
      </c>
      <c r="K25" s="774"/>
      <c r="L25" s="775"/>
      <c r="M25" s="771" t="s">
        <v>619</v>
      </c>
      <c r="N25" s="772"/>
      <c r="O25" s="776"/>
      <c r="P25" s="793" t="s">
        <v>532</v>
      </c>
      <c r="Q25" s="770"/>
      <c r="R25" s="770"/>
      <c r="S25" s="779" t="s">
        <v>617</v>
      </c>
      <c r="T25" s="780"/>
      <c r="U25" s="773" t="s">
        <v>532</v>
      </c>
      <c r="V25" s="774"/>
      <c r="W25" s="775"/>
    </row>
    <row r="26" spans="2:24" s="31" customFormat="1" ht="39.75" customHeight="1" x14ac:dyDescent="0.15">
      <c r="B26" s="764" t="s">
        <v>181</v>
      </c>
      <c r="C26" s="764"/>
      <c r="D26" s="764"/>
      <c r="E26" s="787" t="s">
        <v>642</v>
      </c>
      <c r="F26" s="788"/>
      <c r="G26" s="788"/>
      <c r="H26" s="788"/>
      <c r="I26" s="788"/>
      <c r="J26" s="788"/>
      <c r="K26" s="788"/>
      <c r="L26" s="789"/>
      <c r="M26" s="764" t="s">
        <v>621</v>
      </c>
      <c r="N26" s="764"/>
      <c r="O26" s="764"/>
      <c r="P26" s="787" t="s">
        <v>757</v>
      </c>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FF3BC23-3F20-4D49-9ED3-71CE1E5FF157}"/>
    <dataValidation type="list" allowBlank="1" showInputMessage="1" showErrorMessage="1" sqref="E8 E19 P8 P19" xr:uid="{74A9E3B6-A262-457C-ABAE-C5E0B8310A9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7BE396-7368-4E8B-8E77-8EA283C3651C}">
          <x14:formula1>
            <xm:f>'(参考)リスト'!$F$16:$F$21</xm:f>
          </x14:formula1>
          <xm:sqref>E11:E12 E22:E23 P11:P12 P22:P23</xm:sqref>
        </x14:dataValidation>
        <x14:dataValidation type="list" allowBlank="1" showInputMessage="1" showErrorMessage="1" xr:uid="{2F2BC5B0-DB11-4C13-AC98-41E6D7A58504}">
          <x14:formula1>
            <xm:f>'(参考)リスト'!$D$16:$D$18</xm:f>
          </x14:formula1>
          <xm:sqref>E10 E21 P10 P21</xm:sqref>
        </x14:dataValidation>
        <x14:dataValidation type="list" allowBlank="1" showInputMessage="1" showErrorMessage="1" xr:uid="{198FCA2A-ABB4-4C05-A558-79FDB8132F3E}">
          <x14:formula1>
            <xm:f>'(参考)リスト'!$E$16:$E$27</xm:f>
          </x14:formula1>
          <xm:sqref>E9 E20 P9 P20</xm:sqref>
        </x14:dataValidation>
        <x14:dataValidation type="list" allowBlank="1" showInputMessage="1" showErrorMessage="1" xr:uid="{4364A178-7E21-4607-ABF7-01773A380653}">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4C9EC-BF85-493E-A995-AB5A49827E7C}">
  <dimension ref="B1:X31"/>
  <sheetViews>
    <sheetView showGridLines="0" showZeros="0" view="pageBreakPreview" zoomScale="112" zoomScaleNormal="70" zoomScaleSheetLayoutView="112" workbookViewId="0">
      <selection activeCell="U3" sqref="U3:W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170</v>
      </c>
      <c r="C2" s="277"/>
      <c r="D2" s="277"/>
      <c r="E2" s="277"/>
      <c r="F2" s="277"/>
      <c r="G2" s="277"/>
      <c r="H2" s="277"/>
      <c r="I2" s="277"/>
      <c r="J2" s="277"/>
      <c r="K2" s="277"/>
      <c r="L2" s="277"/>
      <c r="M2" s="277"/>
      <c r="N2" s="277"/>
      <c r="O2" s="277"/>
      <c r="P2" s="277"/>
      <c r="Q2" s="277"/>
      <c r="R2" s="339" t="s">
        <v>110</v>
      </c>
      <c r="S2" s="339"/>
      <c r="T2" s="561" t="s">
        <v>794</v>
      </c>
      <c r="U2" s="561"/>
      <c r="V2" s="561"/>
      <c r="W2" s="561"/>
    </row>
    <row r="3" spans="2:23" ht="25.35" customHeight="1" x14ac:dyDescent="0.15">
      <c r="B3" s="729" t="s">
        <v>390</v>
      </c>
      <c r="C3" s="730"/>
      <c r="D3" s="730"/>
      <c r="E3" s="731" t="s">
        <v>391</v>
      </c>
      <c r="F3" s="732"/>
      <c r="G3" s="733"/>
      <c r="H3" s="723" t="s">
        <v>603</v>
      </c>
      <c r="I3" s="724"/>
      <c r="J3" s="734" t="s">
        <v>393</v>
      </c>
      <c r="K3" s="726"/>
      <c r="L3" s="727"/>
      <c r="M3" s="736" t="s">
        <v>495</v>
      </c>
      <c r="N3" s="744"/>
      <c r="O3" s="737"/>
      <c r="P3" s="735" t="s">
        <v>496</v>
      </c>
      <c r="Q3" s="735"/>
      <c r="R3" s="735"/>
      <c r="S3" s="736" t="s">
        <v>494</v>
      </c>
      <c r="T3" s="737"/>
      <c r="U3" s="740">
        <v>45926</v>
      </c>
      <c r="V3" s="741"/>
      <c r="W3" s="742"/>
    </row>
    <row r="4" spans="2:23" ht="25.35" customHeight="1" x14ac:dyDescent="0.15">
      <c r="B4" s="718" t="s">
        <v>397</v>
      </c>
      <c r="C4" s="719"/>
      <c r="D4" s="719"/>
      <c r="E4" s="720" t="s">
        <v>398</v>
      </c>
      <c r="F4" s="721"/>
      <c r="G4" s="722"/>
      <c r="H4" s="723" t="s">
        <v>394</v>
      </c>
      <c r="I4" s="724"/>
      <c r="J4" s="725" t="s">
        <v>395</v>
      </c>
      <c r="K4" s="726"/>
      <c r="L4" s="727"/>
      <c r="M4" s="745"/>
      <c r="N4" s="746"/>
      <c r="O4" s="747"/>
      <c r="P4" s="728" t="s">
        <v>497</v>
      </c>
      <c r="Q4" s="728"/>
      <c r="R4" s="728"/>
      <c r="S4" s="738"/>
      <c r="T4" s="739"/>
      <c r="U4" s="738"/>
      <c r="V4" s="743"/>
      <c r="W4" s="739"/>
    </row>
    <row r="5" spans="2:23" s="31" customFormat="1" ht="25.5" customHeight="1" x14ac:dyDescent="0.15">
      <c r="B5" s="748" t="s">
        <v>171</v>
      </c>
      <c r="C5" s="750" t="s">
        <v>172</v>
      </c>
      <c r="D5" s="751"/>
      <c r="E5" s="278" t="s">
        <v>492</v>
      </c>
      <c r="F5" s="752"/>
      <c r="G5" s="753"/>
      <c r="H5" s="753"/>
      <c r="I5" s="753"/>
      <c r="J5" s="753"/>
      <c r="K5" s="753"/>
      <c r="L5" s="754"/>
      <c r="M5" s="748" t="s">
        <v>604</v>
      </c>
      <c r="N5" s="750" t="s">
        <v>605</v>
      </c>
      <c r="O5" s="751"/>
      <c r="P5" s="278" t="s">
        <v>492</v>
      </c>
      <c r="Q5" s="752"/>
      <c r="R5" s="753"/>
      <c r="S5" s="753"/>
      <c r="T5" s="753"/>
      <c r="U5" s="753"/>
      <c r="V5" s="753"/>
      <c r="W5" s="754"/>
    </row>
    <row r="6" spans="2:23" s="31" customFormat="1" ht="25.5" customHeight="1" x14ac:dyDescent="0.15">
      <c r="B6" s="749"/>
      <c r="C6" s="750" t="s">
        <v>173</v>
      </c>
      <c r="D6" s="751"/>
      <c r="E6" s="279">
        <v>2</v>
      </c>
      <c r="F6" s="755"/>
      <c r="G6" s="756"/>
      <c r="H6" s="756"/>
      <c r="I6" s="756"/>
      <c r="J6" s="756"/>
      <c r="K6" s="756"/>
      <c r="L6" s="757"/>
      <c r="M6" s="749"/>
      <c r="N6" s="750" t="s">
        <v>606</v>
      </c>
      <c r="O6" s="751"/>
      <c r="P6" s="279">
        <v>3</v>
      </c>
      <c r="Q6" s="755"/>
      <c r="R6" s="756"/>
      <c r="S6" s="756"/>
      <c r="T6" s="756"/>
      <c r="U6" s="756"/>
      <c r="V6" s="756"/>
      <c r="W6" s="757"/>
    </row>
    <row r="7" spans="2:23" s="31" customFormat="1" ht="25.5" customHeight="1" x14ac:dyDescent="0.15">
      <c r="B7" s="748" t="s">
        <v>174</v>
      </c>
      <c r="C7" s="750" t="s">
        <v>129</v>
      </c>
      <c r="D7" s="751"/>
      <c r="E7" s="280" t="s">
        <v>442</v>
      </c>
      <c r="F7" s="755"/>
      <c r="G7" s="756"/>
      <c r="H7" s="756"/>
      <c r="I7" s="756"/>
      <c r="J7" s="756"/>
      <c r="K7" s="756"/>
      <c r="L7" s="757"/>
      <c r="M7" s="748" t="s">
        <v>607</v>
      </c>
      <c r="N7" s="750" t="s">
        <v>608</v>
      </c>
      <c r="O7" s="751"/>
      <c r="P7" s="280" t="s">
        <v>442</v>
      </c>
      <c r="Q7" s="755"/>
      <c r="R7" s="756"/>
      <c r="S7" s="756"/>
      <c r="T7" s="756"/>
      <c r="U7" s="756"/>
      <c r="V7" s="756"/>
      <c r="W7" s="757"/>
    </row>
    <row r="8" spans="2:23" s="31" customFormat="1" ht="25.5" customHeight="1" x14ac:dyDescent="0.15">
      <c r="B8" s="761"/>
      <c r="C8" s="750" t="s">
        <v>130</v>
      </c>
      <c r="D8" s="751"/>
      <c r="E8" s="278" t="s">
        <v>516</v>
      </c>
      <c r="F8" s="755"/>
      <c r="G8" s="756"/>
      <c r="H8" s="756"/>
      <c r="I8" s="756"/>
      <c r="J8" s="756"/>
      <c r="K8" s="756"/>
      <c r="L8" s="757"/>
      <c r="M8" s="761"/>
      <c r="N8" s="750" t="s">
        <v>282</v>
      </c>
      <c r="O8" s="751"/>
      <c r="P8" s="278" t="s">
        <v>516</v>
      </c>
      <c r="Q8" s="755"/>
      <c r="R8" s="756"/>
      <c r="S8" s="756"/>
      <c r="T8" s="756"/>
      <c r="U8" s="756"/>
      <c r="V8" s="756"/>
      <c r="W8" s="757"/>
    </row>
    <row r="9" spans="2:23" s="31" customFormat="1" ht="25.5" customHeight="1" x14ac:dyDescent="0.15">
      <c r="B9" s="762" t="s">
        <v>132</v>
      </c>
      <c r="C9" s="765"/>
      <c r="D9" s="763"/>
      <c r="E9" s="281" t="s">
        <v>301</v>
      </c>
      <c r="F9" s="755"/>
      <c r="G9" s="756"/>
      <c r="H9" s="756"/>
      <c r="I9" s="756"/>
      <c r="J9" s="756"/>
      <c r="K9" s="756"/>
      <c r="L9" s="757"/>
      <c r="M9" s="762" t="s">
        <v>284</v>
      </c>
      <c r="N9" s="765"/>
      <c r="O9" s="763"/>
      <c r="P9" s="281" t="s">
        <v>329</v>
      </c>
      <c r="Q9" s="755"/>
      <c r="R9" s="756"/>
      <c r="S9" s="756"/>
      <c r="T9" s="756"/>
      <c r="U9" s="756"/>
      <c r="V9" s="756"/>
      <c r="W9" s="757"/>
    </row>
    <row r="10" spans="2:23" s="31" customFormat="1" ht="25.5" customHeight="1" x14ac:dyDescent="0.15">
      <c r="B10" s="748" t="s">
        <v>175</v>
      </c>
      <c r="C10" s="762" t="s">
        <v>176</v>
      </c>
      <c r="D10" s="763"/>
      <c r="E10" s="279" t="s">
        <v>508</v>
      </c>
      <c r="F10" s="755"/>
      <c r="G10" s="756"/>
      <c r="H10" s="756"/>
      <c r="I10" s="756"/>
      <c r="J10" s="756"/>
      <c r="K10" s="756"/>
      <c r="L10" s="757"/>
      <c r="M10" s="748" t="s">
        <v>609</v>
      </c>
      <c r="N10" s="762" t="s">
        <v>283</v>
      </c>
      <c r="O10" s="763"/>
      <c r="P10" s="279" t="s">
        <v>329</v>
      </c>
      <c r="Q10" s="755"/>
      <c r="R10" s="756"/>
      <c r="S10" s="756"/>
      <c r="T10" s="756"/>
      <c r="U10" s="756"/>
      <c r="V10" s="756"/>
      <c r="W10" s="757"/>
    </row>
    <row r="11" spans="2:23" s="31" customFormat="1" ht="25.5" customHeight="1" x14ac:dyDescent="0.15">
      <c r="B11" s="761"/>
      <c r="C11" s="762" t="s">
        <v>141</v>
      </c>
      <c r="D11" s="763"/>
      <c r="E11" s="213"/>
      <c r="F11" s="755"/>
      <c r="G11" s="756"/>
      <c r="H11" s="756"/>
      <c r="I11" s="756"/>
      <c r="J11" s="756"/>
      <c r="K11" s="756"/>
      <c r="L11" s="757"/>
      <c r="M11" s="761"/>
      <c r="N11" s="762" t="s">
        <v>610</v>
      </c>
      <c r="O11" s="763"/>
      <c r="P11" s="213"/>
      <c r="Q11" s="755"/>
      <c r="R11" s="756"/>
      <c r="S11" s="756"/>
      <c r="T11" s="756"/>
      <c r="U11" s="756"/>
      <c r="V11" s="756"/>
      <c r="W11" s="757"/>
    </row>
    <row r="12" spans="2:23" s="31" customFormat="1" ht="25.5" customHeight="1" x14ac:dyDescent="0.15">
      <c r="B12" s="749"/>
      <c r="C12" s="764" t="s">
        <v>142</v>
      </c>
      <c r="D12" s="764"/>
      <c r="E12" s="213" t="s">
        <v>518</v>
      </c>
      <c r="F12" s="758"/>
      <c r="G12" s="759"/>
      <c r="H12" s="759"/>
      <c r="I12" s="759"/>
      <c r="J12" s="759"/>
      <c r="K12" s="759"/>
      <c r="L12" s="760"/>
      <c r="M12" s="749"/>
      <c r="N12" s="764" t="s">
        <v>611</v>
      </c>
      <c r="O12" s="764"/>
      <c r="P12" s="213" t="s">
        <v>518</v>
      </c>
      <c r="Q12" s="758"/>
      <c r="R12" s="759"/>
      <c r="S12" s="759"/>
      <c r="T12" s="759"/>
      <c r="U12" s="759"/>
      <c r="V12" s="759"/>
      <c r="W12" s="760"/>
    </row>
    <row r="13" spans="2:23" s="31" customFormat="1" ht="25.5" customHeight="1" x14ac:dyDescent="0.15">
      <c r="B13" s="767" t="s">
        <v>177</v>
      </c>
      <c r="C13" s="767"/>
      <c r="D13" s="767"/>
      <c r="E13" s="781" t="s">
        <v>758</v>
      </c>
      <c r="F13" s="782"/>
      <c r="G13" s="783"/>
      <c r="H13" s="767" t="s">
        <v>612</v>
      </c>
      <c r="I13" s="767"/>
      <c r="J13" s="768" t="s">
        <v>759</v>
      </c>
      <c r="K13" s="768"/>
      <c r="L13" s="768"/>
      <c r="M13" s="767" t="s">
        <v>614</v>
      </c>
      <c r="N13" s="767"/>
      <c r="O13" s="767"/>
      <c r="P13" s="784" t="s">
        <v>760</v>
      </c>
      <c r="Q13" s="785"/>
      <c r="R13" s="786"/>
      <c r="S13" s="767" t="s">
        <v>612</v>
      </c>
      <c r="T13" s="767"/>
      <c r="U13" s="768" t="s">
        <v>761</v>
      </c>
      <c r="V13" s="768"/>
      <c r="W13" s="768"/>
    </row>
    <row r="14" spans="2:23" s="31" customFormat="1" ht="25.5" customHeight="1" x14ac:dyDescent="0.15">
      <c r="B14" s="769" t="s">
        <v>179</v>
      </c>
      <c r="C14" s="769"/>
      <c r="D14" s="769"/>
      <c r="E14" s="770" t="s">
        <v>523</v>
      </c>
      <c r="F14" s="770"/>
      <c r="G14" s="770"/>
      <c r="H14" s="771" t="s">
        <v>617</v>
      </c>
      <c r="I14" s="772"/>
      <c r="J14" s="773" t="s">
        <v>522</v>
      </c>
      <c r="K14" s="774"/>
      <c r="L14" s="775"/>
      <c r="M14" s="771" t="s">
        <v>619</v>
      </c>
      <c r="N14" s="772"/>
      <c r="O14" s="776"/>
      <c r="P14" s="777" t="s">
        <v>532</v>
      </c>
      <c r="Q14" s="778"/>
      <c r="R14" s="778"/>
      <c r="S14" s="779" t="s">
        <v>617</v>
      </c>
      <c r="T14" s="780"/>
      <c r="U14" s="773" t="s">
        <v>532</v>
      </c>
      <c r="V14" s="774"/>
      <c r="W14" s="775"/>
    </row>
    <row r="15" spans="2:23" s="31" customFormat="1" ht="39.75" customHeight="1" x14ac:dyDescent="0.15">
      <c r="B15" s="764" t="s">
        <v>181</v>
      </c>
      <c r="C15" s="764"/>
      <c r="D15" s="764"/>
      <c r="E15" s="787" t="s">
        <v>762</v>
      </c>
      <c r="F15" s="788"/>
      <c r="G15" s="788"/>
      <c r="H15" s="788"/>
      <c r="I15" s="788"/>
      <c r="J15" s="788"/>
      <c r="K15" s="788"/>
      <c r="L15" s="789"/>
      <c r="M15" s="764" t="s">
        <v>621</v>
      </c>
      <c r="N15" s="764"/>
      <c r="O15" s="764"/>
      <c r="P15" s="787" t="s">
        <v>763</v>
      </c>
      <c r="Q15" s="788"/>
      <c r="R15" s="788"/>
      <c r="S15" s="788"/>
      <c r="T15" s="788"/>
      <c r="U15" s="788"/>
      <c r="V15" s="788"/>
      <c r="W15" s="789"/>
    </row>
    <row r="16" spans="2:23" s="31" customFormat="1" ht="25.5" customHeight="1" x14ac:dyDescent="0.15">
      <c r="B16" s="766" t="s">
        <v>171</v>
      </c>
      <c r="C16" s="766" t="s">
        <v>172</v>
      </c>
      <c r="D16" s="766"/>
      <c r="E16" s="278"/>
      <c r="F16" s="752"/>
      <c r="G16" s="753"/>
      <c r="H16" s="753"/>
      <c r="I16" s="753"/>
      <c r="J16" s="753"/>
      <c r="K16" s="753"/>
      <c r="L16" s="754"/>
      <c r="M16" s="766" t="s">
        <v>171</v>
      </c>
      <c r="N16" s="766" t="s">
        <v>172</v>
      </c>
      <c r="O16" s="766"/>
      <c r="P16" s="278"/>
      <c r="Q16" s="755"/>
      <c r="R16" s="756"/>
      <c r="S16" s="756"/>
      <c r="T16" s="756"/>
      <c r="U16" s="756"/>
      <c r="V16" s="756"/>
      <c r="W16" s="757"/>
    </row>
    <row r="17" spans="2:24" s="31" customFormat="1" ht="25.5" customHeight="1" x14ac:dyDescent="0.15">
      <c r="B17" s="766"/>
      <c r="C17" s="766" t="s">
        <v>173</v>
      </c>
      <c r="D17" s="766"/>
      <c r="E17" s="279"/>
      <c r="F17" s="755"/>
      <c r="G17" s="756"/>
      <c r="H17" s="756"/>
      <c r="I17" s="756"/>
      <c r="J17" s="756"/>
      <c r="K17" s="756"/>
      <c r="L17" s="757"/>
      <c r="M17" s="766"/>
      <c r="N17" s="766" t="s">
        <v>173</v>
      </c>
      <c r="O17" s="766"/>
      <c r="P17" s="279"/>
      <c r="Q17" s="755"/>
      <c r="R17" s="756"/>
      <c r="S17" s="756"/>
      <c r="T17" s="756"/>
      <c r="U17" s="756"/>
      <c r="V17" s="756"/>
      <c r="W17" s="757"/>
    </row>
    <row r="18" spans="2:24" s="31" customFormat="1" ht="25.5" customHeight="1" x14ac:dyDescent="0.15">
      <c r="B18" s="766" t="s">
        <v>174</v>
      </c>
      <c r="C18" s="766" t="s">
        <v>129</v>
      </c>
      <c r="D18" s="766"/>
      <c r="E18" s="280"/>
      <c r="F18" s="755"/>
      <c r="G18" s="756"/>
      <c r="H18" s="756"/>
      <c r="I18" s="756"/>
      <c r="J18" s="756"/>
      <c r="K18" s="756"/>
      <c r="L18" s="757"/>
      <c r="M18" s="766" t="s">
        <v>174</v>
      </c>
      <c r="N18" s="766" t="s">
        <v>129</v>
      </c>
      <c r="O18" s="766"/>
      <c r="P18" s="280"/>
      <c r="Q18" s="755"/>
      <c r="R18" s="756"/>
      <c r="S18" s="756"/>
      <c r="T18" s="756"/>
      <c r="U18" s="756"/>
      <c r="V18" s="756"/>
      <c r="W18" s="757"/>
    </row>
    <row r="19" spans="2:24" s="31" customFormat="1" ht="25.5" customHeight="1" x14ac:dyDescent="0.15">
      <c r="B19" s="766"/>
      <c r="C19" s="766" t="s">
        <v>130</v>
      </c>
      <c r="D19" s="766"/>
      <c r="E19" s="278"/>
      <c r="F19" s="755"/>
      <c r="G19" s="756"/>
      <c r="H19" s="756"/>
      <c r="I19" s="756"/>
      <c r="J19" s="756"/>
      <c r="K19" s="756"/>
      <c r="L19" s="757"/>
      <c r="M19" s="766"/>
      <c r="N19" s="766" t="s">
        <v>130</v>
      </c>
      <c r="O19" s="766"/>
      <c r="P19" s="278"/>
      <c r="Q19" s="755"/>
      <c r="R19" s="756"/>
      <c r="S19" s="756"/>
      <c r="T19" s="756"/>
      <c r="U19" s="756"/>
      <c r="V19" s="756"/>
      <c r="W19" s="757"/>
    </row>
    <row r="20" spans="2:24" s="31" customFormat="1" ht="25.5" customHeight="1" x14ac:dyDescent="0.15">
      <c r="B20" s="764" t="s">
        <v>132</v>
      </c>
      <c r="C20" s="764"/>
      <c r="D20" s="764"/>
      <c r="E20" s="281"/>
      <c r="F20" s="755"/>
      <c r="G20" s="756"/>
      <c r="H20" s="756"/>
      <c r="I20" s="756"/>
      <c r="J20" s="756"/>
      <c r="K20" s="756"/>
      <c r="L20" s="757"/>
      <c r="M20" s="764" t="s">
        <v>132</v>
      </c>
      <c r="N20" s="764"/>
      <c r="O20" s="764"/>
      <c r="P20" s="281"/>
      <c r="Q20" s="755"/>
      <c r="R20" s="756"/>
      <c r="S20" s="756"/>
      <c r="T20" s="756"/>
      <c r="U20" s="756"/>
      <c r="V20" s="756"/>
      <c r="W20" s="757"/>
    </row>
    <row r="21" spans="2:24" s="31" customFormat="1" ht="25.5" customHeight="1" x14ac:dyDescent="0.15">
      <c r="B21" s="748" t="s">
        <v>175</v>
      </c>
      <c r="C21" s="764" t="s">
        <v>176</v>
      </c>
      <c r="D21" s="764"/>
      <c r="E21" s="279"/>
      <c r="F21" s="755"/>
      <c r="G21" s="756"/>
      <c r="H21" s="756"/>
      <c r="I21" s="756"/>
      <c r="J21" s="756"/>
      <c r="K21" s="756"/>
      <c r="L21" s="757"/>
      <c r="M21" s="748" t="s">
        <v>175</v>
      </c>
      <c r="N21" s="764" t="s">
        <v>176</v>
      </c>
      <c r="O21" s="764"/>
      <c r="P21" s="279"/>
      <c r="Q21" s="755"/>
      <c r="R21" s="756"/>
      <c r="S21" s="756"/>
      <c r="T21" s="756"/>
      <c r="U21" s="756"/>
      <c r="V21" s="756"/>
      <c r="W21" s="757"/>
    </row>
    <row r="22" spans="2:24" s="31" customFormat="1" ht="25.5" customHeight="1" x14ac:dyDescent="0.15">
      <c r="B22" s="761"/>
      <c r="C22" s="764" t="s">
        <v>141</v>
      </c>
      <c r="D22" s="764"/>
      <c r="E22" s="213"/>
      <c r="F22" s="755"/>
      <c r="G22" s="756"/>
      <c r="H22" s="756"/>
      <c r="I22" s="756"/>
      <c r="J22" s="756"/>
      <c r="K22" s="756"/>
      <c r="L22" s="757"/>
      <c r="M22" s="761"/>
      <c r="N22" s="764" t="s">
        <v>141</v>
      </c>
      <c r="O22" s="764"/>
      <c r="P22" s="213"/>
      <c r="Q22" s="755"/>
      <c r="R22" s="756"/>
      <c r="S22" s="756"/>
      <c r="T22" s="756"/>
      <c r="U22" s="756"/>
      <c r="V22" s="756"/>
      <c r="W22" s="757"/>
    </row>
    <row r="23" spans="2:24" s="31" customFormat="1" ht="25.5" customHeight="1" x14ac:dyDescent="0.15">
      <c r="B23" s="749"/>
      <c r="C23" s="764" t="s">
        <v>142</v>
      </c>
      <c r="D23" s="764"/>
      <c r="E23" s="213"/>
      <c r="F23" s="758"/>
      <c r="G23" s="759"/>
      <c r="H23" s="759"/>
      <c r="I23" s="759"/>
      <c r="J23" s="759"/>
      <c r="K23" s="759"/>
      <c r="L23" s="760"/>
      <c r="M23" s="749"/>
      <c r="N23" s="764" t="s">
        <v>142</v>
      </c>
      <c r="O23" s="764"/>
      <c r="P23" s="213"/>
      <c r="Q23" s="755"/>
      <c r="R23" s="756"/>
      <c r="S23" s="756"/>
      <c r="T23" s="756"/>
      <c r="U23" s="756"/>
      <c r="V23" s="756"/>
      <c r="W23" s="757"/>
    </row>
    <row r="24" spans="2:24" s="31" customFormat="1" ht="25.5" customHeight="1" x14ac:dyDescent="0.15">
      <c r="B24" s="767" t="s">
        <v>177</v>
      </c>
      <c r="C24" s="767"/>
      <c r="D24" s="767"/>
      <c r="E24" s="784"/>
      <c r="F24" s="785"/>
      <c r="G24" s="786"/>
      <c r="H24" s="767" t="s">
        <v>178</v>
      </c>
      <c r="I24" s="767"/>
      <c r="J24" s="781"/>
      <c r="K24" s="782"/>
      <c r="L24" s="783"/>
      <c r="M24" s="767" t="s">
        <v>177</v>
      </c>
      <c r="N24" s="767"/>
      <c r="O24" s="767"/>
      <c r="P24" s="784"/>
      <c r="Q24" s="785"/>
      <c r="R24" s="786"/>
      <c r="S24" s="767" t="s">
        <v>178</v>
      </c>
      <c r="T24" s="767"/>
      <c r="U24" s="768"/>
      <c r="V24" s="768"/>
      <c r="W24" s="768"/>
    </row>
    <row r="25" spans="2:24" s="31" customFormat="1" ht="25.5" customHeight="1" x14ac:dyDescent="0.15">
      <c r="B25" s="769" t="s">
        <v>179</v>
      </c>
      <c r="C25" s="769"/>
      <c r="D25" s="769"/>
      <c r="E25" s="770"/>
      <c r="F25" s="770"/>
      <c r="G25" s="770"/>
      <c r="H25" s="771" t="s">
        <v>180</v>
      </c>
      <c r="I25" s="772"/>
      <c r="J25" s="773"/>
      <c r="K25" s="774"/>
      <c r="L25" s="775"/>
      <c r="M25" s="771" t="s">
        <v>179</v>
      </c>
      <c r="N25" s="772"/>
      <c r="O25" s="776"/>
      <c r="P25" s="793"/>
      <c r="Q25" s="770"/>
      <c r="R25" s="770"/>
      <c r="S25" s="779" t="s">
        <v>180</v>
      </c>
      <c r="T25" s="780"/>
      <c r="U25" s="773"/>
      <c r="V25" s="774"/>
      <c r="W25" s="775"/>
    </row>
    <row r="26" spans="2:24" s="31" customFormat="1" ht="39.75" customHeight="1" x14ac:dyDescent="0.15">
      <c r="B26" s="764" t="s">
        <v>181</v>
      </c>
      <c r="C26" s="764"/>
      <c r="D26" s="764"/>
      <c r="E26" s="787"/>
      <c r="F26" s="788"/>
      <c r="G26" s="788"/>
      <c r="H26" s="788"/>
      <c r="I26" s="788"/>
      <c r="J26" s="788"/>
      <c r="K26" s="788"/>
      <c r="L26" s="789"/>
      <c r="M26" s="764" t="s">
        <v>181</v>
      </c>
      <c r="N26" s="764"/>
      <c r="O26" s="764"/>
      <c r="P26" s="787"/>
      <c r="Q26" s="788"/>
      <c r="R26" s="788"/>
      <c r="S26" s="788"/>
      <c r="T26" s="788"/>
      <c r="U26" s="788"/>
      <c r="V26" s="788"/>
      <c r="W26" s="789"/>
    </row>
    <row r="27" spans="2:24" s="31" customFormat="1" ht="15" customHeight="1" x14ac:dyDescent="0.15">
      <c r="B27" s="282"/>
      <c r="C27" s="790" t="s">
        <v>182</v>
      </c>
      <c r="D27" s="791"/>
      <c r="E27" s="791"/>
      <c r="F27" s="791"/>
      <c r="G27" s="791"/>
      <c r="H27" s="791"/>
      <c r="I27" s="791"/>
      <c r="J27" s="791"/>
      <c r="K27" s="791"/>
      <c r="L27" s="791"/>
      <c r="M27" s="283"/>
      <c r="N27" s="283" t="s">
        <v>183</v>
      </c>
      <c r="O27" s="283"/>
      <c r="P27" s="283"/>
      <c r="Q27" s="283"/>
      <c r="R27" s="283"/>
      <c r="S27" s="283"/>
      <c r="T27" s="283"/>
      <c r="U27" s="283"/>
      <c r="V27" s="283"/>
      <c r="W27" s="283"/>
    </row>
    <row r="28" spans="2:24" s="31" customFormat="1" ht="15" customHeight="1" x14ac:dyDescent="0.15">
      <c r="B28" s="282"/>
      <c r="C28" s="792"/>
      <c r="D28" s="792"/>
      <c r="E28" s="792"/>
      <c r="F28" s="792"/>
      <c r="G28" s="792"/>
      <c r="H28" s="792"/>
      <c r="I28" s="792"/>
      <c r="J28" s="792"/>
      <c r="K28" s="792"/>
      <c r="L28" s="79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7ACFD203-E78F-4869-AD71-F4238E0FF2E3}"/>
    <dataValidation type="list" allowBlank="1" showInputMessage="1" showErrorMessage="1" sqref="E8 E19 P8 P19" xr:uid="{72714B0C-149D-4698-A551-EEC6695C4E3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D1625E-B079-4F76-BE80-7F4D716E06FD}">
          <x14:formula1>
            <xm:f>'(参考)リスト'!$F$16:$F$21</xm:f>
          </x14:formula1>
          <xm:sqref>E11:E12 E22:E23 P11:P12 P22:P23</xm:sqref>
        </x14:dataValidation>
        <x14:dataValidation type="list" allowBlank="1" showInputMessage="1" showErrorMessage="1" xr:uid="{FC5AC091-23AC-4078-95AF-35F7F4E1270F}">
          <x14:formula1>
            <xm:f>'(参考)リスト'!$D$16:$D$18</xm:f>
          </x14:formula1>
          <xm:sqref>E10 E21 P10 P21</xm:sqref>
        </x14:dataValidation>
        <x14:dataValidation type="list" allowBlank="1" showInputMessage="1" showErrorMessage="1" xr:uid="{70A0F953-2AB3-4796-9364-FA29A41D5072}">
          <x14:formula1>
            <xm:f>'(参考)リスト'!$E$16:$E$27</xm:f>
          </x14:formula1>
          <xm:sqref>E9 E20 P9 P20</xm:sqref>
        </x14:dataValidation>
        <x14:dataValidation type="list" allowBlank="1" showInputMessage="1" showErrorMessage="1" xr:uid="{F5A22439-00E6-4C83-8A2D-CACC30009BAC}">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B3" sqref="B3:Y4"/>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6" t="s">
        <v>188</v>
      </c>
      <c r="C2" s="277"/>
      <c r="D2" s="277"/>
      <c r="E2" s="277"/>
      <c r="F2" s="277"/>
      <c r="G2" s="277"/>
      <c r="H2" s="277"/>
      <c r="I2" s="277"/>
      <c r="J2" s="277"/>
      <c r="K2" s="277"/>
      <c r="L2" s="277"/>
      <c r="M2" s="277"/>
      <c r="N2" s="277"/>
      <c r="O2" s="277"/>
      <c r="P2" s="277"/>
      <c r="Q2" s="277"/>
    </row>
    <row r="3" spans="2:25" ht="25.35" customHeight="1" x14ac:dyDescent="0.15">
      <c r="B3" s="814" t="s">
        <v>390</v>
      </c>
      <c r="C3" s="814"/>
      <c r="D3" s="814"/>
      <c r="E3" s="815" t="s">
        <v>391</v>
      </c>
      <c r="F3" s="815"/>
      <c r="G3" s="815"/>
      <c r="H3" s="815"/>
      <c r="I3" s="805" t="s">
        <v>603</v>
      </c>
      <c r="J3" s="806"/>
      <c r="K3" s="807"/>
      <c r="L3" s="734" t="s">
        <v>393</v>
      </c>
      <c r="M3" s="726"/>
      <c r="N3" s="727"/>
      <c r="O3" s="835" t="s">
        <v>495</v>
      </c>
      <c r="P3" s="836"/>
      <c r="Q3" s="837"/>
      <c r="R3" s="816" t="s">
        <v>496</v>
      </c>
      <c r="S3" s="817"/>
      <c r="T3" s="818"/>
      <c r="U3" s="841" t="s">
        <v>494</v>
      </c>
      <c r="V3" s="842"/>
      <c r="W3" s="845">
        <v>45926</v>
      </c>
      <c r="X3" s="846"/>
      <c r="Y3" s="847"/>
    </row>
    <row r="4" spans="2:25" ht="25.35" customHeight="1" x14ac:dyDescent="0.15">
      <c r="B4" s="819" t="s">
        <v>397</v>
      </c>
      <c r="C4" s="819"/>
      <c r="D4" s="819"/>
      <c r="E4" s="820" t="s">
        <v>398</v>
      </c>
      <c r="F4" s="820"/>
      <c r="G4" s="820"/>
      <c r="H4" s="820"/>
      <c r="I4" s="805" t="s">
        <v>394</v>
      </c>
      <c r="J4" s="806"/>
      <c r="K4" s="807"/>
      <c r="L4" s="784" t="s">
        <v>395</v>
      </c>
      <c r="M4" s="821"/>
      <c r="N4" s="822"/>
      <c r="O4" s="838"/>
      <c r="P4" s="839"/>
      <c r="Q4" s="840"/>
      <c r="R4" s="823" t="s">
        <v>497</v>
      </c>
      <c r="S4" s="824"/>
      <c r="T4" s="825"/>
      <c r="U4" s="843"/>
      <c r="V4" s="844"/>
      <c r="W4" s="848"/>
      <c r="X4" s="849"/>
      <c r="Y4" s="850"/>
    </row>
    <row r="5" spans="2:25" ht="15" customHeight="1" x14ac:dyDescent="0.15">
      <c r="B5" s="805" t="s">
        <v>189</v>
      </c>
      <c r="C5" s="806"/>
      <c r="D5" s="807"/>
      <c r="E5" s="284"/>
      <c r="F5" s="805" t="s">
        <v>190</v>
      </c>
      <c r="G5" s="806"/>
      <c r="H5" s="807"/>
      <c r="I5" s="285"/>
      <c r="J5" s="805" t="s">
        <v>189</v>
      </c>
      <c r="K5" s="806"/>
      <c r="L5" s="807"/>
      <c r="M5" s="284"/>
      <c r="N5" s="805" t="s">
        <v>190</v>
      </c>
      <c r="O5" s="806"/>
      <c r="P5" s="807"/>
      <c r="Q5" s="285"/>
      <c r="R5" s="808" t="s">
        <v>189</v>
      </c>
      <c r="S5" s="810"/>
      <c r="T5" s="809"/>
      <c r="U5" s="119"/>
      <c r="V5" s="808" t="s">
        <v>190</v>
      </c>
      <c r="W5" s="810"/>
      <c r="X5" s="809"/>
      <c r="Y5" s="153"/>
    </row>
    <row r="6" spans="2:25" ht="15" customHeight="1" x14ac:dyDescent="0.15">
      <c r="B6" s="805" t="s">
        <v>191</v>
      </c>
      <c r="C6" s="806"/>
      <c r="D6" s="213"/>
      <c r="E6" s="811"/>
      <c r="F6" s="812"/>
      <c r="G6" s="812"/>
      <c r="H6" s="812"/>
      <c r="I6" s="813"/>
      <c r="J6" s="805" t="s">
        <v>191</v>
      </c>
      <c r="K6" s="806"/>
      <c r="L6" s="213"/>
      <c r="M6" s="811"/>
      <c r="N6" s="812"/>
      <c r="O6" s="812"/>
      <c r="P6" s="812"/>
      <c r="Q6" s="813"/>
      <c r="R6" s="808" t="s">
        <v>191</v>
      </c>
      <c r="S6" s="810"/>
      <c r="T6" s="180"/>
      <c r="U6" s="826"/>
      <c r="V6" s="827"/>
      <c r="W6" s="827"/>
      <c r="X6" s="827"/>
      <c r="Y6" s="828"/>
    </row>
    <row r="7" spans="2:25" ht="15" customHeight="1" x14ac:dyDescent="0.15">
      <c r="B7" s="805" t="s">
        <v>192</v>
      </c>
      <c r="C7" s="807"/>
      <c r="D7" s="734"/>
      <c r="E7" s="727"/>
      <c r="F7" s="805" t="s">
        <v>193</v>
      </c>
      <c r="G7" s="807"/>
      <c r="H7" s="311"/>
      <c r="I7" s="311"/>
      <c r="J7" s="805" t="s">
        <v>192</v>
      </c>
      <c r="K7" s="807"/>
      <c r="L7" s="734"/>
      <c r="M7" s="727"/>
      <c r="N7" s="805" t="s">
        <v>193</v>
      </c>
      <c r="O7" s="807"/>
      <c r="P7" s="311"/>
      <c r="Q7" s="311"/>
      <c r="R7" s="808" t="s">
        <v>192</v>
      </c>
      <c r="S7" s="809"/>
      <c r="T7" s="829"/>
      <c r="U7" s="830"/>
      <c r="V7" s="808" t="s">
        <v>193</v>
      </c>
      <c r="W7" s="809"/>
      <c r="X7" s="851"/>
      <c r="Y7" s="851"/>
    </row>
    <row r="8" spans="2:25" ht="15" customHeight="1" x14ac:dyDescent="0.15">
      <c r="B8" s="831" t="s">
        <v>194</v>
      </c>
      <c r="C8" s="831"/>
      <c r="D8" s="213"/>
      <c r="E8" s="286" t="s">
        <v>195</v>
      </c>
      <c r="F8" s="832"/>
      <c r="G8" s="832"/>
      <c r="H8" s="832"/>
      <c r="I8" s="832"/>
      <c r="J8" s="831" t="s">
        <v>194</v>
      </c>
      <c r="K8" s="831"/>
      <c r="L8" s="213"/>
      <c r="M8" s="286" t="s">
        <v>195</v>
      </c>
      <c r="N8" s="832"/>
      <c r="O8" s="832"/>
      <c r="P8" s="832"/>
      <c r="Q8" s="832"/>
      <c r="R8" s="833" t="s">
        <v>194</v>
      </c>
      <c r="S8" s="833"/>
      <c r="T8" s="180"/>
      <c r="U8" s="156" t="s">
        <v>195</v>
      </c>
      <c r="V8" s="834"/>
      <c r="W8" s="834"/>
      <c r="X8" s="834"/>
      <c r="Y8" s="834"/>
    </row>
    <row r="9" spans="2:25" s="31" customFormat="1" ht="14.1" customHeight="1" x14ac:dyDescent="0.15">
      <c r="B9" s="794"/>
      <c r="C9" s="794"/>
      <c r="D9" s="794"/>
      <c r="E9" s="794"/>
      <c r="F9" s="794"/>
      <c r="G9" s="794"/>
      <c r="H9" s="794"/>
      <c r="I9" s="794"/>
      <c r="J9" s="795"/>
      <c r="K9" s="795"/>
      <c r="L9" s="795"/>
      <c r="M9" s="795"/>
      <c r="N9" s="795"/>
      <c r="O9" s="795"/>
      <c r="P9" s="795"/>
      <c r="Q9" s="795"/>
      <c r="R9" s="796"/>
      <c r="S9" s="796"/>
      <c r="T9" s="796"/>
      <c r="U9" s="796"/>
      <c r="V9" s="796"/>
      <c r="W9" s="796"/>
      <c r="X9" s="796"/>
      <c r="Y9" s="797"/>
    </row>
    <row r="10" spans="2:25" s="31" customFormat="1" ht="14.1" customHeight="1" x14ac:dyDescent="0.15">
      <c r="B10" s="768"/>
      <c r="C10" s="768"/>
      <c r="D10" s="768"/>
      <c r="E10" s="768"/>
      <c r="F10" s="768"/>
      <c r="G10" s="768"/>
      <c r="H10" s="768"/>
      <c r="I10" s="768"/>
      <c r="J10" s="795"/>
      <c r="K10" s="795"/>
      <c r="L10" s="795"/>
      <c r="M10" s="795"/>
      <c r="N10" s="795"/>
      <c r="O10" s="795"/>
      <c r="P10" s="795"/>
      <c r="Q10" s="795"/>
      <c r="R10" s="796"/>
      <c r="S10" s="796"/>
      <c r="T10" s="796"/>
      <c r="U10" s="796"/>
      <c r="V10" s="796"/>
      <c r="W10" s="796"/>
      <c r="X10" s="796"/>
      <c r="Y10" s="797"/>
    </row>
    <row r="11" spans="2:25" s="31" customFormat="1" ht="14.1" customHeight="1" x14ac:dyDescent="0.15">
      <c r="B11" s="768"/>
      <c r="C11" s="768"/>
      <c r="D11" s="768"/>
      <c r="E11" s="768"/>
      <c r="F11" s="768"/>
      <c r="G11" s="768"/>
      <c r="H11" s="768"/>
      <c r="I11" s="768"/>
      <c r="J11" s="795"/>
      <c r="K11" s="795"/>
      <c r="L11" s="795"/>
      <c r="M11" s="795"/>
      <c r="N11" s="795"/>
      <c r="O11" s="795"/>
      <c r="P11" s="795"/>
      <c r="Q11" s="795"/>
      <c r="R11" s="796"/>
      <c r="S11" s="796"/>
      <c r="T11" s="796"/>
      <c r="U11" s="796"/>
      <c r="V11" s="796"/>
      <c r="W11" s="796"/>
      <c r="X11" s="796"/>
      <c r="Y11" s="797"/>
    </row>
    <row r="12" spans="2:25" s="31" customFormat="1" ht="14.1" customHeight="1" x14ac:dyDescent="0.15">
      <c r="B12" s="768"/>
      <c r="C12" s="768"/>
      <c r="D12" s="768"/>
      <c r="E12" s="768"/>
      <c r="F12" s="768"/>
      <c r="G12" s="768"/>
      <c r="H12" s="768"/>
      <c r="I12" s="768"/>
      <c r="J12" s="795"/>
      <c r="K12" s="795"/>
      <c r="L12" s="795"/>
      <c r="M12" s="795"/>
      <c r="N12" s="795"/>
      <c r="O12" s="795"/>
      <c r="P12" s="795"/>
      <c r="Q12" s="795"/>
      <c r="R12" s="796"/>
      <c r="S12" s="796"/>
      <c r="T12" s="796"/>
      <c r="U12" s="796"/>
      <c r="V12" s="796"/>
      <c r="W12" s="796"/>
      <c r="X12" s="796"/>
      <c r="Y12" s="797"/>
    </row>
    <row r="13" spans="2:25" s="31" customFormat="1" ht="14.1" customHeight="1" x14ac:dyDescent="0.15">
      <c r="B13" s="768"/>
      <c r="C13" s="768"/>
      <c r="D13" s="768"/>
      <c r="E13" s="768"/>
      <c r="F13" s="768"/>
      <c r="G13" s="768"/>
      <c r="H13" s="768"/>
      <c r="I13" s="768"/>
      <c r="J13" s="795"/>
      <c r="K13" s="795"/>
      <c r="L13" s="795"/>
      <c r="M13" s="795"/>
      <c r="N13" s="795"/>
      <c r="O13" s="795"/>
      <c r="P13" s="795"/>
      <c r="Q13" s="795"/>
      <c r="R13" s="796"/>
      <c r="S13" s="796"/>
      <c r="T13" s="796"/>
      <c r="U13" s="796"/>
      <c r="V13" s="796"/>
      <c r="W13" s="796"/>
      <c r="X13" s="796"/>
      <c r="Y13" s="797"/>
    </row>
    <row r="14" spans="2:25" s="31" customFormat="1" ht="14.1" customHeight="1" x14ac:dyDescent="0.15">
      <c r="B14" s="768"/>
      <c r="C14" s="768"/>
      <c r="D14" s="768"/>
      <c r="E14" s="768"/>
      <c r="F14" s="768"/>
      <c r="G14" s="768"/>
      <c r="H14" s="768"/>
      <c r="I14" s="768"/>
      <c r="J14" s="795"/>
      <c r="K14" s="795"/>
      <c r="L14" s="795"/>
      <c r="M14" s="795"/>
      <c r="N14" s="795"/>
      <c r="O14" s="795"/>
      <c r="P14" s="795"/>
      <c r="Q14" s="795"/>
      <c r="R14" s="796"/>
      <c r="S14" s="796"/>
      <c r="T14" s="796"/>
      <c r="U14" s="796"/>
      <c r="V14" s="796"/>
      <c r="W14" s="796"/>
      <c r="X14" s="796"/>
      <c r="Y14" s="797"/>
    </row>
    <row r="15" spans="2:25" s="31" customFormat="1" ht="14.1" customHeight="1" x14ac:dyDescent="0.15">
      <c r="B15" s="768"/>
      <c r="C15" s="768"/>
      <c r="D15" s="768"/>
      <c r="E15" s="768"/>
      <c r="F15" s="768"/>
      <c r="G15" s="768"/>
      <c r="H15" s="768"/>
      <c r="I15" s="768"/>
      <c r="J15" s="795"/>
      <c r="K15" s="795"/>
      <c r="L15" s="795"/>
      <c r="M15" s="795"/>
      <c r="N15" s="795"/>
      <c r="O15" s="795"/>
      <c r="P15" s="795"/>
      <c r="Q15" s="795"/>
      <c r="R15" s="796"/>
      <c r="S15" s="796"/>
      <c r="T15" s="796"/>
      <c r="U15" s="796"/>
      <c r="V15" s="796"/>
      <c r="W15" s="796"/>
      <c r="X15" s="796"/>
      <c r="Y15" s="797"/>
    </row>
    <row r="16" spans="2:25" s="31" customFormat="1" ht="14.1" customHeight="1" x14ac:dyDescent="0.15">
      <c r="B16" s="768"/>
      <c r="C16" s="768"/>
      <c r="D16" s="768"/>
      <c r="E16" s="768"/>
      <c r="F16" s="768"/>
      <c r="G16" s="768"/>
      <c r="H16" s="768"/>
      <c r="I16" s="768"/>
      <c r="J16" s="795"/>
      <c r="K16" s="795"/>
      <c r="L16" s="795"/>
      <c r="M16" s="795"/>
      <c r="N16" s="795"/>
      <c r="O16" s="795"/>
      <c r="P16" s="795"/>
      <c r="Q16" s="795"/>
      <c r="R16" s="796"/>
      <c r="S16" s="796"/>
      <c r="T16" s="796"/>
      <c r="U16" s="796"/>
      <c r="V16" s="796"/>
      <c r="W16" s="796"/>
      <c r="X16" s="796"/>
      <c r="Y16" s="797"/>
    </row>
    <row r="17" spans="2:25" s="31" customFormat="1" ht="14.1" customHeight="1" x14ac:dyDescent="0.15">
      <c r="B17" s="768"/>
      <c r="C17" s="768"/>
      <c r="D17" s="768"/>
      <c r="E17" s="768"/>
      <c r="F17" s="768"/>
      <c r="G17" s="768"/>
      <c r="H17" s="768"/>
      <c r="I17" s="768"/>
      <c r="J17" s="795"/>
      <c r="K17" s="795"/>
      <c r="L17" s="795"/>
      <c r="M17" s="795"/>
      <c r="N17" s="795"/>
      <c r="O17" s="795"/>
      <c r="P17" s="795"/>
      <c r="Q17" s="795"/>
      <c r="R17" s="796"/>
      <c r="S17" s="796"/>
      <c r="T17" s="796"/>
      <c r="U17" s="796"/>
      <c r="V17" s="796"/>
      <c r="W17" s="796"/>
      <c r="X17" s="796"/>
      <c r="Y17" s="797"/>
    </row>
    <row r="18" spans="2:25" s="31" customFormat="1" ht="14.1" customHeight="1" x14ac:dyDescent="0.15">
      <c r="B18" s="768"/>
      <c r="C18" s="768"/>
      <c r="D18" s="768"/>
      <c r="E18" s="768"/>
      <c r="F18" s="768"/>
      <c r="G18" s="768"/>
      <c r="H18" s="768"/>
      <c r="I18" s="768"/>
      <c r="J18" s="795"/>
      <c r="K18" s="795"/>
      <c r="L18" s="795"/>
      <c r="M18" s="795"/>
      <c r="N18" s="795"/>
      <c r="O18" s="795"/>
      <c r="P18" s="795"/>
      <c r="Q18" s="795"/>
      <c r="R18" s="796"/>
      <c r="S18" s="796"/>
      <c r="T18" s="796"/>
      <c r="U18" s="796"/>
      <c r="V18" s="796"/>
      <c r="W18" s="796"/>
      <c r="X18" s="796"/>
      <c r="Y18" s="797"/>
    </row>
    <row r="19" spans="2:25" s="31" customFormat="1" ht="14.1" customHeight="1" x14ac:dyDescent="0.15">
      <c r="B19" s="768"/>
      <c r="C19" s="768"/>
      <c r="D19" s="768"/>
      <c r="E19" s="768"/>
      <c r="F19" s="768"/>
      <c r="G19" s="768"/>
      <c r="H19" s="768"/>
      <c r="I19" s="768"/>
      <c r="J19" s="795"/>
      <c r="K19" s="795"/>
      <c r="L19" s="795"/>
      <c r="M19" s="795"/>
      <c r="N19" s="795"/>
      <c r="O19" s="795"/>
      <c r="P19" s="795"/>
      <c r="Q19" s="795"/>
      <c r="R19" s="796"/>
      <c r="S19" s="796"/>
      <c r="T19" s="796"/>
      <c r="U19" s="796"/>
      <c r="V19" s="796"/>
      <c r="W19" s="796"/>
      <c r="X19" s="796"/>
      <c r="Y19" s="797"/>
    </row>
    <row r="20" spans="2:25" s="31" customFormat="1" ht="14.1" customHeight="1" x14ac:dyDescent="0.15">
      <c r="B20" s="768"/>
      <c r="C20" s="768"/>
      <c r="D20" s="768"/>
      <c r="E20" s="768"/>
      <c r="F20" s="768"/>
      <c r="G20" s="768"/>
      <c r="H20" s="768"/>
      <c r="I20" s="768"/>
      <c r="J20" s="795"/>
      <c r="K20" s="795"/>
      <c r="L20" s="795"/>
      <c r="M20" s="795"/>
      <c r="N20" s="795"/>
      <c r="O20" s="795"/>
      <c r="P20" s="795"/>
      <c r="Q20" s="795"/>
      <c r="R20" s="796"/>
      <c r="S20" s="796"/>
      <c r="T20" s="796"/>
      <c r="U20" s="796"/>
      <c r="V20" s="796"/>
      <c r="W20" s="796"/>
      <c r="X20" s="796"/>
      <c r="Y20" s="797"/>
    </row>
    <row r="21" spans="2:25" s="31" customFormat="1" ht="14.1" customHeight="1" x14ac:dyDescent="0.15">
      <c r="B21" s="768"/>
      <c r="C21" s="768"/>
      <c r="D21" s="768"/>
      <c r="E21" s="768"/>
      <c r="F21" s="768"/>
      <c r="G21" s="768"/>
      <c r="H21" s="768"/>
      <c r="I21" s="768"/>
      <c r="J21" s="795"/>
      <c r="K21" s="795"/>
      <c r="L21" s="795"/>
      <c r="M21" s="795"/>
      <c r="N21" s="795"/>
      <c r="O21" s="795"/>
      <c r="P21" s="795"/>
      <c r="Q21" s="795"/>
      <c r="R21" s="796"/>
      <c r="S21" s="796"/>
      <c r="T21" s="796"/>
      <c r="U21" s="796"/>
      <c r="V21" s="796"/>
      <c r="W21" s="796"/>
      <c r="X21" s="796"/>
      <c r="Y21" s="797"/>
    </row>
    <row r="22" spans="2:25" ht="15" customHeight="1" x14ac:dyDescent="0.15">
      <c r="B22" s="805" t="s">
        <v>189</v>
      </c>
      <c r="C22" s="806"/>
      <c r="D22" s="807"/>
      <c r="E22" s="284"/>
      <c r="F22" s="805" t="s">
        <v>190</v>
      </c>
      <c r="G22" s="806"/>
      <c r="H22" s="807"/>
      <c r="I22" s="285"/>
      <c r="J22" s="805" t="s">
        <v>189</v>
      </c>
      <c r="K22" s="806"/>
      <c r="L22" s="807"/>
      <c r="M22" s="284"/>
      <c r="N22" s="805" t="s">
        <v>190</v>
      </c>
      <c r="O22" s="806"/>
      <c r="P22" s="807"/>
      <c r="Q22" s="285"/>
      <c r="R22" s="808" t="s">
        <v>189</v>
      </c>
      <c r="S22" s="810"/>
      <c r="T22" s="809"/>
      <c r="U22" s="119"/>
      <c r="V22" s="808" t="s">
        <v>190</v>
      </c>
      <c r="W22" s="810"/>
      <c r="X22" s="809"/>
      <c r="Y22" s="153"/>
    </row>
    <row r="23" spans="2:25" ht="15" customHeight="1" x14ac:dyDescent="0.15">
      <c r="B23" s="805" t="s">
        <v>191</v>
      </c>
      <c r="C23" s="806"/>
      <c r="D23" s="213"/>
      <c r="E23" s="811"/>
      <c r="F23" s="812"/>
      <c r="G23" s="812"/>
      <c r="H23" s="812"/>
      <c r="I23" s="813"/>
      <c r="J23" s="805" t="s">
        <v>191</v>
      </c>
      <c r="K23" s="806"/>
      <c r="L23" s="213"/>
      <c r="M23" s="811"/>
      <c r="N23" s="812"/>
      <c r="O23" s="812"/>
      <c r="P23" s="812"/>
      <c r="Q23" s="813"/>
      <c r="R23" s="808" t="s">
        <v>191</v>
      </c>
      <c r="S23" s="810"/>
      <c r="T23" s="180"/>
      <c r="U23" s="826"/>
      <c r="V23" s="827"/>
      <c r="W23" s="827"/>
      <c r="X23" s="827"/>
      <c r="Y23" s="828"/>
    </row>
    <row r="24" spans="2:25" ht="15" customHeight="1" x14ac:dyDescent="0.15">
      <c r="B24" s="805" t="s">
        <v>192</v>
      </c>
      <c r="C24" s="807"/>
      <c r="D24" s="734"/>
      <c r="E24" s="727"/>
      <c r="F24" s="805" t="s">
        <v>193</v>
      </c>
      <c r="G24" s="807"/>
      <c r="H24" s="311"/>
      <c r="I24" s="311"/>
      <c r="J24" s="805" t="s">
        <v>192</v>
      </c>
      <c r="K24" s="807"/>
      <c r="L24" s="734"/>
      <c r="M24" s="727"/>
      <c r="N24" s="805" t="s">
        <v>193</v>
      </c>
      <c r="O24" s="807"/>
      <c r="P24" s="311"/>
      <c r="Q24" s="311"/>
      <c r="R24" s="808" t="s">
        <v>192</v>
      </c>
      <c r="S24" s="809"/>
      <c r="T24" s="829"/>
      <c r="U24" s="830"/>
      <c r="V24" s="808" t="s">
        <v>193</v>
      </c>
      <c r="W24" s="809"/>
      <c r="X24" s="851"/>
      <c r="Y24" s="851"/>
    </row>
    <row r="25" spans="2:25" ht="15" customHeight="1" x14ac:dyDescent="0.15">
      <c r="B25" s="831" t="s">
        <v>194</v>
      </c>
      <c r="C25" s="831"/>
      <c r="D25" s="213"/>
      <c r="E25" s="286" t="s">
        <v>195</v>
      </c>
      <c r="F25" s="832"/>
      <c r="G25" s="832"/>
      <c r="H25" s="832"/>
      <c r="I25" s="832"/>
      <c r="J25" s="831" t="s">
        <v>194</v>
      </c>
      <c r="K25" s="831"/>
      <c r="L25" s="213"/>
      <c r="M25" s="286" t="s">
        <v>195</v>
      </c>
      <c r="N25" s="832"/>
      <c r="O25" s="832"/>
      <c r="P25" s="832"/>
      <c r="Q25" s="832"/>
      <c r="R25" s="833" t="s">
        <v>194</v>
      </c>
      <c r="S25" s="833"/>
      <c r="T25" s="180"/>
      <c r="U25" s="156" t="s">
        <v>195</v>
      </c>
      <c r="V25" s="834"/>
      <c r="W25" s="834"/>
      <c r="X25" s="834"/>
      <c r="Y25" s="834"/>
    </row>
    <row r="26" spans="2:25" s="31" customFormat="1" ht="14.1" customHeight="1" x14ac:dyDescent="0.15">
      <c r="B26" s="794"/>
      <c r="C26" s="794"/>
      <c r="D26" s="794"/>
      <c r="E26" s="794"/>
      <c r="F26" s="794"/>
      <c r="G26" s="794"/>
      <c r="H26" s="794"/>
      <c r="I26" s="794"/>
      <c r="J26" s="795"/>
      <c r="K26" s="795"/>
      <c r="L26" s="795"/>
      <c r="M26" s="795"/>
      <c r="N26" s="795"/>
      <c r="O26" s="795"/>
      <c r="P26" s="795"/>
      <c r="Q26" s="795"/>
      <c r="R26" s="798"/>
      <c r="S26" s="799"/>
      <c r="T26" s="799"/>
      <c r="U26" s="799"/>
      <c r="V26" s="799"/>
      <c r="W26" s="799"/>
      <c r="X26" s="799"/>
      <c r="Y26" s="800"/>
    </row>
    <row r="27" spans="2:25" s="31" customFormat="1" ht="14.1" customHeight="1" x14ac:dyDescent="0.15">
      <c r="B27" s="768"/>
      <c r="C27" s="768"/>
      <c r="D27" s="768"/>
      <c r="E27" s="768"/>
      <c r="F27" s="768"/>
      <c r="G27" s="768"/>
      <c r="H27" s="768"/>
      <c r="I27" s="768"/>
      <c r="J27" s="795"/>
      <c r="K27" s="795"/>
      <c r="L27" s="795"/>
      <c r="M27" s="795"/>
      <c r="N27" s="795"/>
      <c r="O27" s="795"/>
      <c r="P27" s="795"/>
      <c r="Q27" s="795"/>
      <c r="R27" s="801"/>
      <c r="S27" s="796"/>
      <c r="T27" s="796"/>
      <c r="U27" s="796"/>
      <c r="V27" s="796"/>
      <c r="W27" s="796"/>
      <c r="X27" s="796"/>
      <c r="Y27" s="797"/>
    </row>
    <row r="28" spans="2:25" s="31" customFormat="1" ht="14.1" customHeight="1" x14ac:dyDescent="0.15">
      <c r="B28" s="768"/>
      <c r="C28" s="768"/>
      <c r="D28" s="768"/>
      <c r="E28" s="768"/>
      <c r="F28" s="768"/>
      <c r="G28" s="768"/>
      <c r="H28" s="768"/>
      <c r="I28" s="768"/>
      <c r="J28" s="795"/>
      <c r="K28" s="795"/>
      <c r="L28" s="795"/>
      <c r="M28" s="795"/>
      <c r="N28" s="795"/>
      <c r="O28" s="795"/>
      <c r="P28" s="795"/>
      <c r="Q28" s="795"/>
      <c r="R28" s="801"/>
      <c r="S28" s="796"/>
      <c r="T28" s="796"/>
      <c r="U28" s="796"/>
      <c r="V28" s="796"/>
      <c r="W28" s="796"/>
      <c r="X28" s="796"/>
      <c r="Y28" s="797"/>
    </row>
    <row r="29" spans="2:25" s="31" customFormat="1" ht="14.1" customHeight="1" x14ac:dyDescent="0.15">
      <c r="B29" s="768"/>
      <c r="C29" s="768"/>
      <c r="D29" s="768"/>
      <c r="E29" s="768"/>
      <c r="F29" s="768"/>
      <c r="G29" s="768"/>
      <c r="H29" s="768"/>
      <c r="I29" s="768"/>
      <c r="J29" s="795"/>
      <c r="K29" s="795"/>
      <c r="L29" s="795"/>
      <c r="M29" s="795"/>
      <c r="N29" s="795"/>
      <c r="O29" s="795"/>
      <c r="P29" s="795"/>
      <c r="Q29" s="795"/>
      <c r="R29" s="801"/>
      <c r="S29" s="796"/>
      <c r="T29" s="796"/>
      <c r="U29" s="796"/>
      <c r="V29" s="796"/>
      <c r="W29" s="796"/>
      <c r="X29" s="796"/>
      <c r="Y29" s="797"/>
    </row>
    <row r="30" spans="2:25" s="31" customFormat="1" ht="14.1" customHeight="1" x14ac:dyDescent="0.15">
      <c r="B30" s="768"/>
      <c r="C30" s="768"/>
      <c r="D30" s="768"/>
      <c r="E30" s="768"/>
      <c r="F30" s="768"/>
      <c r="G30" s="768"/>
      <c r="H30" s="768"/>
      <c r="I30" s="768"/>
      <c r="J30" s="795"/>
      <c r="K30" s="795"/>
      <c r="L30" s="795"/>
      <c r="M30" s="795"/>
      <c r="N30" s="795"/>
      <c r="O30" s="795"/>
      <c r="P30" s="795"/>
      <c r="Q30" s="795"/>
      <c r="R30" s="801"/>
      <c r="S30" s="796"/>
      <c r="T30" s="796"/>
      <c r="U30" s="796"/>
      <c r="V30" s="796"/>
      <c r="W30" s="796"/>
      <c r="X30" s="796"/>
      <c r="Y30" s="797"/>
    </row>
    <row r="31" spans="2:25" s="31" customFormat="1" ht="14.1" customHeight="1" x14ac:dyDescent="0.15">
      <c r="B31" s="768"/>
      <c r="C31" s="768"/>
      <c r="D31" s="768"/>
      <c r="E31" s="768"/>
      <c r="F31" s="768"/>
      <c r="G31" s="768"/>
      <c r="H31" s="768"/>
      <c r="I31" s="768"/>
      <c r="J31" s="795"/>
      <c r="K31" s="795"/>
      <c r="L31" s="795"/>
      <c r="M31" s="795"/>
      <c r="N31" s="795"/>
      <c r="O31" s="795"/>
      <c r="P31" s="795"/>
      <c r="Q31" s="795"/>
      <c r="R31" s="801"/>
      <c r="S31" s="796"/>
      <c r="T31" s="796"/>
      <c r="U31" s="796"/>
      <c r="V31" s="796"/>
      <c r="W31" s="796"/>
      <c r="X31" s="796"/>
      <c r="Y31" s="797"/>
    </row>
    <row r="32" spans="2:25" s="31" customFormat="1" ht="14.1" customHeight="1" x14ac:dyDescent="0.15">
      <c r="B32" s="768"/>
      <c r="C32" s="768"/>
      <c r="D32" s="768"/>
      <c r="E32" s="768"/>
      <c r="F32" s="768"/>
      <c r="G32" s="768"/>
      <c r="H32" s="768"/>
      <c r="I32" s="768"/>
      <c r="J32" s="795"/>
      <c r="K32" s="795"/>
      <c r="L32" s="795"/>
      <c r="M32" s="795"/>
      <c r="N32" s="795"/>
      <c r="O32" s="795"/>
      <c r="P32" s="795"/>
      <c r="Q32" s="795"/>
      <c r="R32" s="801"/>
      <c r="S32" s="796"/>
      <c r="T32" s="796"/>
      <c r="U32" s="796"/>
      <c r="V32" s="796"/>
      <c r="W32" s="796"/>
      <c r="X32" s="796"/>
      <c r="Y32" s="797"/>
    </row>
    <row r="33" spans="2:25" s="31" customFormat="1" ht="14.1" customHeight="1" x14ac:dyDescent="0.15">
      <c r="B33" s="768"/>
      <c r="C33" s="768"/>
      <c r="D33" s="768"/>
      <c r="E33" s="768"/>
      <c r="F33" s="768"/>
      <c r="G33" s="768"/>
      <c r="H33" s="768"/>
      <c r="I33" s="768"/>
      <c r="J33" s="795"/>
      <c r="K33" s="795"/>
      <c r="L33" s="795"/>
      <c r="M33" s="795"/>
      <c r="N33" s="795"/>
      <c r="O33" s="795"/>
      <c r="P33" s="795"/>
      <c r="Q33" s="795"/>
      <c r="R33" s="801"/>
      <c r="S33" s="796"/>
      <c r="T33" s="796"/>
      <c r="U33" s="796"/>
      <c r="V33" s="796"/>
      <c r="W33" s="796"/>
      <c r="X33" s="796"/>
      <c r="Y33" s="797"/>
    </row>
    <row r="34" spans="2:25" s="31" customFormat="1" ht="14.1" customHeight="1" x14ac:dyDescent="0.15">
      <c r="B34" s="768"/>
      <c r="C34" s="768"/>
      <c r="D34" s="768"/>
      <c r="E34" s="768"/>
      <c r="F34" s="768"/>
      <c r="G34" s="768"/>
      <c r="H34" s="768"/>
      <c r="I34" s="768"/>
      <c r="J34" s="795"/>
      <c r="K34" s="795"/>
      <c r="L34" s="795"/>
      <c r="M34" s="795"/>
      <c r="N34" s="795"/>
      <c r="O34" s="795"/>
      <c r="P34" s="795"/>
      <c r="Q34" s="795"/>
      <c r="R34" s="801"/>
      <c r="S34" s="796"/>
      <c r="T34" s="796"/>
      <c r="U34" s="796"/>
      <c r="V34" s="796"/>
      <c r="W34" s="796"/>
      <c r="X34" s="796"/>
      <c r="Y34" s="797"/>
    </row>
    <row r="35" spans="2:25" s="31" customFormat="1" ht="14.1" customHeight="1" x14ac:dyDescent="0.15">
      <c r="B35" s="768"/>
      <c r="C35" s="768"/>
      <c r="D35" s="768"/>
      <c r="E35" s="768"/>
      <c r="F35" s="768"/>
      <c r="G35" s="768"/>
      <c r="H35" s="768"/>
      <c r="I35" s="768"/>
      <c r="J35" s="795"/>
      <c r="K35" s="795"/>
      <c r="L35" s="795"/>
      <c r="M35" s="795"/>
      <c r="N35" s="795"/>
      <c r="O35" s="795"/>
      <c r="P35" s="795"/>
      <c r="Q35" s="795"/>
      <c r="R35" s="801"/>
      <c r="S35" s="796"/>
      <c r="T35" s="796"/>
      <c r="U35" s="796"/>
      <c r="V35" s="796"/>
      <c r="W35" s="796"/>
      <c r="X35" s="796"/>
      <c r="Y35" s="797"/>
    </row>
    <row r="36" spans="2:25" s="31" customFormat="1" ht="14.1" customHeight="1" x14ac:dyDescent="0.15">
      <c r="B36" s="768"/>
      <c r="C36" s="768"/>
      <c r="D36" s="768"/>
      <c r="E36" s="768"/>
      <c r="F36" s="768"/>
      <c r="G36" s="768"/>
      <c r="H36" s="768"/>
      <c r="I36" s="768"/>
      <c r="J36" s="795"/>
      <c r="K36" s="795"/>
      <c r="L36" s="795"/>
      <c r="M36" s="795"/>
      <c r="N36" s="795"/>
      <c r="O36" s="795"/>
      <c r="P36" s="795"/>
      <c r="Q36" s="795"/>
      <c r="R36" s="801"/>
      <c r="S36" s="796"/>
      <c r="T36" s="796"/>
      <c r="U36" s="796"/>
      <c r="V36" s="796"/>
      <c r="W36" s="796"/>
      <c r="X36" s="796"/>
      <c r="Y36" s="797"/>
    </row>
    <row r="37" spans="2:25" s="31" customFormat="1" ht="14.1" customHeight="1" x14ac:dyDescent="0.15">
      <c r="B37" s="768"/>
      <c r="C37" s="768"/>
      <c r="D37" s="768"/>
      <c r="E37" s="768"/>
      <c r="F37" s="768"/>
      <c r="G37" s="768"/>
      <c r="H37" s="768"/>
      <c r="I37" s="768"/>
      <c r="J37" s="795"/>
      <c r="K37" s="795"/>
      <c r="L37" s="795"/>
      <c r="M37" s="795"/>
      <c r="N37" s="795"/>
      <c r="O37" s="795"/>
      <c r="P37" s="795"/>
      <c r="Q37" s="795"/>
      <c r="R37" s="801"/>
      <c r="S37" s="796"/>
      <c r="T37" s="796"/>
      <c r="U37" s="796"/>
      <c r="V37" s="796"/>
      <c r="W37" s="796"/>
      <c r="X37" s="796"/>
      <c r="Y37" s="797"/>
    </row>
    <row r="38" spans="2:25" s="31" customFormat="1" ht="14.1" customHeight="1" x14ac:dyDescent="0.15">
      <c r="B38" s="768"/>
      <c r="C38" s="768"/>
      <c r="D38" s="768"/>
      <c r="E38" s="768"/>
      <c r="F38" s="768"/>
      <c r="G38" s="768"/>
      <c r="H38" s="768"/>
      <c r="I38" s="768"/>
      <c r="J38" s="795"/>
      <c r="K38" s="795"/>
      <c r="L38" s="795"/>
      <c r="M38" s="795"/>
      <c r="N38" s="795"/>
      <c r="O38" s="795"/>
      <c r="P38" s="795"/>
      <c r="Q38" s="795"/>
      <c r="R38" s="802"/>
      <c r="S38" s="803"/>
      <c r="T38" s="803"/>
      <c r="U38" s="803"/>
      <c r="V38" s="803"/>
      <c r="W38" s="803"/>
      <c r="X38" s="803"/>
      <c r="Y38" s="804"/>
    </row>
    <row r="39" spans="2:25" ht="15" customHeight="1" x14ac:dyDescent="0.15">
      <c r="B39" s="32"/>
      <c r="C39" s="35" t="s">
        <v>196</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197</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198</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2"/>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83" t="s">
        <v>199</v>
      </c>
      <c r="C3" s="483"/>
      <c r="D3" s="483"/>
      <c r="E3" s="852"/>
      <c r="F3" s="852"/>
      <c r="G3" s="852"/>
      <c r="H3" s="852"/>
      <c r="I3" s="852"/>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53" t="s">
        <v>390</v>
      </c>
      <c r="C4" s="854"/>
      <c r="D4" s="855"/>
      <c r="E4" s="856" t="s">
        <v>391</v>
      </c>
      <c r="F4" s="857"/>
      <c r="G4" s="857"/>
      <c r="H4" s="857"/>
      <c r="I4" s="858"/>
      <c r="J4" s="859" t="s">
        <v>392</v>
      </c>
      <c r="K4" s="860"/>
      <c r="L4" s="861"/>
      <c r="M4" s="862" t="s">
        <v>393</v>
      </c>
      <c r="N4" s="863"/>
      <c r="O4" s="863"/>
      <c r="P4" s="863"/>
      <c r="Q4" s="863"/>
      <c r="R4" s="864"/>
      <c r="S4" s="736" t="s">
        <v>495</v>
      </c>
      <c r="T4" s="744"/>
      <c r="U4" s="744"/>
      <c r="V4" s="737"/>
      <c r="W4" s="865" t="s">
        <v>496</v>
      </c>
      <c r="X4" s="866"/>
      <c r="Y4" s="866"/>
      <c r="Z4" s="866"/>
      <c r="AA4" s="866"/>
      <c r="AB4" s="867"/>
      <c r="AC4" s="470" t="s">
        <v>494</v>
      </c>
      <c r="AD4" s="471"/>
      <c r="AE4" s="472"/>
      <c r="AF4" s="868">
        <v>45926</v>
      </c>
      <c r="AG4" s="869"/>
      <c r="AH4" s="869"/>
      <c r="AI4" s="870"/>
    </row>
    <row r="5" spans="2:35" ht="20.100000000000001" customHeight="1" x14ac:dyDescent="0.15">
      <c r="B5" s="882" t="s">
        <v>515</v>
      </c>
      <c r="C5" s="883"/>
      <c r="D5" s="884"/>
      <c r="E5" s="885" t="s">
        <v>398</v>
      </c>
      <c r="F5" s="886"/>
      <c r="G5" s="886"/>
      <c r="H5" s="886"/>
      <c r="I5" s="887"/>
      <c r="J5" s="888" t="s">
        <v>394</v>
      </c>
      <c r="K5" s="889"/>
      <c r="L5" s="890"/>
      <c r="M5" s="862" t="s">
        <v>395</v>
      </c>
      <c r="N5" s="863"/>
      <c r="O5" s="863"/>
      <c r="P5" s="863"/>
      <c r="Q5" s="863"/>
      <c r="R5" s="864"/>
      <c r="S5" s="745"/>
      <c r="T5" s="746"/>
      <c r="U5" s="746"/>
      <c r="V5" s="747"/>
      <c r="W5" s="891" t="s">
        <v>497</v>
      </c>
      <c r="X5" s="892"/>
      <c r="Y5" s="892"/>
      <c r="Z5" s="892"/>
      <c r="AA5" s="892"/>
      <c r="AB5" s="893"/>
      <c r="AC5" s="473"/>
      <c r="AD5" s="474"/>
      <c r="AE5" s="475"/>
      <c r="AF5" s="871"/>
      <c r="AG5" s="872"/>
      <c r="AH5" s="872"/>
      <c r="AI5" s="873"/>
    </row>
    <row r="6" spans="2:35" ht="26.25" customHeight="1" x14ac:dyDescent="0.2">
      <c r="B6" s="874" t="s">
        <v>200</v>
      </c>
      <c r="C6" s="877" t="s">
        <v>201</v>
      </c>
      <c r="D6" s="878"/>
      <c r="E6" s="878"/>
      <c r="F6" s="878"/>
      <c r="G6" s="878"/>
      <c r="H6" s="878"/>
      <c r="I6" s="878"/>
      <c r="J6" s="878"/>
      <c r="K6" s="878"/>
      <c r="L6" s="878"/>
      <c r="M6" s="878"/>
      <c r="N6" s="878"/>
      <c r="O6" s="878"/>
      <c r="P6" s="878"/>
      <c r="Q6" s="878"/>
      <c r="R6" s="878"/>
      <c r="S6" s="878"/>
      <c r="T6" s="878"/>
      <c r="U6" s="878"/>
      <c r="V6" s="878"/>
      <c r="W6" s="878"/>
      <c r="X6" s="878"/>
      <c r="Y6" s="878"/>
      <c r="Z6" s="878"/>
      <c r="AA6" s="878"/>
      <c r="AB6" s="878"/>
      <c r="AC6" s="878"/>
      <c r="AD6" s="878"/>
      <c r="AE6" s="878"/>
      <c r="AF6" s="878"/>
      <c r="AG6" s="878"/>
      <c r="AH6" s="878"/>
      <c r="AI6" s="879"/>
    </row>
    <row r="7" spans="2:35" ht="35.450000000000003" customHeight="1" x14ac:dyDescent="0.15">
      <c r="B7" s="875"/>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5"/>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5"/>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5"/>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5"/>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5"/>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5"/>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5"/>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5"/>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5"/>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5"/>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6"/>
      <c r="C18" s="95"/>
      <c r="D18" s="96"/>
      <c r="E18" s="97"/>
      <c r="F18" s="98"/>
      <c r="G18" s="98"/>
      <c r="H18" s="96"/>
      <c r="I18" s="96"/>
      <c r="J18" s="96"/>
      <c r="K18" s="96"/>
      <c r="L18" s="96"/>
      <c r="M18" s="96"/>
      <c r="N18" s="96"/>
      <c r="O18" s="96"/>
      <c r="P18" s="96"/>
      <c r="Q18" s="96"/>
      <c r="R18" s="96"/>
      <c r="S18" s="99"/>
      <c r="T18" s="99"/>
      <c r="U18" s="99"/>
      <c r="V18" s="880" t="s">
        <v>202</v>
      </c>
      <c r="W18" s="880"/>
      <c r="X18" s="880"/>
      <c r="Y18" s="880"/>
      <c r="Z18" s="880"/>
      <c r="AA18" s="880"/>
      <c r="AB18" s="880"/>
      <c r="AC18" s="880"/>
      <c r="AD18" s="880"/>
      <c r="AE18" s="880"/>
      <c r="AF18" s="880"/>
      <c r="AG18" s="880"/>
      <c r="AH18" s="880"/>
      <c r="AI18" s="881"/>
    </row>
    <row r="19" spans="2:35" ht="15" customHeight="1" x14ac:dyDescent="0.15"/>
  </sheetData>
  <mergeCells count="17">
    <mergeCell ref="B6:B18"/>
    <mergeCell ref="C6:AI6"/>
    <mergeCell ref="V18:AI18"/>
    <mergeCell ref="B5:D5"/>
    <mergeCell ref="E5:I5"/>
    <mergeCell ref="J5:L5"/>
    <mergeCell ref="M5:R5"/>
    <mergeCell ref="W5:AB5"/>
    <mergeCell ref="S4:V5"/>
    <mergeCell ref="B3:AI3"/>
    <mergeCell ref="B4:D4"/>
    <mergeCell ref="E4:I4"/>
    <mergeCell ref="J4:L4"/>
    <mergeCell ref="M4:R4"/>
    <mergeCell ref="W4:AB4"/>
    <mergeCell ref="AC4:AE5"/>
    <mergeCell ref="AF4:AI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4A26-B77A-4C59-A2D9-E5A06CA05BEC}">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83" t="s">
        <v>199</v>
      </c>
      <c r="C3" s="483"/>
      <c r="D3" s="483"/>
      <c r="E3" s="852"/>
      <c r="F3" s="852"/>
      <c r="G3" s="852"/>
      <c r="H3" s="852"/>
      <c r="I3" s="852"/>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53" t="s">
        <v>390</v>
      </c>
      <c r="C4" s="854"/>
      <c r="D4" s="855"/>
      <c r="E4" s="856" t="s">
        <v>391</v>
      </c>
      <c r="F4" s="857"/>
      <c r="G4" s="857"/>
      <c r="H4" s="857"/>
      <c r="I4" s="858"/>
      <c r="J4" s="859" t="s">
        <v>392</v>
      </c>
      <c r="K4" s="860"/>
      <c r="L4" s="861"/>
      <c r="M4" s="862" t="s">
        <v>393</v>
      </c>
      <c r="N4" s="863"/>
      <c r="O4" s="863"/>
      <c r="P4" s="863"/>
      <c r="Q4" s="863"/>
      <c r="R4" s="864"/>
      <c r="S4" s="736" t="s">
        <v>495</v>
      </c>
      <c r="T4" s="744"/>
      <c r="U4" s="744"/>
      <c r="V4" s="737"/>
      <c r="W4" s="865" t="s">
        <v>496</v>
      </c>
      <c r="X4" s="866"/>
      <c r="Y4" s="866"/>
      <c r="Z4" s="866"/>
      <c r="AA4" s="866"/>
      <c r="AB4" s="867"/>
      <c r="AC4" s="470" t="s">
        <v>494</v>
      </c>
      <c r="AD4" s="471"/>
      <c r="AE4" s="472"/>
      <c r="AF4" s="868">
        <v>45926</v>
      </c>
      <c r="AG4" s="869"/>
      <c r="AH4" s="869"/>
      <c r="AI4" s="870"/>
    </row>
    <row r="5" spans="2:35" ht="20.100000000000001" customHeight="1" x14ac:dyDescent="0.15">
      <c r="B5" s="882" t="s">
        <v>515</v>
      </c>
      <c r="C5" s="883"/>
      <c r="D5" s="884"/>
      <c r="E5" s="885" t="s">
        <v>398</v>
      </c>
      <c r="F5" s="886"/>
      <c r="G5" s="886"/>
      <c r="H5" s="886"/>
      <c r="I5" s="887"/>
      <c r="J5" s="888" t="s">
        <v>394</v>
      </c>
      <c r="K5" s="889"/>
      <c r="L5" s="890"/>
      <c r="M5" s="862" t="s">
        <v>395</v>
      </c>
      <c r="N5" s="863"/>
      <c r="O5" s="863"/>
      <c r="P5" s="863"/>
      <c r="Q5" s="863"/>
      <c r="R5" s="864"/>
      <c r="S5" s="745"/>
      <c r="T5" s="746"/>
      <c r="U5" s="746"/>
      <c r="V5" s="747"/>
      <c r="W5" s="891" t="s">
        <v>497</v>
      </c>
      <c r="X5" s="892"/>
      <c r="Y5" s="892"/>
      <c r="Z5" s="892"/>
      <c r="AA5" s="892"/>
      <c r="AB5" s="893"/>
      <c r="AC5" s="473"/>
      <c r="AD5" s="474"/>
      <c r="AE5" s="475"/>
      <c r="AF5" s="871"/>
      <c r="AG5" s="872"/>
      <c r="AH5" s="872"/>
      <c r="AI5" s="873"/>
    </row>
    <row r="6" spans="2:35" ht="26.25" customHeight="1" x14ac:dyDescent="0.2">
      <c r="B6" s="874" t="s">
        <v>200</v>
      </c>
      <c r="C6" s="877" t="s">
        <v>201</v>
      </c>
      <c r="D6" s="878"/>
      <c r="E6" s="878"/>
      <c r="F6" s="878"/>
      <c r="G6" s="878"/>
      <c r="H6" s="878"/>
      <c r="I6" s="878"/>
      <c r="J6" s="878"/>
      <c r="K6" s="878"/>
      <c r="L6" s="878"/>
      <c r="M6" s="878"/>
      <c r="N6" s="878"/>
      <c r="O6" s="878"/>
      <c r="P6" s="878"/>
      <c r="Q6" s="878"/>
      <c r="R6" s="878"/>
      <c r="S6" s="878"/>
      <c r="T6" s="878"/>
      <c r="U6" s="878"/>
      <c r="V6" s="878"/>
      <c r="W6" s="878"/>
      <c r="X6" s="878"/>
      <c r="Y6" s="878"/>
      <c r="Z6" s="878"/>
      <c r="AA6" s="878"/>
      <c r="AB6" s="878"/>
      <c r="AC6" s="878"/>
      <c r="AD6" s="878"/>
      <c r="AE6" s="878"/>
      <c r="AF6" s="878"/>
      <c r="AG6" s="878"/>
      <c r="AH6" s="878"/>
      <c r="AI6" s="879"/>
    </row>
    <row r="7" spans="2:35" ht="35.450000000000003" customHeight="1" x14ac:dyDescent="0.15">
      <c r="B7" s="875"/>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5"/>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5"/>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5"/>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5"/>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5"/>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5"/>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5"/>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5"/>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5"/>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5"/>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6"/>
      <c r="C18" s="95"/>
      <c r="D18" s="96"/>
      <c r="E18" s="97"/>
      <c r="F18" s="98"/>
      <c r="G18" s="98"/>
      <c r="H18" s="96"/>
      <c r="I18" s="96"/>
      <c r="J18" s="96"/>
      <c r="K18" s="96"/>
      <c r="L18" s="96"/>
      <c r="M18" s="96"/>
      <c r="N18" s="96"/>
      <c r="O18" s="96"/>
      <c r="P18" s="96"/>
      <c r="Q18" s="96"/>
      <c r="R18" s="96"/>
      <c r="S18" s="99"/>
      <c r="T18" s="99"/>
      <c r="U18" s="99"/>
      <c r="V18" s="880" t="s">
        <v>202</v>
      </c>
      <c r="W18" s="880"/>
      <c r="X18" s="880"/>
      <c r="Y18" s="880"/>
      <c r="Z18" s="880"/>
      <c r="AA18" s="880"/>
      <c r="AB18" s="880"/>
      <c r="AC18" s="880"/>
      <c r="AD18" s="880"/>
      <c r="AE18" s="880"/>
      <c r="AF18" s="880"/>
      <c r="AG18" s="880"/>
      <c r="AH18" s="880"/>
      <c r="AI18" s="881"/>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83" t="s">
        <v>203</v>
      </c>
      <c r="C3" s="483"/>
      <c r="D3" s="483"/>
      <c r="E3" s="852"/>
      <c r="F3" s="852"/>
      <c r="G3" s="852"/>
      <c r="H3" s="852"/>
      <c r="I3" s="852"/>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53" t="s">
        <v>390</v>
      </c>
      <c r="C4" s="854"/>
      <c r="D4" s="855"/>
      <c r="E4" s="856" t="s">
        <v>391</v>
      </c>
      <c r="F4" s="857"/>
      <c r="G4" s="857"/>
      <c r="H4" s="857"/>
      <c r="I4" s="858"/>
      <c r="J4" s="859" t="s">
        <v>392</v>
      </c>
      <c r="K4" s="860"/>
      <c r="L4" s="861"/>
      <c r="M4" s="862" t="s">
        <v>393</v>
      </c>
      <c r="N4" s="863"/>
      <c r="O4" s="863"/>
      <c r="P4" s="863"/>
      <c r="Q4" s="863"/>
      <c r="R4" s="864"/>
      <c r="S4" s="470" t="s">
        <v>495</v>
      </c>
      <c r="T4" s="471"/>
      <c r="U4" s="471"/>
      <c r="V4" s="472"/>
      <c r="W4" s="865" t="s">
        <v>496</v>
      </c>
      <c r="X4" s="866"/>
      <c r="Y4" s="866"/>
      <c r="Z4" s="866"/>
      <c r="AA4" s="866"/>
      <c r="AB4" s="867"/>
      <c r="AC4" s="470" t="s">
        <v>494</v>
      </c>
      <c r="AD4" s="471"/>
      <c r="AE4" s="472"/>
      <c r="AF4" s="868">
        <v>45926</v>
      </c>
      <c r="AG4" s="869"/>
      <c r="AH4" s="869"/>
      <c r="AI4" s="870"/>
    </row>
    <row r="5" spans="2:35" ht="20.100000000000001" customHeight="1" x14ac:dyDescent="0.15">
      <c r="B5" s="882" t="s">
        <v>515</v>
      </c>
      <c r="C5" s="883"/>
      <c r="D5" s="884"/>
      <c r="E5" s="885" t="s">
        <v>398</v>
      </c>
      <c r="F5" s="886"/>
      <c r="G5" s="886"/>
      <c r="H5" s="886"/>
      <c r="I5" s="887"/>
      <c r="J5" s="888" t="s">
        <v>394</v>
      </c>
      <c r="K5" s="889"/>
      <c r="L5" s="890"/>
      <c r="M5" s="862" t="s">
        <v>395</v>
      </c>
      <c r="N5" s="863"/>
      <c r="O5" s="863"/>
      <c r="P5" s="863"/>
      <c r="Q5" s="863"/>
      <c r="R5" s="864"/>
      <c r="S5" s="473"/>
      <c r="T5" s="474"/>
      <c r="U5" s="474"/>
      <c r="V5" s="475"/>
      <c r="W5" s="891" t="s">
        <v>497</v>
      </c>
      <c r="X5" s="892"/>
      <c r="Y5" s="892"/>
      <c r="Z5" s="892"/>
      <c r="AA5" s="892"/>
      <c r="AB5" s="893"/>
      <c r="AC5" s="473"/>
      <c r="AD5" s="474"/>
      <c r="AE5" s="475"/>
      <c r="AF5" s="871"/>
      <c r="AG5" s="872"/>
      <c r="AH5" s="872"/>
      <c r="AI5" s="873"/>
    </row>
    <row r="6" spans="2:35" ht="26.25" customHeight="1" x14ac:dyDescent="0.2">
      <c r="B6" s="875" t="s">
        <v>200</v>
      </c>
      <c r="C6" s="894" t="s">
        <v>201</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450000000000003" customHeight="1" x14ac:dyDescent="0.15">
      <c r="B7" s="875"/>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5"/>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5"/>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5"/>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5"/>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5"/>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5"/>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5"/>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5"/>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5"/>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5"/>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6"/>
      <c r="C18" s="95"/>
      <c r="D18" s="96"/>
      <c r="E18" s="97"/>
      <c r="F18" s="98"/>
      <c r="G18" s="98"/>
      <c r="H18" s="96"/>
      <c r="I18" s="96"/>
      <c r="J18" s="96"/>
      <c r="K18" s="96"/>
      <c r="L18" s="96"/>
      <c r="M18" s="96"/>
      <c r="N18" s="96"/>
      <c r="O18" s="96"/>
      <c r="P18" s="96"/>
      <c r="Q18" s="96"/>
      <c r="R18" s="96"/>
      <c r="S18" s="99"/>
      <c r="T18" s="99"/>
      <c r="U18" s="99"/>
      <c r="V18" s="880" t="s">
        <v>202</v>
      </c>
      <c r="W18" s="880"/>
      <c r="X18" s="880"/>
      <c r="Y18" s="880"/>
      <c r="Z18" s="880"/>
      <c r="AA18" s="880"/>
      <c r="AB18" s="880"/>
      <c r="AC18" s="880"/>
      <c r="AD18" s="880"/>
      <c r="AE18" s="880"/>
      <c r="AF18" s="880"/>
      <c r="AG18" s="880"/>
      <c r="AH18" s="880"/>
      <c r="AI18" s="881"/>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204</v>
      </c>
      <c r="AV1" s="956" t="s">
        <v>205</v>
      </c>
      <c r="AW1" s="956"/>
      <c r="AX1" s="956"/>
      <c r="AY1" s="898" t="s">
        <v>206</v>
      </c>
      <c r="AZ1" s="898"/>
      <c r="BA1" s="898"/>
      <c r="BB1" s="898"/>
      <c r="BC1" s="898"/>
      <c r="BD1" s="898"/>
      <c r="BE1" s="898"/>
      <c r="BF1" s="898"/>
      <c r="BG1" s="898"/>
      <c r="BH1" s="898"/>
      <c r="BI1" s="898"/>
      <c r="BJ1" s="898"/>
      <c r="BK1" s="898" t="s">
        <v>207</v>
      </c>
      <c r="BL1" s="898"/>
      <c r="BM1" s="898"/>
      <c r="BN1" s="898"/>
      <c r="BO1" s="898"/>
      <c r="BP1" s="898"/>
      <c r="BQ1" s="898"/>
      <c r="BR1" s="898"/>
      <c r="BS1" s="898"/>
      <c r="BT1" s="898"/>
      <c r="BU1" s="898"/>
      <c r="BV1" s="898"/>
      <c r="BW1" s="972"/>
      <c r="BX1" s="972"/>
      <c r="BY1" s="972"/>
      <c r="BZ1" s="972"/>
      <c r="CA1" s="972"/>
      <c r="CB1" s="972"/>
      <c r="CC1" s="972"/>
      <c r="CD1" s="972"/>
      <c r="CE1" s="972"/>
      <c r="CF1" s="972"/>
      <c r="CG1" s="972"/>
      <c r="CH1" s="972"/>
    </row>
    <row r="2" spans="2:86" ht="8.25" customHeight="1" x14ac:dyDescent="0.15">
      <c r="AU2" s="974"/>
      <c r="AV2" s="956" t="s">
        <v>208</v>
      </c>
      <c r="AW2" s="902" t="s">
        <v>209</v>
      </c>
      <c r="AX2" s="902" t="s">
        <v>210</v>
      </c>
      <c r="AY2" s="898" t="s">
        <v>211</v>
      </c>
      <c r="AZ2" s="898"/>
      <c r="BA2" s="898"/>
      <c r="BB2" s="898"/>
      <c r="BC2" s="898"/>
      <c r="BD2" s="898"/>
      <c r="BE2" s="898"/>
      <c r="BF2" s="898"/>
      <c r="BG2" s="898"/>
      <c r="BH2" s="898"/>
      <c r="BI2" s="898"/>
      <c r="BJ2" s="898"/>
      <c r="BK2" s="898" t="s">
        <v>212</v>
      </c>
      <c r="BL2" s="898"/>
      <c r="BM2" s="898"/>
      <c r="BN2" s="898"/>
      <c r="BO2" s="898" t="s">
        <v>213</v>
      </c>
      <c r="BP2" s="898"/>
      <c r="BQ2" s="898"/>
      <c r="BR2" s="898"/>
      <c r="BS2" s="898"/>
      <c r="BT2" s="898"/>
      <c r="BU2" s="898"/>
      <c r="BV2" s="898"/>
      <c r="BW2" s="973"/>
      <c r="BX2" s="973"/>
      <c r="BY2" s="973"/>
      <c r="BZ2" s="973"/>
      <c r="CA2" s="972"/>
      <c r="CB2" s="972"/>
      <c r="CC2" s="972"/>
      <c r="CD2" s="972"/>
      <c r="CE2" s="972"/>
      <c r="CF2" s="972"/>
      <c r="CG2" s="972"/>
      <c r="CH2" s="972"/>
    </row>
    <row r="3" spans="2:86" ht="24.95" customHeight="1" x14ac:dyDescent="0.15">
      <c r="B3" s="649" t="s">
        <v>214</v>
      </c>
      <c r="C3" s="903"/>
      <c r="D3" s="903"/>
      <c r="E3" s="904"/>
      <c r="F3" s="904"/>
      <c r="G3" s="904"/>
      <c r="H3" s="904"/>
      <c r="I3" s="904"/>
      <c r="J3" s="904"/>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U3" s="974"/>
      <c r="AV3" s="956"/>
      <c r="AW3" s="902"/>
      <c r="AX3" s="902"/>
      <c r="AY3" s="898" t="s">
        <v>215</v>
      </c>
      <c r="AZ3" s="898"/>
      <c r="BA3" s="898"/>
      <c r="BB3" s="898"/>
      <c r="BC3" s="898" t="s">
        <v>216</v>
      </c>
      <c r="BD3" s="898"/>
      <c r="BE3" s="898"/>
      <c r="BF3" s="898"/>
      <c r="BG3" s="898" t="s">
        <v>217</v>
      </c>
      <c r="BH3" s="898"/>
      <c r="BI3" s="898"/>
      <c r="BJ3" s="898"/>
      <c r="BK3" s="898" t="s">
        <v>218</v>
      </c>
      <c r="BL3" s="898"/>
      <c r="BM3" s="898"/>
      <c r="BN3" s="898"/>
      <c r="BO3" s="898" t="s">
        <v>216</v>
      </c>
      <c r="BP3" s="898"/>
      <c r="BQ3" s="898"/>
      <c r="BR3" s="898"/>
      <c r="BS3" s="898" t="s">
        <v>217</v>
      </c>
      <c r="BT3" s="898"/>
      <c r="BU3" s="898"/>
      <c r="BV3" s="898"/>
      <c r="BW3" s="972"/>
      <c r="BX3" s="972"/>
      <c r="BY3" s="972"/>
      <c r="BZ3" s="972"/>
      <c r="CA3" s="972"/>
      <c r="CB3" s="972"/>
      <c r="CC3" s="972"/>
      <c r="CD3" s="972"/>
      <c r="CE3" s="972"/>
      <c r="CF3" s="972"/>
      <c r="CG3" s="972"/>
      <c r="CH3" s="972"/>
    </row>
    <row r="4" spans="2:86" ht="18" customHeight="1" x14ac:dyDescent="0.15">
      <c r="B4" s="484" t="s">
        <v>390</v>
      </c>
      <c r="C4" s="484"/>
      <c r="D4" s="484"/>
      <c r="E4" s="965" t="s">
        <v>391</v>
      </c>
      <c r="F4" s="966"/>
      <c r="G4" s="966"/>
      <c r="H4" s="966"/>
      <c r="I4" s="966"/>
      <c r="J4" s="967"/>
      <c r="K4" s="525" t="s">
        <v>392</v>
      </c>
      <c r="L4" s="525"/>
      <c r="M4" s="525"/>
      <c r="N4" s="963" t="s">
        <v>393</v>
      </c>
      <c r="O4" s="963"/>
      <c r="P4" s="963"/>
      <c r="Q4" s="963"/>
      <c r="R4" s="963"/>
      <c r="S4" s="963"/>
      <c r="T4" s="540" t="s">
        <v>495</v>
      </c>
      <c r="U4" s="541"/>
      <c r="V4" s="541"/>
      <c r="W4" s="541"/>
      <c r="X4" s="542"/>
      <c r="Y4" s="968" t="s">
        <v>496</v>
      </c>
      <c r="Z4" s="968"/>
      <c r="AA4" s="968"/>
      <c r="AB4" s="968"/>
      <c r="AC4" s="968"/>
      <c r="AD4" s="968"/>
      <c r="AE4" s="968"/>
      <c r="AF4" s="968"/>
      <c r="AG4" s="540" t="s">
        <v>494</v>
      </c>
      <c r="AH4" s="541"/>
      <c r="AI4" s="541"/>
      <c r="AJ4" s="542"/>
      <c r="AK4" s="976">
        <v>45926</v>
      </c>
      <c r="AL4" s="977"/>
      <c r="AM4" s="977"/>
      <c r="AN4" s="977"/>
      <c r="AO4" s="978"/>
      <c r="AU4" s="974"/>
      <c r="AV4" s="956"/>
      <c r="AW4" s="902"/>
      <c r="AX4" s="90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92" t="s">
        <v>515</v>
      </c>
      <c r="C5" s="492"/>
      <c r="D5" s="492"/>
      <c r="E5" s="969" t="s">
        <v>398</v>
      </c>
      <c r="F5" s="970"/>
      <c r="G5" s="970"/>
      <c r="H5" s="970"/>
      <c r="I5" s="970"/>
      <c r="J5" s="971"/>
      <c r="K5" s="539" t="s">
        <v>394</v>
      </c>
      <c r="L5" s="539"/>
      <c r="M5" s="539"/>
      <c r="N5" s="963" t="s">
        <v>395</v>
      </c>
      <c r="O5" s="963"/>
      <c r="P5" s="963"/>
      <c r="Q5" s="963"/>
      <c r="R5" s="963"/>
      <c r="S5" s="963"/>
      <c r="T5" s="543"/>
      <c r="U5" s="544"/>
      <c r="V5" s="544"/>
      <c r="W5" s="544"/>
      <c r="X5" s="545"/>
      <c r="Y5" s="964" t="s">
        <v>497</v>
      </c>
      <c r="Z5" s="964"/>
      <c r="AA5" s="964"/>
      <c r="AB5" s="964"/>
      <c r="AC5" s="964"/>
      <c r="AD5" s="964"/>
      <c r="AE5" s="964"/>
      <c r="AF5" s="964"/>
      <c r="AG5" s="843"/>
      <c r="AH5" s="975"/>
      <c r="AI5" s="975"/>
      <c r="AJ5" s="844"/>
      <c r="AK5" s="979"/>
      <c r="AL5" s="980"/>
      <c r="AM5" s="980"/>
      <c r="AN5" s="980"/>
      <c r="AO5" s="981"/>
      <c r="AU5" s="974"/>
      <c r="AV5" s="50" t="str">
        <f>N7</f>
        <v>PS</v>
      </c>
      <c r="AW5" s="293">
        <f>R7</f>
        <v>0</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0.34</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40" t="s">
        <v>223</v>
      </c>
      <c r="C6" s="945"/>
      <c r="D6" s="946"/>
      <c r="E6" s="947"/>
      <c r="F6" s="947"/>
      <c r="G6" s="947"/>
      <c r="H6" s="947"/>
      <c r="I6" s="947"/>
      <c r="J6" s="948"/>
      <c r="K6" s="953" t="s">
        <v>764</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1"/>
      <c r="C7" s="949"/>
      <c r="D7" s="947"/>
      <c r="E7" s="947"/>
      <c r="F7" s="947"/>
      <c r="G7" s="947"/>
      <c r="H7" s="947"/>
      <c r="I7" s="947"/>
      <c r="J7" s="948"/>
      <c r="K7" s="911" t="s">
        <v>765</v>
      </c>
      <c r="L7" s="912"/>
      <c r="M7" s="913"/>
      <c r="N7" s="899" t="s">
        <v>485</v>
      </c>
      <c r="O7" s="900"/>
      <c r="P7" s="911" t="s">
        <v>766</v>
      </c>
      <c r="Q7" s="913"/>
      <c r="R7" s="937">
        <v>0</v>
      </c>
      <c r="S7" s="938"/>
      <c r="T7" s="939"/>
      <c r="U7" s="931" t="s">
        <v>767</v>
      </c>
      <c r="V7" s="932"/>
      <c r="W7" s="931" t="s">
        <v>768</v>
      </c>
      <c r="X7" s="932"/>
      <c r="Y7" s="913" t="s">
        <v>778</v>
      </c>
      <c r="Z7" s="910"/>
      <c r="AA7" s="910"/>
      <c r="AB7" s="910"/>
      <c r="AC7" s="931" t="s">
        <v>779</v>
      </c>
      <c r="AD7" s="942"/>
      <c r="AE7" s="942"/>
      <c r="AF7" s="942"/>
      <c r="AG7" s="942"/>
      <c r="AH7" s="942"/>
      <c r="AI7" s="942"/>
      <c r="AJ7" s="932"/>
      <c r="AK7" s="931" t="s">
        <v>780</v>
      </c>
      <c r="AL7" s="942"/>
      <c r="AM7" s="942"/>
      <c r="AN7" s="957"/>
      <c r="AO7" s="958"/>
      <c r="AP7" s="2"/>
      <c r="AW7" s="58"/>
    </row>
    <row r="8" spans="2:86" ht="12" customHeight="1" x14ac:dyDescent="0.15">
      <c r="B8" s="941"/>
      <c r="C8" s="949"/>
      <c r="D8" s="947"/>
      <c r="E8" s="947"/>
      <c r="F8" s="947"/>
      <c r="G8" s="947"/>
      <c r="H8" s="947"/>
      <c r="I8" s="947"/>
      <c r="J8" s="948"/>
      <c r="K8" s="910" t="s">
        <v>606</v>
      </c>
      <c r="L8" s="910" t="s">
        <v>608</v>
      </c>
      <c r="M8" s="910"/>
      <c r="N8" s="910" t="s">
        <v>282</v>
      </c>
      <c r="O8" s="910"/>
      <c r="P8" s="910" t="s">
        <v>283</v>
      </c>
      <c r="Q8" s="910"/>
      <c r="R8" s="910" t="s">
        <v>284</v>
      </c>
      <c r="S8" s="910"/>
      <c r="T8" s="910"/>
      <c r="U8" s="933"/>
      <c r="V8" s="934"/>
      <c r="W8" s="933"/>
      <c r="X8" s="934"/>
      <c r="Y8" s="913"/>
      <c r="Z8" s="910"/>
      <c r="AA8" s="910"/>
      <c r="AB8" s="910"/>
      <c r="AC8" s="935"/>
      <c r="AD8" s="944"/>
      <c r="AE8" s="944"/>
      <c r="AF8" s="944"/>
      <c r="AG8" s="944"/>
      <c r="AH8" s="944"/>
      <c r="AI8" s="944"/>
      <c r="AJ8" s="936"/>
      <c r="AK8" s="933"/>
      <c r="AL8" s="943"/>
      <c r="AM8" s="943"/>
      <c r="AN8" s="959"/>
      <c r="AO8" s="960"/>
      <c r="AP8" s="2"/>
    </row>
    <row r="9" spans="2:86" ht="12" customHeight="1" x14ac:dyDescent="0.15">
      <c r="B9" s="941"/>
      <c r="C9" s="949"/>
      <c r="D9" s="947"/>
      <c r="E9" s="947"/>
      <c r="F9" s="947"/>
      <c r="G9" s="947"/>
      <c r="H9" s="947"/>
      <c r="I9" s="947"/>
      <c r="J9" s="948"/>
      <c r="K9" s="910"/>
      <c r="L9" s="910"/>
      <c r="M9" s="910"/>
      <c r="N9" s="910"/>
      <c r="O9" s="910"/>
      <c r="P9" s="910"/>
      <c r="Q9" s="910"/>
      <c r="R9" s="910"/>
      <c r="S9" s="910"/>
      <c r="T9" s="910"/>
      <c r="U9" s="933"/>
      <c r="V9" s="934"/>
      <c r="W9" s="933"/>
      <c r="X9" s="934"/>
      <c r="Y9" s="913" t="s">
        <v>781</v>
      </c>
      <c r="Z9" s="910"/>
      <c r="AA9" s="910"/>
      <c r="AB9" s="910"/>
      <c r="AC9" s="910" t="s">
        <v>782</v>
      </c>
      <c r="AD9" s="910"/>
      <c r="AE9" s="910"/>
      <c r="AF9" s="910"/>
      <c r="AG9" s="910" t="s">
        <v>783</v>
      </c>
      <c r="AH9" s="910"/>
      <c r="AI9" s="910"/>
      <c r="AJ9" s="910"/>
      <c r="AK9" s="933"/>
      <c r="AL9" s="943"/>
      <c r="AM9" s="943"/>
      <c r="AN9" s="959"/>
      <c r="AO9" s="960"/>
      <c r="AP9" s="2"/>
    </row>
    <row r="10" spans="2:86" ht="12" customHeight="1" x14ac:dyDescent="0.15">
      <c r="B10" s="941"/>
      <c r="C10" s="949"/>
      <c r="D10" s="947"/>
      <c r="E10" s="947"/>
      <c r="F10" s="947"/>
      <c r="G10" s="947"/>
      <c r="H10" s="947"/>
      <c r="I10" s="947"/>
      <c r="J10" s="948"/>
      <c r="K10" s="910"/>
      <c r="L10" s="910"/>
      <c r="M10" s="910"/>
      <c r="N10" s="910"/>
      <c r="O10" s="910"/>
      <c r="P10" s="910"/>
      <c r="Q10" s="910"/>
      <c r="R10" s="910"/>
      <c r="S10" s="910"/>
      <c r="T10" s="910"/>
      <c r="U10" s="935"/>
      <c r="V10" s="936"/>
      <c r="W10" s="935"/>
      <c r="X10" s="936"/>
      <c r="Y10" s="53" t="s">
        <v>784</v>
      </c>
      <c r="Z10" s="49" t="s">
        <v>785</v>
      </c>
      <c r="AA10" s="49" t="s">
        <v>786</v>
      </c>
      <c r="AB10" s="49" t="s">
        <v>787</v>
      </c>
      <c r="AC10" s="49" t="s">
        <v>784</v>
      </c>
      <c r="AD10" s="49" t="s">
        <v>785</v>
      </c>
      <c r="AE10" s="49" t="s">
        <v>786</v>
      </c>
      <c r="AF10" s="49" t="s">
        <v>787</v>
      </c>
      <c r="AG10" s="49" t="s">
        <v>784</v>
      </c>
      <c r="AH10" s="49" t="s">
        <v>785</v>
      </c>
      <c r="AI10" s="49" t="s">
        <v>786</v>
      </c>
      <c r="AJ10" s="49" t="s">
        <v>787</v>
      </c>
      <c r="AK10" s="935"/>
      <c r="AL10" s="944"/>
      <c r="AM10" s="944"/>
      <c r="AN10" s="961"/>
      <c r="AO10" s="962"/>
      <c r="AP10" s="2"/>
    </row>
    <row r="11" spans="2:86" ht="12" customHeight="1" x14ac:dyDescent="0.15">
      <c r="B11" s="941"/>
      <c r="C11" s="949"/>
      <c r="D11" s="947"/>
      <c r="E11" s="947"/>
      <c r="F11" s="947"/>
      <c r="G11" s="947"/>
      <c r="H11" s="947"/>
      <c r="I11" s="947"/>
      <c r="J11" s="948"/>
      <c r="K11" s="100">
        <v>1</v>
      </c>
      <c r="L11" s="905" t="s">
        <v>442</v>
      </c>
      <c r="M11" s="906"/>
      <c r="N11" s="905" t="s">
        <v>516</v>
      </c>
      <c r="O11" s="906"/>
      <c r="P11" s="905" t="s">
        <v>508</v>
      </c>
      <c r="Q11" s="906"/>
      <c r="R11" s="851" t="s">
        <v>301</v>
      </c>
      <c r="S11" s="851"/>
      <c r="T11" s="851"/>
      <c r="U11" s="905" t="s">
        <v>518</v>
      </c>
      <c r="V11" s="906"/>
      <c r="W11" s="905"/>
      <c r="X11" s="906"/>
      <c r="Y11" s="54"/>
      <c r="Z11" s="54"/>
      <c r="AA11" s="54"/>
      <c r="AB11" s="54"/>
      <c r="AC11" s="60"/>
      <c r="AD11" s="60"/>
      <c r="AE11" s="60">
        <v>0.34</v>
      </c>
      <c r="AF11" s="60"/>
      <c r="AG11" s="60"/>
      <c r="AH11" s="60"/>
      <c r="AI11" s="60"/>
      <c r="AJ11" s="60"/>
      <c r="AK11" s="899"/>
      <c r="AL11" s="900"/>
      <c r="AM11" s="900"/>
      <c r="AN11" s="900"/>
      <c r="AO11" s="901"/>
      <c r="AP11" s="2"/>
      <c r="AQ11" s="59">
        <f t="shared" ref="AQ11:AQ27" si="2">IF(P11="材質劣化",2,IF(P11="漏水",3,1))</f>
        <v>2</v>
      </c>
      <c r="AS11" s="43" t="str">
        <f>IF(Y11&lt;&gt;"",1,"")</f>
        <v/>
      </c>
    </row>
    <row r="12" spans="2:86" ht="12" customHeight="1" x14ac:dyDescent="0.15">
      <c r="B12" s="941"/>
      <c r="C12" s="949"/>
      <c r="D12" s="947"/>
      <c r="E12" s="947"/>
      <c r="F12" s="947"/>
      <c r="G12" s="947"/>
      <c r="H12" s="947"/>
      <c r="I12" s="947"/>
      <c r="J12" s="948"/>
      <c r="K12" s="100">
        <v>2</v>
      </c>
      <c r="L12" s="905"/>
      <c r="M12" s="906"/>
      <c r="N12" s="905"/>
      <c r="O12" s="906"/>
      <c r="P12" s="905"/>
      <c r="Q12" s="906"/>
      <c r="R12" s="851"/>
      <c r="S12" s="851"/>
      <c r="T12" s="851"/>
      <c r="U12" s="905"/>
      <c r="V12" s="906"/>
      <c r="W12" s="905"/>
      <c r="X12" s="906"/>
      <c r="Y12" s="54"/>
      <c r="Z12" s="54"/>
      <c r="AA12" s="54"/>
      <c r="AB12" s="54"/>
      <c r="AC12" s="292"/>
      <c r="AD12" s="292"/>
      <c r="AE12" s="292"/>
      <c r="AF12" s="292"/>
      <c r="AG12" s="292"/>
      <c r="AH12" s="292"/>
      <c r="AI12" s="292"/>
      <c r="AJ12" s="292"/>
      <c r="AK12" s="899"/>
      <c r="AL12" s="900"/>
      <c r="AM12" s="900"/>
      <c r="AN12" s="900"/>
      <c r="AO12" s="901"/>
      <c r="AP12" s="2"/>
      <c r="AQ12" s="59">
        <f t="shared" si="2"/>
        <v>1</v>
      </c>
    </row>
    <row r="13" spans="2:86" ht="12" customHeight="1" x14ac:dyDescent="0.15">
      <c r="B13" s="941"/>
      <c r="C13" s="949"/>
      <c r="D13" s="947"/>
      <c r="E13" s="947"/>
      <c r="F13" s="947"/>
      <c r="G13" s="947"/>
      <c r="H13" s="947"/>
      <c r="I13" s="947"/>
      <c r="J13" s="948"/>
      <c r="K13" s="100">
        <v>3</v>
      </c>
      <c r="L13" s="905"/>
      <c r="M13" s="906"/>
      <c r="N13" s="905"/>
      <c r="O13" s="906"/>
      <c r="P13" s="905"/>
      <c r="Q13" s="906"/>
      <c r="R13" s="914"/>
      <c r="S13" s="915"/>
      <c r="T13" s="916"/>
      <c r="U13" s="905"/>
      <c r="V13" s="906"/>
      <c r="W13" s="905"/>
      <c r="X13" s="906"/>
      <c r="Y13" s="54"/>
      <c r="Z13" s="54"/>
      <c r="AA13" s="54"/>
      <c r="AB13" s="54"/>
      <c r="AC13" s="292"/>
      <c r="AD13" s="292"/>
      <c r="AE13" s="292"/>
      <c r="AF13" s="292"/>
      <c r="AG13" s="292"/>
      <c r="AH13" s="292"/>
      <c r="AI13" s="292"/>
      <c r="AJ13" s="292"/>
      <c r="AK13" s="899"/>
      <c r="AL13" s="900"/>
      <c r="AM13" s="900"/>
      <c r="AN13" s="900"/>
      <c r="AO13" s="901"/>
      <c r="AP13" s="2"/>
      <c r="AQ13" s="59">
        <f t="shared" si="2"/>
        <v>1</v>
      </c>
    </row>
    <row r="14" spans="2:86" ht="12" customHeight="1" x14ac:dyDescent="0.15">
      <c r="B14" s="941"/>
      <c r="C14" s="949"/>
      <c r="D14" s="947"/>
      <c r="E14" s="947"/>
      <c r="F14" s="947"/>
      <c r="G14" s="947"/>
      <c r="H14" s="947"/>
      <c r="I14" s="947"/>
      <c r="J14" s="948"/>
      <c r="K14" s="100">
        <v>4</v>
      </c>
      <c r="L14" s="905"/>
      <c r="M14" s="906"/>
      <c r="N14" s="905"/>
      <c r="O14" s="906"/>
      <c r="P14" s="905"/>
      <c r="Q14" s="906"/>
      <c r="R14" s="851"/>
      <c r="S14" s="851"/>
      <c r="T14" s="851"/>
      <c r="U14" s="905"/>
      <c r="V14" s="906"/>
      <c r="W14" s="905"/>
      <c r="X14" s="906"/>
      <c r="Y14" s="54"/>
      <c r="Z14" s="54"/>
      <c r="AA14" s="54"/>
      <c r="AB14" s="54"/>
      <c r="AC14" s="60"/>
      <c r="AD14" s="60"/>
      <c r="AE14" s="60"/>
      <c r="AF14" s="60"/>
      <c r="AG14" s="60"/>
      <c r="AH14" s="60"/>
      <c r="AI14" s="60"/>
      <c r="AJ14" s="60"/>
      <c r="AK14" s="899"/>
      <c r="AL14" s="900"/>
      <c r="AM14" s="900"/>
      <c r="AN14" s="900"/>
      <c r="AO14" s="901"/>
      <c r="AP14" s="2"/>
      <c r="AQ14" s="59">
        <f t="shared" si="2"/>
        <v>1</v>
      </c>
    </row>
    <row r="15" spans="2:86" ht="12" customHeight="1" x14ac:dyDescent="0.15">
      <c r="B15" s="941"/>
      <c r="C15" s="949"/>
      <c r="D15" s="947"/>
      <c r="E15" s="947"/>
      <c r="F15" s="947"/>
      <c r="G15" s="947"/>
      <c r="H15" s="947"/>
      <c r="I15" s="947"/>
      <c r="J15" s="948"/>
      <c r="K15" s="100">
        <v>5</v>
      </c>
      <c r="L15" s="905"/>
      <c r="M15" s="906"/>
      <c r="N15" s="905"/>
      <c r="O15" s="906"/>
      <c r="P15" s="905"/>
      <c r="Q15" s="906"/>
      <c r="R15" s="914"/>
      <c r="S15" s="915"/>
      <c r="T15" s="916"/>
      <c r="U15" s="905"/>
      <c r="V15" s="906"/>
      <c r="W15" s="905"/>
      <c r="X15" s="906"/>
      <c r="Y15" s="54"/>
      <c r="Z15" s="54"/>
      <c r="AA15" s="54"/>
      <c r="AB15" s="54"/>
      <c r="AC15" s="60"/>
      <c r="AD15" s="60"/>
      <c r="AE15" s="60"/>
      <c r="AF15" s="60"/>
      <c r="AG15" s="60"/>
      <c r="AH15" s="60"/>
      <c r="AI15" s="60"/>
      <c r="AJ15" s="60"/>
      <c r="AK15" s="899"/>
      <c r="AL15" s="900"/>
      <c r="AM15" s="900"/>
      <c r="AN15" s="900"/>
      <c r="AO15" s="901"/>
      <c r="AP15" s="2"/>
      <c r="AQ15" s="59">
        <f t="shared" si="2"/>
        <v>1</v>
      </c>
    </row>
    <row r="16" spans="2:86" ht="12" customHeight="1" x14ac:dyDescent="0.15">
      <c r="B16" s="941"/>
      <c r="C16" s="949"/>
      <c r="D16" s="947"/>
      <c r="E16" s="947"/>
      <c r="F16" s="947"/>
      <c r="G16" s="947"/>
      <c r="H16" s="947"/>
      <c r="I16" s="947"/>
      <c r="J16" s="948"/>
      <c r="K16" s="100">
        <v>6</v>
      </c>
      <c r="L16" s="905"/>
      <c r="M16" s="906"/>
      <c r="N16" s="905"/>
      <c r="O16" s="906"/>
      <c r="P16" s="905"/>
      <c r="Q16" s="906"/>
      <c r="R16" s="914"/>
      <c r="S16" s="915"/>
      <c r="T16" s="916"/>
      <c r="U16" s="905"/>
      <c r="V16" s="906"/>
      <c r="W16" s="905"/>
      <c r="X16" s="906"/>
      <c r="Y16" s="54"/>
      <c r="Z16" s="54"/>
      <c r="AA16" s="54"/>
      <c r="AB16" s="54"/>
      <c r="AC16" s="60"/>
      <c r="AD16" s="60"/>
      <c r="AE16" s="60"/>
      <c r="AF16" s="60"/>
      <c r="AG16" s="60"/>
      <c r="AH16" s="60"/>
      <c r="AI16" s="60"/>
      <c r="AJ16" s="60"/>
      <c r="AK16" s="899"/>
      <c r="AL16" s="900"/>
      <c r="AM16" s="900"/>
      <c r="AN16" s="900"/>
      <c r="AO16" s="901"/>
      <c r="AP16" s="2"/>
      <c r="AQ16" s="59">
        <f t="shared" si="2"/>
        <v>1</v>
      </c>
    </row>
    <row r="17" spans="2:46" ht="12" customHeight="1" x14ac:dyDescent="0.15">
      <c r="B17" s="941"/>
      <c r="C17" s="949"/>
      <c r="D17" s="947"/>
      <c r="E17" s="947"/>
      <c r="F17" s="947"/>
      <c r="G17" s="947"/>
      <c r="H17" s="947"/>
      <c r="I17" s="947"/>
      <c r="J17" s="948"/>
      <c r="K17" s="100">
        <v>7</v>
      </c>
      <c r="L17" s="905"/>
      <c r="M17" s="906"/>
      <c r="N17" s="905"/>
      <c r="O17" s="906"/>
      <c r="P17" s="905"/>
      <c r="Q17" s="906"/>
      <c r="R17" s="914"/>
      <c r="S17" s="915"/>
      <c r="T17" s="916"/>
      <c r="U17" s="905"/>
      <c r="V17" s="906"/>
      <c r="W17" s="905"/>
      <c r="X17" s="906"/>
      <c r="Y17" s="54"/>
      <c r="Z17" s="54"/>
      <c r="AA17" s="54"/>
      <c r="AB17" s="54"/>
      <c r="AC17" s="60"/>
      <c r="AD17" s="60"/>
      <c r="AE17" s="60"/>
      <c r="AF17" s="60"/>
      <c r="AG17" s="60"/>
      <c r="AH17" s="60"/>
      <c r="AI17" s="60"/>
      <c r="AJ17" s="60"/>
      <c r="AK17" s="899"/>
      <c r="AL17" s="900"/>
      <c r="AM17" s="900"/>
      <c r="AN17" s="900"/>
      <c r="AO17" s="901"/>
      <c r="AP17" s="2"/>
      <c r="AQ17" s="59">
        <f t="shared" si="2"/>
        <v>1</v>
      </c>
    </row>
    <row r="18" spans="2:46" ht="12" customHeight="1" x14ac:dyDescent="0.15">
      <c r="B18" s="941"/>
      <c r="C18" s="949"/>
      <c r="D18" s="947"/>
      <c r="E18" s="947"/>
      <c r="F18" s="947"/>
      <c r="G18" s="947"/>
      <c r="H18" s="947"/>
      <c r="I18" s="947"/>
      <c r="J18" s="948"/>
      <c r="K18" s="100">
        <v>8</v>
      </c>
      <c r="L18" s="905"/>
      <c r="M18" s="906"/>
      <c r="N18" s="905"/>
      <c r="O18" s="906"/>
      <c r="P18" s="905"/>
      <c r="Q18" s="906"/>
      <c r="R18" s="914"/>
      <c r="S18" s="915"/>
      <c r="T18" s="916"/>
      <c r="U18" s="905"/>
      <c r="V18" s="906"/>
      <c r="W18" s="905"/>
      <c r="X18" s="906"/>
      <c r="Y18" s="54"/>
      <c r="Z18" s="54"/>
      <c r="AA18" s="54"/>
      <c r="AB18" s="54"/>
      <c r="AC18" s="60"/>
      <c r="AD18" s="60"/>
      <c r="AE18" s="60"/>
      <c r="AF18" s="60"/>
      <c r="AG18" s="60"/>
      <c r="AH18" s="60"/>
      <c r="AI18" s="60"/>
      <c r="AJ18" s="60"/>
      <c r="AK18" s="899"/>
      <c r="AL18" s="900"/>
      <c r="AM18" s="900"/>
      <c r="AN18" s="900"/>
      <c r="AO18" s="901"/>
      <c r="AP18" s="2"/>
      <c r="AQ18" s="59">
        <f t="shared" si="2"/>
        <v>1</v>
      </c>
    </row>
    <row r="19" spans="2:46" ht="12" customHeight="1" x14ac:dyDescent="0.15">
      <c r="B19" s="941"/>
      <c r="C19" s="949"/>
      <c r="D19" s="947"/>
      <c r="E19" s="947"/>
      <c r="F19" s="947"/>
      <c r="G19" s="947"/>
      <c r="H19" s="947"/>
      <c r="I19" s="947"/>
      <c r="J19" s="948"/>
      <c r="K19" s="100">
        <v>9</v>
      </c>
      <c r="L19" s="905"/>
      <c r="M19" s="906"/>
      <c r="N19" s="905"/>
      <c r="O19" s="906"/>
      <c r="P19" s="905"/>
      <c r="Q19" s="906"/>
      <c r="R19" s="914"/>
      <c r="S19" s="915"/>
      <c r="T19" s="916"/>
      <c r="U19" s="905"/>
      <c r="V19" s="906"/>
      <c r="W19" s="905"/>
      <c r="X19" s="906"/>
      <c r="Y19" s="54"/>
      <c r="Z19" s="54"/>
      <c r="AA19" s="54"/>
      <c r="AB19" s="54"/>
      <c r="AC19" s="60"/>
      <c r="AD19" s="60"/>
      <c r="AE19" s="60"/>
      <c r="AF19" s="60"/>
      <c r="AG19" s="60"/>
      <c r="AH19" s="60"/>
      <c r="AI19" s="60"/>
      <c r="AJ19" s="60"/>
      <c r="AK19" s="899"/>
      <c r="AL19" s="900"/>
      <c r="AM19" s="900"/>
      <c r="AN19" s="900"/>
      <c r="AO19" s="901"/>
      <c r="AP19" s="2"/>
      <c r="AQ19" s="59">
        <f t="shared" si="2"/>
        <v>1</v>
      </c>
    </row>
    <row r="20" spans="2:46" ht="12" customHeight="1" x14ac:dyDescent="0.15">
      <c r="B20" s="941"/>
      <c r="C20" s="949"/>
      <c r="D20" s="947"/>
      <c r="E20" s="947"/>
      <c r="F20" s="947"/>
      <c r="G20" s="947"/>
      <c r="H20" s="947"/>
      <c r="I20" s="947"/>
      <c r="J20" s="948"/>
      <c r="K20" s="100">
        <v>10</v>
      </c>
      <c r="L20" s="905"/>
      <c r="M20" s="906"/>
      <c r="N20" s="905"/>
      <c r="O20" s="906"/>
      <c r="P20" s="905"/>
      <c r="Q20" s="906"/>
      <c r="R20" s="914"/>
      <c r="S20" s="915"/>
      <c r="T20" s="916"/>
      <c r="U20" s="905"/>
      <c r="V20" s="906"/>
      <c r="W20" s="905"/>
      <c r="X20" s="906"/>
      <c r="Y20" s="54"/>
      <c r="Z20" s="54"/>
      <c r="AA20" s="54"/>
      <c r="AB20" s="54"/>
      <c r="AC20" s="60"/>
      <c r="AD20" s="60"/>
      <c r="AE20" s="60"/>
      <c r="AF20" s="60"/>
      <c r="AG20" s="60"/>
      <c r="AH20" s="60"/>
      <c r="AI20" s="60"/>
      <c r="AJ20" s="60"/>
      <c r="AK20" s="899"/>
      <c r="AL20" s="900"/>
      <c r="AM20" s="900"/>
      <c r="AN20" s="900"/>
      <c r="AO20" s="901"/>
      <c r="AP20" s="2"/>
      <c r="AQ20" s="59">
        <f t="shared" si="2"/>
        <v>1</v>
      </c>
    </row>
    <row r="21" spans="2:46" ht="12" customHeight="1" x14ac:dyDescent="0.15">
      <c r="B21" s="941"/>
      <c r="C21" s="949"/>
      <c r="D21" s="947"/>
      <c r="E21" s="947"/>
      <c r="F21" s="947"/>
      <c r="G21" s="947"/>
      <c r="H21" s="947"/>
      <c r="I21" s="947"/>
      <c r="J21" s="948"/>
      <c r="K21" s="100">
        <v>11</v>
      </c>
      <c r="L21" s="905"/>
      <c r="M21" s="906"/>
      <c r="N21" s="905"/>
      <c r="O21" s="906"/>
      <c r="P21" s="905"/>
      <c r="Q21" s="906"/>
      <c r="R21" s="914"/>
      <c r="S21" s="915"/>
      <c r="T21" s="916"/>
      <c r="U21" s="905"/>
      <c r="V21" s="906"/>
      <c r="W21" s="905"/>
      <c r="X21" s="906"/>
      <c r="Y21" s="54"/>
      <c r="Z21" s="54"/>
      <c r="AA21" s="54"/>
      <c r="AB21" s="54"/>
      <c r="AC21" s="60"/>
      <c r="AD21" s="60"/>
      <c r="AE21" s="60"/>
      <c r="AF21" s="60"/>
      <c r="AG21" s="60"/>
      <c r="AH21" s="60"/>
      <c r="AI21" s="60"/>
      <c r="AJ21" s="60"/>
      <c r="AK21" s="899"/>
      <c r="AL21" s="900"/>
      <c r="AM21" s="900"/>
      <c r="AN21" s="900"/>
      <c r="AO21" s="901"/>
      <c r="AP21" s="2"/>
      <c r="AQ21" s="59">
        <f t="shared" si="2"/>
        <v>1</v>
      </c>
    </row>
    <row r="22" spans="2:46" ht="12" customHeight="1" x14ac:dyDescent="0.15">
      <c r="B22" s="941"/>
      <c r="C22" s="949"/>
      <c r="D22" s="947"/>
      <c r="E22" s="947"/>
      <c r="F22" s="947"/>
      <c r="G22" s="947"/>
      <c r="H22" s="947"/>
      <c r="I22" s="947"/>
      <c r="J22" s="948"/>
      <c r="K22" s="100">
        <v>12</v>
      </c>
      <c r="L22" s="905"/>
      <c r="M22" s="906"/>
      <c r="N22" s="905"/>
      <c r="O22" s="906"/>
      <c r="P22" s="905"/>
      <c r="Q22" s="906"/>
      <c r="R22" s="914"/>
      <c r="S22" s="915"/>
      <c r="T22" s="916"/>
      <c r="U22" s="905"/>
      <c r="V22" s="906"/>
      <c r="W22" s="905"/>
      <c r="X22" s="906"/>
      <c r="Y22" s="54"/>
      <c r="Z22" s="54"/>
      <c r="AA22" s="54"/>
      <c r="AB22" s="54"/>
      <c r="AC22" s="60"/>
      <c r="AD22" s="60"/>
      <c r="AE22" s="60"/>
      <c r="AF22" s="60"/>
      <c r="AG22" s="60"/>
      <c r="AH22" s="60"/>
      <c r="AI22" s="60"/>
      <c r="AJ22" s="60"/>
      <c r="AK22" s="899"/>
      <c r="AL22" s="900"/>
      <c r="AM22" s="900"/>
      <c r="AN22" s="900"/>
      <c r="AO22" s="901"/>
      <c r="AP22" s="2"/>
      <c r="AQ22" s="59">
        <f t="shared" si="2"/>
        <v>1</v>
      </c>
    </row>
    <row r="23" spans="2:46" ht="12" customHeight="1" x14ac:dyDescent="0.15">
      <c r="B23" s="941"/>
      <c r="C23" s="949"/>
      <c r="D23" s="947"/>
      <c r="E23" s="947"/>
      <c r="F23" s="947"/>
      <c r="G23" s="947"/>
      <c r="H23" s="947"/>
      <c r="I23" s="947"/>
      <c r="J23" s="948"/>
      <c r="K23" s="100">
        <v>13</v>
      </c>
      <c r="L23" s="905"/>
      <c r="M23" s="906"/>
      <c r="N23" s="905"/>
      <c r="O23" s="906"/>
      <c r="P23" s="905"/>
      <c r="Q23" s="906"/>
      <c r="R23" s="914"/>
      <c r="S23" s="915"/>
      <c r="T23" s="916"/>
      <c r="U23" s="905"/>
      <c r="V23" s="906"/>
      <c r="W23" s="905"/>
      <c r="X23" s="906"/>
      <c r="Y23" s="54"/>
      <c r="Z23" s="54"/>
      <c r="AA23" s="54"/>
      <c r="AB23" s="54"/>
      <c r="AC23" s="60"/>
      <c r="AD23" s="60"/>
      <c r="AE23" s="60"/>
      <c r="AF23" s="60"/>
      <c r="AG23" s="60"/>
      <c r="AH23" s="60"/>
      <c r="AI23" s="60"/>
      <c r="AJ23" s="60"/>
      <c r="AK23" s="899"/>
      <c r="AL23" s="900"/>
      <c r="AM23" s="900"/>
      <c r="AN23" s="900"/>
      <c r="AO23" s="901"/>
      <c r="AP23" s="2"/>
      <c r="AQ23" s="59">
        <f t="shared" si="2"/>
        <v>1</v>
      </c>
    </row>
    <row r="24" spans="2:46" ht="12" customHeight="1" x14ac:dyDescent="0.15">
      <c r="B24" s="941"/>
      <c r="C24" s="949"/>
      <c r="D24" s="947"/>
      <c r="E24" s="947"/>
      <c r="F24" s="947"/>
      <c r="G24" s="947"/>
      <c r="H24" s="947"/>
      <c r="I24" s="947"/>
      <c r="J24" s="948"/>
      <c r="K24" s="100">
        <v>14</v>
      </c>
      <c r="L24" s="905"/>
      <c r="M24" s="906"/>
      <c r="N24" s="905"/>
      <c r="O24" s="906"/>
      <c r="P24" s="905"/>
      <c r="Q24" s="906"/>
      <c r="R24" s="914"/>
      <c r="S24" s="915"/>
      <c r="T24" s="916"/>
      <c r="U24" s="905"/>
      <c r="V24" s="906"/>
      <c r="W24" s="905"/>
      <c r="X24" s="906"/>
      <c r="Y24" s="54"/>
      <c r="Z24" s="54"/>
      <c r="AA24" s="54"/>
      <c r="AB24" s="54"/>
      <c r="AC24" s="60"/>
      <c r="AD24" s="60"/>
      <c r="AE24" s="60"/>
      <c r="AF24" s="60"/>
      <c r="AG24" s="60"/>
      <c r="AH24" s="60"/>
      <c r="AI24" s="60"/>
      <c r="AJ24" s="60"/>
      <c r="AK24" s="899"/>
      <c r="AL24" s="900"/>
      <c r="AM24" s="900"/>
      <c r="AN24" s="900"/>
      <c r="AO24" s="901"/>
      <c r="AP24" s="2"/>
      <c r="AQ24" s="59">
        <f t="shared" si="2"/>
        <v>1</v>
      </c>
    </row>
    <row r="25" spans="2:46" ht="12" customHeight="1" x14ac:dyDescent="0.15">
      <c r="B25" s="941"/>
      <c r="C25" s="949"/>
      <c r="D25" s="947"/>
      <c r="E25" s="947"/>
      <c r="F25" s="947"/>
      <c r="G25" s="947"/>
      <c r="H25" s="947"/>
      <c r="I25" s="947"/>
      <c r="J25" s="948"/>
      <c r="K25" s="100">
        <v>15</v>
      </c>
      <c r="L25" s="905"/>
      <c r="M25" s="906"/>
      <c r="N25" s="905"/>
      <c r="O25" s="906"/>
      <c r="P25" s="905"/>
      <c r="Q25" s="906"/>
      <c r="R25" s="914"/>
      <c r="S25" s="915"/>
      <c r="T25" s="916"/>
      <c r="U25" s="905"/>
      <c r="V25" s="906"/>
      <c r="W25" s="905"/>
      <c r="X25" s="906"/>
      <c r="Y25" s="54"/>
      <c r="Z25" s="54"/>
      <c r="AA25" s="54"/>
      <c r="AB25" s="54"/>
      <c r="AC25" s="60"/>
      <c r="AD25" s="60"/>
      <c r="AE25" s="60"/>
      <c r="AF25" s="60"/>
      <c r="AG25" s="60"/>
      <c r="AH25" s="60"/>
      <c r="AI25" s="60"/>
      <c r="AJ25" s="60"/>
      <c r="AK25" s="899"/>
      <c r="AL25" s="900"/>
      <c r="AM25" s="900"/>
      <c r="AN25" s="900"/>
      <c r="AO25" s="901"/>
      <c r="AP25" s="2"/>
      <c r="AQ25" s="59">
        <f t="shared" si="2"/>
        <v>1</v>
      </c>
    </row>
    <row r="26" spans="2:46" ht="12" customHeight="1" x14ac:dyDescent="0.15">
      <c r="B26" s="941"/>
      <c r="C26" s="949"/>
      <c r="D26" s="947"/>
      <c r="E26" s="947"/>
      <c r="F26" s="947"/>
      <c r="G26" s="947"/>
      <c r="H26" s="947"/>
      <c r="I26" s="947"/>
      <c r="J26" s="948"/>
      <c r="K26" s="100">
        <v>16</v>
      </c>
      <c r="L26" s="905"/>
      <c r="M26" s="906"/>
      <c r="N26" s="905"/>
      <c r="O26" s="906"/>
      <c r="P26" s="905"/>
      <c r="Q26" s="906"/>
      <c r="R26" s="914"/>
      <c r="S26" s="915"/>
      <c r="T26" s="916"/>
      <c r="U26" s="905"/>
      <c r="V26" s="906"/>
      <c r="W26" s="905"/>
      <c r="X26" s="906"/>
      <c r="Y26" s="54"/>
      <c r="Z26" s="54"/>
      <c r="AA26" s="54"/>
      <c r="AB26" s="54"/>
      <c r="AC26" s="60"/>
      <c r="AD26" s="60"/>
      <c r="AE26" s="60"/>
      <c r="AF26" s="60"/>
      <c r="AG26" s="60"/>
      <c r="AH26" s="60"/>
      <c r="AI26" s="60"/>
      <c r="AJ26" s="60"/>
      <c r="AK26" s="899"/>
      <c r="AL26" s="900"/>
      <c r="AM26" s="900"/>
      <c r="AN26" s="900"/>
      <c r="AO26" s="901"/>
      <c r="AP26" s="2"/>
      <c r="AQ26" s="59">
        <f t="shared" si="2"/>
        <v>1</v>
      </c>
    </row>
    <row r="27" spans="2:46" ht="12" customHeight="1" x14ac:dyDescent="0.15">
      <c r="B27" s="941"/>
      <c r="C27" s="949"/>
      <c r="D27" s="947"/>
      <c r="E27" s="947"/>
      <c r="F27" s="947"/>
      <c r="G27" s="947"/>
      <c r="H27" s="947"/>
      <c r="I27" s="947"/>
      <c r="J27" s="948"/>
      <c r="K27" s="100">
        <v>17</v>
      </c>
      <c r="L27" s="905"/>
      <c r="M27" s="906"/>
      <c r="N27" s="905"/>
      <c r="O27" s="906"/>
      <c r="P27" s="905"/>
      <c r="Q27" s="906"/>
      <c r="R27" s="914"/>
      <c r="S27" s="915"/>
      <c r="T27" s="916"/>
      <c r="U27" s="905"/>
      <c r="V27" s="906"/>
      <c r="W27" s="905"/>
      <c r="X27" s="906"/>
      <c r="Y27" s="54"/>
      <c r="Z27" s="54"/>
      <c r="AA27" s="54"/>
      <c r="AB27" s="54"/>
      <c r="AC27" s="60"/>
      <c r="AD27" s="60"/>
      <c r="AE27" s="60"/>
      <c r="AF27" s="60"/>
      <c r="AG27" s="60"/>
      <c r="AH27" s="60"/>
      <c r="AI27" s="60"/>
      <c r="AJ27" s="60"/>
      <c r="AK27" s="899"/>
      <c r="AL27" s="900"/>
      <c r="AM27" s="900"/>
      <c r="AN27" s="900"/>
      <c r="AO27" s="901"/>
      <c r="AP27" s="2"/>
      <c r="AQ27" s="59">
        <f t="shared" si="2"/>
        <v>1</v>
      </c>
    </row>
    <row r="28" spans="2:46" ht="12" customHeight="1" x14ac:dyDescent="0.15">
      <c r="B28" s="941"/>
      <c r="C28" s="949"/>
      <c r="D28" s="947"/>
      <c r="E28" s="947"/>
      <c r="F28" s="947"/>
      <c r="G28" s="947"/>
      <c r="H28" s="947"/>
      <c r="I28" s="947"/>
      <c r="J28" s="948"/>
      <c r="K28" s="100">
        <v>18</v>
      </c>
      <c r="L28" s="905"/>
      <c r="M28" s="906"/>
      <c r="N28" s="905"/>
      <c r="O28" s="906"/>
      <c r="P28" s="905"/>
      <c r="Q28" s="906"/>
      <c r="R28" s="914"/>
      <c r="S28" s="915"/>
      <c r="T28" s="916"/>
      <c r="U28" s="905"/>
      <c r="V28" s="906"/>
      <c r="W28" s="905"/>
      <c r="X28" s="906"/>
      <c r="Y28" s="54"/>
      <c r="Z28" s="54"/>
      <c r="AA28" s="54"/>
      <c r="AB28" s="54"/>
      <c r="AC28" s="60"/>
      <c r="AD28" s="60"/>
      <c r="AE28" s="60"/>
      <c r="AF28" s="60"/>
      <c r="AG28" s="60"/>
      <c r="AH28" s="60"/>
      <c r="AI28" s="60"/>
      <c r="AJ28" s="60"/>
      <c r="AK28" s="899"/>
      <c r="AL28" s="900"/>
      <c r="AM28" s="900"/>
      <c r="AN28" s="900"/>
      <c r="AO28" s="901"/>
      <c r="AP28" s="2"/>
      <c r="AQ28" s="59">
        <f>IF(P30="材質劣化",2,IF(P30="漏水",3,1))</f>
        <v>1</v>
      </c>
    </row>
    <row r="29" spans="2:46" ht="12" customHeight="1" x14ac:dyDescent="0.15">
      <c r="B29" s="941"/>
      <c r="C29" s="949"/>
      <c r="D29" s="947"/>
      <c r="E29" s="947"/>
      <c r="F29" s="947"/>
      <c r="G29" s="947"/>
      <c r="H29" s="947"/>
      <c r="I29" s="947"/>
      <c r="J29" s="948"/>
      <c r="K29" s="100">
        <v>19</v>
      </c>
      <c r="L29" s="905"/>
      <c r="M29" s="906"/>
      <c r="N29" s="905"/>
      <c r="O29" s="906"/>
      <c r="P29" s="905"/>
      <c r="Q29" s="906"/>
      <c r="R29" s="914"/>
      <c r="S29" s="915"/>
      <c r="T29" s="916"/>
      <c r="U29" s="905"/>
      <c r="V29" s="906"/>
      <c r="W29" s="905"/>
      <c r="X29" s="906"/>
      <c r="Y29" s="54"/>
      <c r="Z29" s="54"/>
      <c r="AA29" s="54"/>
      <c r="AB29" s="54"/>
      <c r="AC29" s="60"/>
      <c r="AD29" s="60"/>
      <c r="AE29" s="60"/>
      <c r="AF29" s="60"/>
      <c r="AG29" s="60"/>
      <c r="AH29" s="60"/>
      <c r="AI29" s="60"/>
      <c r="AJ29" s="60"/>
      <c r="AK29" s="899"/>
      <c r="AL29" s="900"/>
      <c r="AM29" s="900"/>
      <c r="AN29" s="900"/>
      <c r="AO29" s="901"/>
      <c r="AP29" s="2"/>
      <c r="AQ29" s="59">
        <f>IF(P34="材質劣化",2,IF(P34="漏水",3,1))</f>
        <v>1</v>
      </c>
    </row>
    <row r="30" spans="2:46" ht="12" customHeight="1" x14ac:dyDescent="0.15">
      <c r="B30" s="941"/>
      <c r="C30" s="949"/>
      <c r="D30" s="947"/>
      <c r="E30" s="947"/>
      <c r="F30" s="947"/>
      <c r="G30" s="947"/>
      <c r="H30" s="947"/>
      <c r="I30" s="947"/>
      <c r="J30" s="948"/>
      <c r="K30" s="100">
        <v>20</v>
      </c>
      <c r="L30" s="905"/>
      <c r="M30" s="906"/>
      <c r="N30" s="905"/>
      <c r="O30" s="906"/>
      <c r="P30" s="905"/>
      <c r="Q30" s="906"/>
      <c r="R30" s="914"/>
      <c r="S30" s="915"/>
      <c r="T30" s="916"/>
      <c r="U30" s="905"/>
      <c r="V30" s="906"/>
      <c r="W30" s="905"/>
      <c r="X30" s="906"/>
      <c r="Y30" s="54"/>
      <c r="Z30" s="54"/>
      <c r="AA30" s="54"/>
      <c r="AB30" s="54"/>
      <c r="AC30" s="60"/>
      <c r="AD30" s="60"/>
      <c r="AE30" s="60"/>
      <c r="AF30" s="60"/>
      <c r="AG30" s="60"/>
      <c r="AH30" s="60"/>
      <c r="AI30" s="60"/>
      <c r="AJ30" s="60"/>
      <c r="AK30" s="899"/>
      <c r="AL30" s="900"/>
      <c r="AM30" s="900"/>
      <c r="AN30" s="900"/>
      <c r="AO30" s="901"/>
      <c r="AP30" s="2"/>
      <c r="AQ30" s="59">
        <f>IF(P30="材質劣化",2,IF(P30="漏水",3,1))</f>
        <v>1</v>
      </c>
    </row>
    <row r="31" spans="2:46" ht="12" customHeight="1" x14ac:dyDescent="0.15">
      <c r="B31" s="941"/>
      <c r="C31" s="949"/>
      <c r="D31" s="947"/>
      <c r="E31" s="947"/>
      <c r="F31" s="947"/>
      <c r="G31" s="947"/>
      <c r="H31" s="947"/>
      <c r="I31" s="947"/>
      <c r="J31" s="948"/>
      <c r="K31" s="100">
        <v>21</v>
      </c>
      <c r="L31" s="905"/>
      <c r="M31" s="906"/>
      <c r="N31" s="905"/>
      <c r="O31" s="906"/>
      <c r="P31" s="905"/>
      <c r="Q31" s="906"/>
      <c r="R31" s="914"/>
      <c r="S31" s="915"/>
      <c r="T31" s="916"/>
      <c r="U31" s="905"/>
      <c r="V31" s="906"/>
      <c r="W31" s="905"/>
      <c r="X31" s="906"/>
      <c r="Y31" s="54"/>
      <c r="Z31" s="54"/>
      <c r="AA31" s="54"/>
      <c r="AB31" s="54"/>
      <c r="AC31" s="60"/>
      <c r="AD31" s="60"/>
      <c r="AE31" s="60"/>
      <c r="AF31" s="60"/>
      <c r="AG31" s="60"/>
      <c r="AH31" s="60"/>
      <c r="AI31" s="60"/>
      <c r="AJ31" s="60"/>
      <c r="AK31" s="899"/>
      <c r="AL31" s="900"/>
      <c r="AM31" s="900"/>
      <c r="AN31" s="900"/>
      <c r="AO31" s="901"/>
      <c r="AP31" s="2"/>
      <c r="AQ31" s="59">
        <f>IF(P33="材質劣化",2,IF(P33="漏水",3,1))</f>
        <v>1</v>
      </c>
    </row>
    <row r="32" spans="2:46" ht="12" customHeight="1" x14ac:dyDescent="0.15">
      <c r="B32" s="941"/>
      <c r="C32" s="949"/>
      <c r="D32" s="947"/>
      <c r="E32" s="947"/>
      <c r="F32" s="947"/>
      <c r="G32" s="947"/>
      <c r="H32" s="947"/>
      <c r="I32" s="947"/>
      <c r="J32" s="948"/>
      <c r="K32" s="100">
        <v>22</v>
      </c>
      <c r="L32" s="905"/>
      <c r="M32" s="906"/>
      <c r="N32" s="905"/>
      <c r="O32" s="906"/>
      <c r="P32" s="905"/>
      <c r="Q32" s="906"/>
      <c r="R32" s="914"/>
      <c r="S32" s="915"/>
      <c r="T32" s="916"/>
      <c r="U32" s="905"/>
      <c r="V32" s="906"/>
      <c r="W32" s="905"/>
      <c r="X32" s="906"/>
      <c r="Y32" s="54"/>
      <c r="Z32" s="54"/>
      <c r="AA32" s="54"/>
      <c r="AB32" s="54"/>
      <c r="AC32" s="60"/>
      <c r="AD32" s="60"/>
      <c r="AE32" s="60"/>
      <c r="AF32" s="60"/>
      <c r="AG32" s="60"/>
      <c r="AH32" s="60"/>
      <c r="AI32" s="60"/>
      <c r="AJ32" s="60"/>
      <c r="AK32" s="899"/>
      <c r="AL32" s="900"/>
      <c r="AM32" s="900"/>
      <c r="AN32" s="900"/>
      <c r="AO32" s="901"/>
      <c r="AP32" s="2"/>
      <c r="AQ32" s="59">
        <f>IF(P37="材質劣化",2,IF(P37="漏水",3,1))</f>
        <v>1</v>
      </c>
      <c r="AS32" s="3"/>
      <c r="AT32" s="3"/>
    </row>
    <row r="33" spans="2:86" ht="12" customHeight="1" x14ac:dyDescent="0.15">
      <c r="B33" s="941"/>
      <c r="C33" s="949"/>
      <c r="D33" s="947"/>
      <c r="E33" s="947"/>
      <c r="F33" s="947"/>
      <c r="G33" s="947"/>
      <c r="H33" s="947"/>
      <c r="I33" s="947"/>
      <c r="J33" s="948"/>
      <c r="K33" s="100">
        <v>23</v>
      </c>
      <c r="L33" s="905"/>
      <c r="M33" s="906"/>
      <c r="N33" s="905"/>
      <c r="O33" s="906"/>
      <c r="P33" s="905"/>
      <c r="Q33" s="906"/>
      <c r="R33" s="914"/>
      <c r="S33" s="915"/>
      <c r="T33" s="916"/>
      <c r="U33" s="905"/>
      <c r="V33" s="906"/>
      <c r="W33" s="905"/>
      <c r="X33" s="906"/>
      <c r="Y33" s="54"/>
      <c r="Z33" s="54"/>
      <c r="AA33" s="54"/>
      <c r="AB33" s="54"/>
      <c r="AC33" s="60"/>
      <c r="AD33" s="60"/>
      <c r="AE33" s="60"/>
      <c r="AF33" s="60"/>
      <c r="AG33" s="60"/>
      <c r="AH33" s="60"/>
      <c r="AI33" s="60"/>
      <c r="AJ33" s="60"/>
      <c r="AK33" s="899"/>
      <c r="AL33" s="900"/>
      <c r="AM33" s="900"/>
      <c r="AN33" s="900"/>
      <c r="AO33" s="901"/>
      <c r="AP33" s="2"/>
      <c r="AQ33" s="59">
        <f>IF(P33="材質劣化",2,IF(P33="漏水",3,1))</f>
        <v>1</v>
      </c>
      <c r="AS33" s="198"/>
      <c r="AT33" s="198"/>
    </row>
    <row r="34" spans="2:86" ht="12" customHeight="1" x14ac:dyDescent="0.15">
      <c r="B34" s="941"/>
      <c r="C34" s="949"/>
      <c r="D34" s="947"/>
      <c r="E34" s="947"/>
      <c r="F34" s="947"/>
      <c r="G34" s="947"/>
      <c r="H34" s="947"/>
      <c r="I34" s="947"/>
      <c r="J34" s="948"/>
      <c r="K34" s="100">
        <v>24</v>
      </c>
      <c r="L34" s="905"/>
      <c r="M34" s="906"/>
      <c r="N34" s="905"/>
      <c r="O34" s="906"/>
      <c r="P34" s="905"/>
      <c r="Q34" s="906"/>
      <c r="R34" s="914"/>
      <c r="S34" s="915"/>
      <c r="T34" s="916"/>
      <c r="U34" s="905"/>
      <c r="V34" s="906"/>
      <c r="W34" s="905"/>
      <c r="X34" s="906"/>
      <c r="Y34" s="54"/>
      <c r="Z34" s="54"/>
      <c r="AA34" s="54"/>
      <c r="AB34" s="54"/>
      <c r="AC34" s="60"/>
      <c r="AD34" s="60"/>
      <c r="AE34" s="60"/>
      <c r="AF34" s="60"/>
      <c r="AG34" s="60"/>
      <c r="AH34" s="60"/>
      <c r="AI34" s="60"/>
      <c r="AJ34" s="60"/>
      <c r="AK34" s="899"/>
      <c r="AL34" s="900"/>
      <c r="AM34" s="900"/>
      <c r="AN34" s="900"/>
      <c r="AO34" s="901"/>
      <c r="AP34" s="2"/>
      <c r="AQ34" s="59">
        <f>IF(P36="材質劣化",2,IF(P36="漏水",3,1))</f>
        <v>1</v>
      </c>
      <c r="AS34" s="199"/>
      <c r="AT34" s="199"/>
    </row>
    <row r="35" spans="2:86" ht="12" customHeight="1" x14ac:dyDescent="0.15">
      <c r="B35" s="941"/>
      <c r="C35" s="949"/>
      <c r="D35" s="947"/>
      <c r="E35" s="947"/>
      <c r="F35" s="947"/>
      <c r="G35" s="947"/>
      <c r="H35" s="947"/>
      <c r="I35" s="947"/>
      <c r="J35" s="948"/>
      <c r="K35" s="922" t="s">
        <v>769</v>
      </c>
      <c r="L35" s="910" t="s">
        <v>770</v>
      </c>
      <c r="M35" s="910"/>
      <c r="N35" s="910"/>
      <c r="O35" s="910"/>
      <c r="P35" s="910"/>
      <c r="Q35" s="910"/>
      <c r="R35" s="910"/>
      <c r="S35" s="910"/>
      <c r="T35" s="910"/>
      <c r="U35" s="910"/>
      <c r="V35" s="910"/>
      <c r="W35" s="910"/>
      <c r="X35" s="910"/>
      <c r="Y35" s="911" t="s">
        <v>532</v>
      </c>
      <c r="Z35" s="912"/>
      <c r="AA35" s="912"/>
      <c r="AB35" s="913"/>
      <c r="AC35" s="124">
        <f t="shared" ref="AC35:AJ35" si="3">SUM(AC11:AC34)</f>
        <v>0</v>
      </c>
      <c r="AD35" s="124">
        <f t="shared" si="3"/>
        <v>0</v>
      </c>
      <c r="AE35" s="124">
        <f>SUM(AE11:AE34)</f>
        <v>0.34</v>
      </c>
      <c r="AF35" s="124">
        <f t="shared" si="3"/>
        <v>0</v>
      </c>
      <c r="AG35" s="124">
        <f t="shared" si="3"/>
        <v>0</v>
      </c>
      <c r="AH35" s="124">
        <f t="shared" si="3"/>
        <v>0</v>
      </c>
      <c r="AI35" s="124">
        <f t="shared" si="3"/>
        <v>0</v>
      </c>
      <c r="AJ35" s="125">
        <f t="shared" si="3"/>
        <v>0</v>
      </c>
      <c r="AK35" s="910" t="s">
        <v>771</v>
      </c>
      <c r="AL35" s="910"/>
      <c r="AM35" s="929" t="s">
        <v>505</v>
      </c>
      <c r="AN35" s="929"/>
      <c r="AO35" s="929"/>
      <c r="AP35" s="2"/>
    </row>
    <row r="36" spans="2:86" ht="12" customHeight="1" x14ac:dyDescent="0.15">
      <c r="B36" s="941"/>
      <c r="C36" s="949"/>
      <c r="D36" s="947"/>
      <c r="E36" s="947"/>
      <c r="F36" s="947"/>
      <c r="G36" s="947"/>
      <c r="H36" s="947"/>
      <c r="I36" s="947"/>
      <c r="J36" s="948"/>
      <c r="K36" s="923"/>
      <c r="L36" s="931" t="s">
        <v>772</v>
      </c>
      <c r="M36" s="942"/>
      <c r="N36" s="932"/>
      <c r="O36" s="931" t="s">
        <v>773</v>
      </c>
      <c r="P36" s="942"/>
      <c r="Q36" s="942"/>
      <c r="R36" s="942"/>
      <c r="S36" s="942"/>
      <c r="T36" s="942"/>
      <c r="U36" s="942"/>
      <c r="V36" s="942"/>
      <c r="W36" s="942"/>
      <c r="X36" s="932"/>
      <c r="Y36" s="53" t="s">
        <v>510</v>
      </c>
      <c r="Z36" s="49" t="s">
        <v>509</v>
      </c>
      <c r="AA36" s="49" t="s">
        <v>519</v>
      </c>
      <c r="AB36" s="49" t="s">
        <v>518</v>
      </c>
      <c r="AC36" s="49" t="s">
        <v>510</v>
      </c>
      <c r="AD36" s="49" t="s">
        <v>509</v>
      </c>
      <c r="AE36" s="49" t="s">
        <v>519</v>
      </c>
      <c r="AF36" s="49" t="s">
        <v>518</v>
      </c>
      <c r="AG36" s="49" t="s">
        <v>510</v>
      </c>
      <c r="AH36" s="49" t="s">
        <v>509</v>
      </c>
      <c r="AI36" s="49" t="s">
        <v>519</v>
      </c>
      <c r="AJ36" s="82" t="s">
        <v>518</v>
      </c>
      <c r="AK36" s="910"/>
      <c r="AL36" s="910"/>
      <c r="AM36" s="929"/>
      <c r="AN36" s="929"/>
      <c r="AO36" s="929"/>
      <c r="AP36" s="2"/>
    </row>
    <row r="37" spans="2:86" ht="14.25" customHeight="1" x14ac:dyDescent="0.15">
      <c r="B37" s="941"/>
      <c r="C37" s="949"/>
      <c r="D37" s="947"/>
      <c r="E37" s="947"/>
      <c r="F37" s="947"/>
      <c r="G37" s="947"/>
      <c r="H37" s="947"/>
      <c r="I37" s="947"/>
      <c r="J37" s="948"/>
      <c r="K37" s="923"/>
      <c r="L37" s="933"/>
      <c r="M37" s="943"/>
      <c r="N37" s="934"/>
      <c r="O37" s="933"/>
      <c r="P37" s="943"/>
      <c r="Q37" s="943"/>
      <c r="R37" s="943"/>
      <c r="S37" s="943"/>
      <c r="T37" s="943"/>
      <c r="U37" s="943"/>
      <c r="V37" s="943"/>
      <c r="W37" s="943"/>
      <c r="X37" s="934"/>
      <c r="Y37" s="897">
        <f>IF(COUNTIF(Y11:Y34,"〇")&gt;0,1,0)</f>
        <v>0</v>
      </c>
      <c r="Z37" s="897">
        <f t="shared" ref="Z37:AB37" si="4">IF(COUNTIF(Z11:Z34,"〇")&gt;0,1,0)</f>
        <v>0</v>
      </c>
      <c r="AA37" s="897">
        <f t="shared" si="4"/>
        <v>0</v>
      </c>
      <c r="AB37" s="897">
        <f t="shared" si="4"/>
        <v>0</v>
      </c>
      <c r="AC37" s="897">
        <f>COUNTA(AC11:AC34)</f>
        <v>0</v>
      </c>
      <c r="AD37" s="897">
        <f t="shared" ref="AD37:AI37" si="5">COUNTA(AD11:AD34)</f>
        <v>0</v>
      </c>
      <c r="AE37" s="897">
        <f t="shared" si="5"/>
        <v>1</v>
      </c>
      <c r="AF37" s="897">
        <f t="shared" si="5"/>
        <v>0</v>
      </c>
      <c r="AG37" s="897">
        <f t="shared" si="5"/>
        <v>0</v>
      </c>
      <c r="AH37" s="897">
        <f t="shared" si="5"/>
        <v>0</v>
      </c>
      <c r="AI37" s="897">
        <f t="shared" si="5"/>
        <v>0</v>
      </c>
      <c r="AJ37" s="897">
        <f>COUNTA(AJ11:AJ34)</f>
        <v>0</v>
      </c>
      <c r="AK37" s="910"/>
      <c r="AL37" s="910"/>
      <c r="AM37" s="929"/>
      <c r="AN37" s="929"/>
      <c r="AO37" s="929"/>
      <c r="AP37" s="2"/>
      <c r="AU37" s="43">
        <f>+Y37</f>
        <v>0</v>
      </c>
    </row>
    <row r="38" spans="2:86" ht="14.25" customHeight="1" x14ac:dyDescent="0.15">
      <c r="B38" s="941"/>
      <c r="C38" s="949"/>
      <c r="D38" s="947"/>
      <c r="E38" s="947"/>
      <c r="F38" s="947"/>
      <c r="G38" s="947"/>
      <c r="H38" s="947"/>
      <c r="I38" s="947"/>
      <c r="J38" s="948"/>
      <c r="K38" s="923"/>
      <c r="L38" s="935"/>
      <c r="M38" s="944"/>
      <c r="N38" s="936"/>
      <c r="O38" s="935"/>
      <c r="P38" s="944"/>
      <c r="Q38" s="944"/>
      <c r="R38" s="944"/>
      <c r="S38" s="944"/>
      <c r="T38" s="944"/>
      <c r="U38" s="944"/>
      <c r="V38" s="944"/>
      <c r="W38" s="944"/>
      <c r="X38" s="936"/>
      <c r="Y38" s="897"/>
      <c r="Z38" s="897"/>
      <c r="AA38" s="897"/>
      <c r="AB38" s="897"/>
      <c r="AC38" s="897"/>
      <c r="AD38" s="897"/>
      <c r="AE38" s="897"/>
      <c r="AF38" s="897"/>
      <c r="AG38" s="897"/>
      <c r="AH38" s="897"/>
      <c r="AI38" s="897"/>
      <c r="AJ38" s="897"/>
      <c r="AK38" s="910"/>
      <c r="AL38" s="910"/>
      <c r="AM38" s="929"/>
      <c r="AN38" s="929"/>
      <c r="AO38" s="929"/>
      <c r="AP38" s="2"/>
    </row>
    <row r="39" spans="2:86" ht="12" customHeight="1" x14ac:dyDescent="0.15">
      <c r="B39" s="941"/>
      <c r="C39" s="949"/>
      <c r="D39" s="947"/>
      <c r="E39" s="947"/>
      <c r="F39" s="947"/>
      <c r="G39" s="947"/>
      <c r="H39" s="947"/>
      <c r="I39" s="947"/>
      <c r="J39" s="947"/>
      <c r="K39" s="917" t="s">
        <v>224</v>
      </c>
      <c r="L39" s="924"/>
      <c r="M39" s="924"/>
      <c r="N39" s="924"/>
      <c r="O39" s="924"/>
      <c r="P39" s="924"/>
      <c r="Q39" s="924"/>
      <c r="R39" s="924"/>
      <c r="S39" s="924"/>
      <c r="T39" s="924"/>
      <c r="U39" s="924"/>
      <c r="V39" s="924"/>
      <c r="W39" s="924"/>
      <c r="X39" s="924"/>
      <c r="Y39" s="924"/>
      <c r="Z39" s="924"/>
      <c r="AA39" s="924"/>
      <c r="AB39" s="924"/>
      <c r="AC39" s="924"/>
      <c r="AD39" s="924"/>
      <c r="AE39" s="924"/>
      <c r="AF39" s="924"/>
      <c r="AG39" s="924"/>
      <c r="AH39" s="924"/>
      <c r="AI39" s="924"/>
      <c r="AJ39" s="924"/>
      <c r="AK39" s="925"/>
      <c r="AL39" s="925"/>
      <c r="AM39" s="925"/>
      <c r="AN39" s="925"/>
      <c r="AO39" s="926"/>
      <c r="AP39" s="2"/>
    </row>
    <row r="40" spans="2:86" ht="12" customHeight="1" x14ac:dyDescent="0.15">
      <c r="B40" s="941"/>
      <c r="C40" s="949"/>
      <c r="D40" s="947"/>
      <c r="E40" s="947"/>
      <c r="F40" s="947"/>
      <c r="G40" s="947"/>
      <c r="H40" s="947"/>
      <c r="I40" s="947"/>
      <c r="J40" s="947"/>
      <c r="K40" s="918"/>
      <c r="L40" s="925"/>
      <c r="M40" s="925"/>
      <c r="N40" s="925"/>
      <c r="O40" s="925"/>
      <c r="P40" s="925"/>
      <c r="Q40" s="925"/>
      <c r="R40" s="925"/>
      <c r="S40" s="925"/>
      <c r="T40" s="925"/>
      <c r="U40" s="925"/>
      <c r="V40" s="925"/>
      <c r="W40" s="925"/>
      <c r="X40" s="925"/>
      <c r="Y40" s="925"/>
      <c r="Z40" s="925"/>
      <c r="AA40" s="925"/>
      <c r="AB40" s="925"/>
      <c r="AC40" s="925"/>
      <c r="AD40" s="925"/>
      <c r="AE40" s="925"/>
      <c r="AF40" s="925"/>
      <c r="AG40" s="925"/>
      <c r="AH40" s="925"/>
      <c r="AI40" s="925"/>
      <c r="AJ40" s="925"/>
      <c r="AK40" s="925"/>
      <c r="AL40" s="925"/>
      <c r="AM40" s="925"/>
      <c r="AN40" s="925"/>
      <c r="AO40" s="926"/>
      <c r="AP40" s="2"/>
    </row>
    <row r="41" spans="2:86" ht="12" customHeight="1" x14ac:dyDescent="0.15">
      <c r="B41" s="941"/>
      <c r="C41" s="949"/>
      <c r="D41" s="947"/>
      <c r="E41" s="947"/>
      <c r="F41" s="947"/>
      <c r="G41" s="947"/>
      <c r="H41" s="947"/>
      <c r="I41" s="947"/>
      <c r="J41" s="947"/>
      <c r="K41" s="918"/>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6"/>
      <c r="AP41" s="2"/>
    </row>
    <row r="42" spans="2:86" ht="12" customHeight="1" x14ac:dyDescent="0.15">
      <c r="B42" s="941"/>
      <c r="C42" s="949"/>
      <c r="D42" s="947"/>
      <c r="E42" s="947"/>
      <c r="F42" s="947"/>
      <c r="G42" s="947"/>
      <c r="H42" s="947"/>
      <c r="I42" s="947"/>
      <c r="J42" s="947"/>
      <c r="K42" s="918"/>
      <c r="L42" s="927"/>
      <c r="M42" s="927"/>
      <c r="N42" s="927"/>
      <c r="O42" s="927"/>
      <c r="P42" s="927"/>
      <c r="Q42" s="927"/>
      <c r="R42" s="927"/>
      <c r="S42" s="927"/>
      <c r="T42" s="927"/>
      <c r="U42" s="927"/>
      <c r="V42" s="927"/>
      <c r="W42" s="927"/>
      <c r="X42" s="927"/>
      <c r="Y42" s="927"/>
      <c r="Z42" s="927"/>
      <c r="AA42" s="927"/>
      <c r="AB42" s="927"/>
      <c r="AC42" s="927"/>
      <c r="AD42" s="927"/>
      <c r="AE42" s="927"/>
      <c r="AF42" s="927"/>
      <c r="AG42" s="927"/>
      <c r="AH42" s="927"/>
      <c r="AI42" s="927"/>
      <c r="AJ42" s="927"/>
      <c r="AK42" s="927"/>
      <c r="AL42" s="927"/>
      <c r="AM42" s="927"/>
      <c r="AN42" s="927"/>
      <c r="AO42" s="928"/>
      <c r="AP42" s="43"/>
      <c r="CD42" s="2"/>
      <c r="CE42" s="2"/>
      <c r="CF42" s="2"/>
      <c r="CG42" s="2"/>
      <c r="CH42" s="2"/>
    </row>
    <row r="43" spans="2:86" ht="12" customHeight="1" x14ac:dyDescent="0.15">
      <c r="B43" s="941"/>
      <c r="C43" s="949"/>
      <c r="D43" s="947"/>
      <c r="E43" s="947"/>
      <c r="F43" s="947"/>
      <c r="G43" s="947"/>
      <c r="H43" s="947"/>
      <c r="I43" s="947"/>
      <c r="J43" s="948"/>
      <c r="K43" s="930" t="s">
        <v>225</v>
      </c>
      <c r="L43" s="930"/>
      <c r="M43" s="930"/>
      <c r="N43" s="930"/>
      <c r="O43" s="930"/>
      <c r="P43" s="930"/>
      <c r="Q43" s="930"/>
      <c r="R43" s="930"/>
      <c r="S43" s="930"/>
      <c r="T43" s="930"/>
      <c r="U43" s="930"/>
      <c r="V43" s="930"/>
      <c r="W43" s="930"/>
      <c r="X43" s="930"/>
      <c r="Y43" s="930"/>
      <c r="Z43" s="930"/>
      <c r="AA43" s="930"/>
      <c r="AB43" s="930"/>
      <c r="AC43" s="930"/>
      <c r="AD43" s="930"/>
      <c r="AE43" s="930"/>
      <c r="AF43" s="930"/>
      <c r="AG43" s="930"/>
      <c r="AH43" s="930"/>
      <c r="AI43" s="930"/>
      <c r="AJ43" s="930"/>
      <c r="AK43" s="930"/>
      <c r="AL43" s="930"/>
      <c r="AM43" s="930"/>
      <c r="AN43" s="930"/>
      <c r="AO43" s="930"/>
      <c r="AP43" s="43"/>
      <c r="CD43" s="2"/>
      <c r="CE43" s="2"/>
      <c r="CF43" s="2"/>
      <c r="CG43" s="2"/>
      <c r="CH43" s="2"/>
    </row>
    <row r="44" spans="2:86" ht="12" customHeight="1" x14ac:dyDescent="0.15">
      <c r="B44" s="941"/>
      <c r="C44" s="949"/>
      <c r="D44" s="947"/>
      <c r="E44" s="947"/>
      <c r="F44" s="947"/>
      <c r="G44" s="947"/>
      <c r="H44" s="947"/>
      <c r="I44" s="947"/>
      <c r="J44" s="948"/>
      <c r="K44" s="919" t="s">
        <v>226</v>
      </c>
      <c r="L44" s="920"/>
      <c r="M44" s="920"/>
      <c r="N44" s="920"/>
      <c r="O44" s="920"/>
      <c r="P44" s="920"/>
      <c r="Q44" s="920"/>
      <c r="R44" s="920"/>
      <c r="S44" s="920"/>
      <c r="T44" s="920"/>
      <c r="U44" s="920"/>
      <c r="V44" s="920"/>
      <c r="W44" s="920"/>
      <c r="X44" s="920"/>
      <c r="Y44" s="920"/>
      <c r="Z44" s="920"/>
      <c r="AA44" s="920"/>
      <c r="AB44" s="920"/>
      <c r="AC44" s="920"/>
      <c r="AD44" s="920"/>
      <c r="AE44" s="920"/>
      <c r="AF44" s="920"/>
      <c r="AG44" s="920"/>
      <c r="AH44" s="920"/>
      <c r="AI44" s="920"/>
      <c r="AJ44" s="920"/>
      <c r="AK44" s="920"/>
      <c r="AL44" s="920"/>
      <c r="AM44" s="920"/>
      <c r="AN44" s="920"/>
      <c r="AO44" s="921"/>
      <c r="AP44" s="43"/>
      <c r="CD44" s="2"/>
      <c r="CE44" s="2"/>
      <c r="CF44" s="2"/>
      <c r="CG44" s="2"/>
      <c r="CH44" s="2"/>
    </row>
    <row r="45" spans="2:86" ht="12" customHeight="1" x14ac:dyDescent="0.15">
      <c r="B45" s="504"/>
      <c r="C45" s="950"/>
      <c r="D45" s="951"/>
      <c r="E45" s="951"/>
      <c r="F45" s="951"/>
      <c r="G45" s="951"/>
      <c r="H45" s="951"/>
      <c r="I45" s="951"/>
      <c r="J45" s="952"/>
      <c r="K45" s="907" t="s">
        <v>227</v>
      </c>
      <c r="L45" s="908"/>
      <c r="M45" s="908"/>
      <c r="N45" s="908"/>
      <c r="O45" s="908"/>
      <c r="P45" s="908"/>
      <c r="Q45" s="908"/>
      <c r="R45" s="908"/>
      <c r="S45" s="908"/>
      <c r="T45" s="908"/>
      <c r="U45" s="908"/>
      <c r="V45" s="908"/>
      <c r="W45" s="908"/>
      <c r="X45" s="908"/>
      <c r="Y45" s="908"/>
      <c r="Z45" s="908"/>
      <c r="AA45" s="908"/>
      <c r="AB45" s="908"/>
      <c r="AC45" s="908"/>
      <c r="AD45" s="908"/>
      <c r="AE45" s="908"/>
      <c r="AF45" s="908"/>
      <c r="AG45" s="908"/>
      <c r="AH45" s="908"/>
      <c r="AI45" s="908"/>
      <c r="AJ45" s="908"/>
      <c r="AK45" s="908"/>
      <c r="AL45" s="908"/>
      <c r="AM45" s="908"/>
      <c r="AN45" s="908"/>
      <c r="AO45" s="909"/>
      <c r="AP45" s="43"/>
      <c r="CD45" s="2"/>
      <c r="CE45" s="2"/>
      <c r="CF45" s="2"/>
      <c r="CG45" s="2"/>
      <c r="CH45" s="2"/>
    </row>
    <row r="46" spans="2:86" ht="12" customHeight="1" x14ac:dyDescent="0.2">
      <c r="B46" s="6" t="s">
        <v>228</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230</v>
      </c>
      <c r="AP48" s="43"/>
      <c r="CD48" s="2"/>
      <c r="CE48" s="2"/>
      <c r="CF48" s="2"/>
      <c r="CG48" s="2"/>
      <c r="CH48" s="2"/>
    </row>
    <row r="49" spans="2:86" ht="12" customHeight="1" x14ac:dyDescent="0.15">
      <c r="B49" s="2" t="s">
        <v>231</v>
      </c>
      <c r="AP49" s="43"/>
      <c r="CD49" s="2"/>
      <c r="CE49" s="2"/>
      <c r="CF49" s="2"/>
      <c r="CG49" s="2"/>
      <c r="CH49" s="2"/>
    </row>
    <row r="50" spans="2:86" ht="12" customHeight="1" x14ac:dyDescent="0.15">
      <c r="B50" s="2" t="s">
        <v>232</v>
      </c>
    </row>
    <row r="51" spans="2:86" ht="12" customHeight="1" x14ac:dyDescent="0.15">
      <c r="B51" s="2" t="s">
        <v>233</v>
      </c>
    </row>
    <row r="52" spans="2:86" ht="12" customHeight="1" x14ac:dyDescent="0.15">
      <c r="B52" s="2" t="s">
        <v>234</v>
      </c>
    </row>
    <row r="53" spans="2:86" x14ac:dyDescent="0.15">
      <c r="B53" s="2" t="s">
        <v>235</v>
      </c>
    </row>
  </sheetData>
  <mergeCells count="24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R22:T22"/>
    <mergeCell ref="L23:M23"/>
    <mergeCell ref="N23:O23"/>
    <mergeCell ref="P23:Q23"/>
    <mergeCell ref="R23:T23"/>
    <mergeCell ref="P28:Q28"/>
    <mergeCell ref="P29:Q29"/>
    <mergeCell ref="P7:Q7"/>
    <mergeCell ref="R7:T7"/>
    <mergeCell ref="L15:M15"/>
    <mergeCell ref="N15:O15"/>
    <mergeCell ref="P15:Q15"/>
    <mergeCell ref="R15:T15"/>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W23:X23"/>
    <mergeCell ref="L24:M24"/>
    <mergeCell ref="N24:O24"/>
    <mergeCell ref="P24:Q24"/>
    <mergeCell ref="R24:T24"/>
    <mergeCell ref="U24:V24"/>
    <mergeCell ref="W24:X24"/>
    <mergeCell ref="N27:O27"/>
    <mergeCell ref="P27:Q27"/>
    <mergeCell ref="R27:T27"/>
    <mergeCell ref="U27:V27"/>
    <mergeCell ref="W27:X27"/>
    <mergeCell ref="AK26:AO26"/>
    <mergeCell ref="L25:M25"/>
    <mergeCell ref="N25:O25"/>
    <mergeCell ref="P25:Q25"/>
    <mergeCell ref="R25:T25"/>
    <mergeCell ref="U25:V25"/>
    <mergeCell ref="W25:X25"/>
    <mergeCell ref="L26:M26"/>
    <mergeCell ref="N26:O26"/>
    <mergeCell ref="P26:Q26"/>
    <mergeCell ref="R26:T26"/>
    <mergeCell ref="U26:V26"/>
    <mergeCell ref="W26:X26"/>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DC6E-0EBD-4B63-8940-53F6096BBDDD}">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204</v>
      </c>
      <c r="AV1" s="956" t="s">
        <v>205</v>
      </c>
      <c r="AW1" s="956"/>
      <c r="AX1" s="956"/>
      <c r="AY1" s="898" t="s">
        <v>206</v>
      </c>
      <c r="AZ1" s="898"/>
      <c r="BA1" s="898"/>
      <c r="BB1" s="898"/>
      <c r="BC1" s="898"/>
      <c r="BD1" s="898"/>
      <c r="BE1" s="898"/>
      <c r="BF1" s="898"/>
      <c r="BG1" s="898"/>
      <c r="BH1" s="898"/>
      <c r="BI1" s="898"/>
      <c r="BJ1" s="898"/>
      <c r="BK1" s="898" t="s">
        <v>207</v>
      </c>
      <c r="BL1" s="898"/>
      <c r="BM1" s="898"/>
      <c r="BN1" s="898"/>
      <c r="BO1" s="898"/>
      <c r="BP1" s="898"/>
      <c r="BQ1" s="898"/>
      <c r="BR1" s="898"/>
      <c r="BS1" s="898"/>
      <c r="BT1" s="898"/>
      <c r="BU1" s="898"/>
      <c r="BV1" s="898"/>
      <c r="BW1" s="972"/>
      <c r="BX1" s="972"/>
      <c r="BY1" s="972"/>
      <c r="BZ1" s="972"/>
      <c r="CA1" s="972"/>
      <c r="CB1" s="972"/>
      <c r="CC1" s="972"/>
      <c r="CD1" s="972"/>
      <c r="CE1" s="972"/>
      <c r="CF1" s="972"/>
      <c r="CG1" s="972"/>
      <c r="CH1" s="972"/>
    </row>
    <row r="2" spans="2:86" ht="8.25" customHeight="1" x14ac:dyDescent="0.15">
      <c r="AU2" s="974"/>
      <c r="AV2" s="956" t="s">
        <v>208</v>
      </c>
      <c r="AW2" s="902" t="s">
        <v>209</v>
      </c>
      <c r="AX2" s="902" t="s">
        <v>210</v>
      </c>
      <c r="AY2" s="898" t="s">
        <v>211</v>
      </c>
      <c r="AZ2" s="898"/>
      <c r="BA2" s="898"/>
      <c r="BB2" s="898"/>
      <c r="BC2" s="898"/>
      <c r="BD2" s="898"/>
      <c r="BE2" s="898"/>
      <c r="BF2" s="898"/>
      <c r="BG2" s="898"/>
      <c r="BH2" s="898"/>
      <c r="BI2" s="898"/>
      <c r="BJ2" s="898"/>
      <c r="BK2" s="898" t="s">
        <v>212</v>
      </c>
      <c r="BL2" s="898"/>
      <c r="BM2" s="898"/>
      <c r="BN2" s="898"/>
      <c r="BO2" s="898" t="s">
        <v>213</v>
      </c>
      <c r="BP2" s="898"/>
      <c r="BQ2" s="898"/>
      <c r="BR2" s="898"/>
      <c r="BS2" s="898"/>
      <c r="BT2" s="898"/>
      <c r="BU2" s="898"/>
      <c r="BV2" s="898"/>
      <c r="BW2" s="973"/>
      <c r="BX2" s="973"/>
      <c r="BY2" s="973"/>
      <c r="BZ2" s="973"/>
      <c r="CA2" s="972"/>
      <c r="CB2" s="972"/>
      <c r="CC2" s="972"/>
      <c r="CD2" s="972"/>
      <c r="CE2" s="972"/>
      <c r="CF2" s="972"/>
      <c r="CG2" s="972"/>
      <c r="CH2" s="972"/>
    </row>
    <row r="3" spans="2:86" ht="24.95" customHeight="1" x14ac:dyDescent="0.15">
      <c r="B3" s="649" t="s">
        <v>214</v>
      </c>
      <c r="C3" s="903"/>
      <c r="D3" s="903"/>
      <c r="E3" s="904"/>
      <c r="F3" s="904"/>
      <c r="G3" s="904"/>
      <c r="H3" s="904"/>
      <c r="I3" s="904"/>
      <c r="J3" s="904"/>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U3" s="974"/>
      <c r="AV3" s="956"/>
      <c r="AW3" s="902"/>
      <c r="AX3" s="902"/>
      <c r="AY3" s="898" t="s">
        <v>215</v>
      </c>
      <c r="AZ3" s="898"/>
      <c r="BA3" s="898"/>
      <c r="BB3" s="898"/>
      <c r="BC3" s="898" t="s">
        <v>216</v>
      </c>
      <c r="BD3" s="898"/>
      <c r="BE3" s="898"/>
      <c r="BF3" s="898"/>
      <c r="BG3" s="898" t="s">
        <v>217</v>
      </c>
      <c r="BH3" s="898"/>
      <c r="BI3" s="898"/>
      <c r="BJ3" s="898"/>
      <c r="BK3" s="898" t="s">
        <v>218</v>
      </c>
      <c r="BL3" s="898"/>
      <c r="BM3" s="898"/>
      <c r="BN3" s="898"/>
      <c r="BO3" s="898" t="s">
        <v>216</v>
      </c>
      <c r="BP3" s="898"/>
      <c r="BQ3" s="898"/>
      <c r="BR3" s="898"/>
      <c r="BS3" s="898" t="s">
        <v>217</v>
      </c>
      <c r="BT3" s="898"/>
      <c r="BU3" s="898"/>
      <c r="BV3" s="898"/>
      <c r="BW3" s="972"/>
      <c r="BX3" s="972"/>
      <c r="BY3" s="972"/>
      <c r="BZ3" s="972"/>
      <c r="CA3" s="972"/>
      <c r="CB3" s="972"/>
      <c r="CC3" s="972"/>
      <c r="CD3" s="972"/>
      <c r="CE3" s="972"/>
      <c r="CF3" s="972"/>
      <c r="CG3" s="972"/>
      <c r="CH3" s="972"/>
    </row>
    <row r="4" spans="2:86" ht="18" customHeight="1" x14ac:dyDescent="0.15">
      <c r="B4" s="484" t="s">
        <v>390</v>
      </c>
      <c r="C4" s="484"/>
      <c r="D4" s="484"/>
      <c r="E4" s="965" t="s">
        <v>391</v>
      </c>
      <c r="F4" s="966"/>
      <c r="G4" s="966"/>
      <c r="H4" s="966"/>
      <c r="I4" s="966"/>
      <c r="J4" s="967"/>
      <c r="K4" s="525" t="s">
        <v>392</v>
      </c>
      <c r="L4" s="525"/>
      <c r="M4" s="525"/>
      <c r="N4" s="963" t="s">
        <v>393</v>
      </c>
      <c r="O4" s="963"/>
      <c r="P4" s="963"/>
      <c r="Q4" s="963"/>
      <c r="R4" s="963"/>
      <c r="S4" s="963"/>
      <c r="T4" s="540" t="s">
        <v>495</v>
      </c>
      <c r="U4" s="541"/>
      <c r="V4" s="541"/>
      <c r="W4" s="541"/>
      <c r="X4" s="542"/>
      <c r="Y4" s="968" t="s">
        <v>496</v>
      </c>
      <c r="Z4" s="968"/>
      <c r="AA4" s="968"/>
      <c r="AB4" s="968"/>
      <c r="AC4" s="968"/>
      <c r="AD4" s="968"/>
      <c r="AE4" s="968"/>
      <c r="AF4" s="968"/>
      <c r="AG4" s="540" t="s">
        <v>494</v>
      </c>
      <c r="AH4" s="541"/>
      <c r="AI4" s="541"/>
      <c r="AJ4" s="542"/>
      <c r="AK4" s="976">
        <v>45926</v>
      </c>
      <c r="AL4" s="977"/>
      <c r="AM4" s="977"/>
      <c r="AN4" s="977"/>
      <c r="AO4" s="978"/>
      <c r="AU4" s="974"/>
      <c r="AV4" s="956"/>
      <c r="AW4" s="902"/>
      <c r="AX4" s="90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92" t="s">
        <v>515</v>
      </c>
      <c r="C5" s="492"/>
      <c r="D5" s="492"/>
      <c r="E5" s="969" t="s">
        <v>398</v>
      </c>
      <c r="F5" s="970"/>
      <c r="G5" s="970"/>
      <c r="H5" s="970"/>
      <c r="I5" s="970"/>
      <c r="J5" s="971"/>
      <c r="K5" s="539" t="s">
        <v>394</v>
      </c>
      <c r="L5" s="539"/>
      <c r="M5" s="539"/>
      <c r="N5" s="963" t="s">
        <v>395</v>
      </c>
      <c r="O5" s="963"/>
      <c r="P5" s="963"/>
      <c r="Q5" s="963"/>
      <c r="R5" s="963"/>
      <c r="S5" s="963"/>
      <c r="T5" s="543"/>
      <c r="U5" s="544"/>
      <c r="V5" s="544"/>
      <c r="W5" s="544"/>
      <c r="X5" s="545"/>
      <c r="Y5" s="964" t="s">
        <v>497</v>
      </c>
      <c r="Z5" s="964"/>
      <c r="AA5" s="964"/>
      <c r="AB5" s="964"/>
      <c r="AC5" s="964"/>
      <c r="AD5" s="964"/>
      <c r="AE5" s="964"/>
      <c r="AF5" s="964"/>
      <c r="AG5" s="843"/>
      <c r="AH5" s="975"/>
      <c r="AI5" s="975"/>
      <c r="AJ5" s="844"/>
      <c r="AK5" s="979"/>
      <c r="AL5" s="980"/>
      <c r="AM5" s="980"/>
      <c r="AN5" s="980"/>
      <c r="AO5" s="981"/>
      <c r="AU5" s="974"/>
      <c r="AV5" s="50" t="str">
        <f>N7</f>
        <v>S001</v>
      </c>
      <c r="AW5" s="293">
        <f>R7</f>
        <v>10</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3</v>
      </c>
      <c r="BF5" s="55">
        <f t="shared" si="0"/>
        <v>8</v>
      </c>
      <c r="BG5" s="55">
        <f t="shared" si="0"/>
        <v>0</v>
      </c>
      <c r="BH5" s="55">
        <f t="shared" si="0"/>
        <v>0</v>
      </c>
      <c r="BI5" s="55">
        <f t="shared" si="0"/>
        <v>3</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1.31</v>
      </c>
      <c r="BR5" s="55">
        <f t="shared" si="1"/>
        <v>5.1099999999999994</v>
      </c>
      <c r="BS5" s="55">
        <f t="shared" si="1"/>
        <v>0</v>
      </c>
      <c r="BT5" s="55">
        <f t="shared" si="1"/>
        <v>0</v>
      </c>
      <c r="BU5" s="55">
        <f t="shared" si="1"/>
        <v>8.7099999999999991</v>
      </c>
      <c r="BV5" s="55">
        <f t="shared" si="1"/>
        <v>0</v>
      </c>
      <c r="BW5" s="177"/>
      <c r="BX5" s="178"/>
      <c r="BY5" s="178"/>
      <c r="BZ5" s="178"/>
      <c r="CA5" s="179"/>
      <c r="CB5" s="179"/>
      <c r="CC5" s="179"/>
      <c r="CD5" s="179"/>
      <c r="CE5" s="179"/>
      <c r="CF5" s="179"/>
      <c r="CG5" s="179"/>
      <c r="CH5" s="179"/>
    </row>
    <row r="6" spans="2:86" ht="12" customHeight="1" x14ac:dyDescent="0.15">
      <c r="B6" s="940" t="s">
        <v>223</v>
      </c>
      <c r="C6" s="945"/>
      <c r="D6" s="946"/>
      <c r="E6" s="947"/>
      <c r="F6" s="947"/>
      <c r="G6" s="947"/>
      <c r="H6" s="947"/>
      <c r="I6" s="947"/>
      <c r="J6" s="948"/>
      <c r="K6" s="953" t="s">
        <v>764</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1"/>
      <c r="C7" s="949"/>
      <c r="D7" s="947"/>
      <c r="E7" s="947"/>
      <c r="F7" s="947"/>
      <c r="G7" s="947"/>
      <c r="H7" s="947"/>
      <c r="I7" s="947"/>
      <c r="J7" s="948"/>
      <c r="K7" s="911" t="s">
        <v>765</v>
      </c>
      <c r="L7" s="912"/>
      <c r="M7" s="913"/>
      <c r="N7" s="899" t="s">
        <v>525</v>
      </c>
      <c r="O7" s="900"/>
      <c r="P7" s="911" t="s">
        <v>766</v>
      </c>
      <c r="Q7" s="913"/>
      <c r="R7" s="937">
        <v>10</v>
      </c>
      <c r="S7" s="938"/>
      <c r="T7" s="939"/>
      <c r="U7" s="931" t="s">
        <v>767</v>
      </c>
      <c r="V7" s="932"/>
      <c r="W7" s="931" t="s">
        <v>768</v>
      </c>
      <c r="X7" s="932"/>
      <c r="Y7" s="913" t="s">
        <v>778</v>
      </c>
      <c r="Z7" s="910"/>
      <c r="AA7" s="910"/>
      <c r="AB7" s="910"/>
      <c r="AC7" s="931" t="s">
        <v>779</v>
      </c>
      <c r="AD7" s="942"/>
      <c r="AE7" s="942"/>
      <c r="AF7" s="942"/>
      <c r="AG7" s="942"/>
      <c r="AH7" s="942"/>
      <c r="AI7" s="942"/>
      <c r="AJ7" s="932"/>
      <c r="AK7" s="931" t="s">
        <v>780</v>
      </c>
      <c r="AL7" s="942"/>
      <c r="AM7" s="942"/>
      <c r="AN7" s="957"/>
      <c r="AO7" s="958"/>
      <c r="AP7" s="2"/>
      <c r="AW7" s="58"/>
    </row>
    <row r="8" spans="2:86" ht="12" customHeight="1" x14ac:dyDescent="0.15">
      <c r="B8" s="941"/>
      <c r="C8" s="949"/>
      <c r="D8" s="947"/>
      <c r="E8" s="947"/>
      <c r="F8" s="947"/>
      <c r="G8" s="947"/>
      <c r="H8" s="947"/>
      <c r="I8" s="947"/>
      <c r="J8" s="948"/>
      <c r="K8" s="910" t="s">
        <v>606</v>
      </c>
      <c r="L8" s="910" t="s">
        <v>608</v>
      </c>
      <c r="M8" s="910"/>
      <c r="N8" s="910" t="s">
        <v>282</v>
      </c>
      <c r="O8" s="910"/>
      <c r="P8" s="910" t="s">
        <v>283</v>
      </c>
      <c r="Q8" s="910"/>
      <c r="R8" s="910" t="s">
        <v>284</v>
      </c>
      <c r="S8" s="910"/>
      <c r="T8" s="910"/>
      <c r="U8" s="933"/>
      <c r="V8" s="934"/>
      <c r="W8" s="933"/>
      <c r="X8" s="934"/>
      <c r="Y8" s="913"/>
      <c r="Z8" s="910"/>
      <c r="AA8" s="910"/>
      <c r="AB8" s="910"/>
      <c r="AC8" s="935"/>
      <c r="AD8" s="944"/>
      <c r="AE8" s="944"/>
      <c r="AF8" s="944"/>
      <c r="AG8" s="944"/>
      <c r="AH8" s="944"/>
      <c r="AI8" s="944"/>
      <c r="AJ8" s="936"/>
      <c r="AK8" s="933"/>
      <c r="AL8" s="943"/>
      <c r="AM8" s="943"/>
      <c r="AN8" s="959"/>
      <c r="AO8" s="960"/>
      <c r="AP8" s="2"/>
    </row>
    <row r="9" spans="2:86" ht="12" customHeight="1" x14ac:dyDescent="0.15">
      <c r="B9" s="941"/>
      <c r="C9" s="949"/>
      <c r="D9" s="947"/>
      <c r="E9" s="947"/>
      <c r="F9" s="947"/>
      <c r="G9" s="947"/>
      <c r="H9" s="947"/>
      <c r="I9" s="947"/>
      <c r="J9" s="948"/>
      <c r="K9" s="910"/>
      <c r="L9" s="910"/>
      <c r="M9" s="910"/>
      <c r="N9" s="910"/>
      <c r="O9" s="910"/>
      <c r="P9" s="910"/>
      <c r="Q9" s="910"/>
      <c r="R9" s="910"/>
      <c r="S9" s="910"/>
      <c r="T9" s="910"/>
      <c r="U9" s="933"/>
      <c r="V9" s="934"/>
      <c r="W9" s="933"/>
      <c r="X9" s="934"/>
      <c r="Y9" s="913" t="s">
        <v>781</v>
      </c>
      <c r="Z9" s="910"/>
      <c r="AA9" s="910"/>
      <c r="AB9" s="910"/>
      <c r="AC9" s="910" t="s">
        <v>782</v>
      </c>
      <c r="AD9" s="910"/>
      <c r="AE9" s="910"/>
      <c r="AF9" s="910"/>
      <c r="AG9" s="910" t="s">
        <v>783</v>
      </c>
      <c r="AH9" s="910"/>
      <c r="AI9" s="910"/>
      <c r="AJ9" s="910"/>
      <c r="AK9" s="933"/>
      <c r="AL9" s="943"/>
      <c r="AM9" s="943"/>
      <c r="AN9" s="959"/>
      <c r="AO9" s="960"/>
      <c r="AP9" s="2"/>
    </row>
    <row r="10" spans="2:86" ht="12" customHeight="1" x14ac:dyDescent="0.15">
      <c r="B10" s="941"/>
      <c r="C10" s="949"/>
      <c r="D10" s="947"/>
      <c r="E10" s="947"/>
      <c r="F10" s="947"/>
      <c r="G10" s="947"/>
      <c r="H10" s="947"/>
      <c r="I10" s="947"/>
      <c r="J10" s="948"/>
      <c r="K10" s="910"/>
      <c r="L10" s="910"/>
      <c r="M10" s="910"/>
      <c r="N10" s="910"/>
      <c r="O10" s="910"/>
      <c r="P10" s="910"/>
      <c r="Q10" s="910"/>
      <c r="R10" s="910"/>
      <c r="S10" s="910"/>
      <c r="T10" s="910"/>
      <c r="U10" s="935"/>
      <c r="V10" s="936"/>
      <c r="W10" s="935"/>
      <c r="X10" s="936"/>
      <c r="Y10" s="53" t="s">
        <v>784</v>
      </c>
      <c r="Z10" s="49" t="s">
        <v>785</v>
      </c>
      <c r="AA10" s="49" t="s">
        <v>786</v>
      </c>
      <c r="AB10" s="49" t="s">
        <v>787</v>
      </c>
      <c r="AC10" s="49" t="s">
        <v>784</v>
      </c>
      <c r="AD10" s="49" t="s">
        <v>785</v>
      </c>
      <c r="AE10" s="49" t="s">
        <v>786</v>
      </c>
      <c r="AF10" s="49" t="s">
        <v>787</v>
      </c>
      <c r="AG10" s="49" t="s">
        <v>784</v>
      </c>
      <c r="AH10" s="49" t="s">
        <v>785</v>
      </c>
      <c r="AI10" s="49" t="s">
        <v>786</v>
      </c>
      <c r="AJ10" s="49" t="s">
        <v>787</v>
      </c>
      <c r="AK10" s="935"/>
      <c r="AL10" s="944"/>
      <c r="AM10" s="944"/>
      <c r="AN10" s="961"/>
      <c r="AO10" s="962"/>
      <c r="AP10" s="2"/>
    </row>
    <row r="11" spans="2:86" ht="12" customHeight="1" x14ac:dyDescent="0.15">
      <c r="B11" s="941"/>
      <c r="C11" s="949"/>
      <c r="D11" s="947"/>
      <c r="E11" s="947"/>
      <c r="F11" s="947"/>
      <c r="G11" s="947"/>
      <c r="H11" s="947"/>
      <c r="I11" s="947"/>
      <c r="J11" s="948"/>
      <c r="K11" s="100">
        <v>1</v>
      </c>
      <c r="L11" s="905" t="s">
        <v>435</v>
      </c>
      <c r="M11" s="906"/>
      <c r="N11" s="905" t="s">
        <v>526</v>
      </c>
      <c r="O11" s="906"/>
      <c r="P11" s="905" t="s">
        <v>508</v>
      </c>
      <c r="Q11" s="906"/>
      <c r="R11" s="851" t="s">
        <v>301</v>
      </c>
      <c r="S11" s="851"/>
      <c r="T11" s="851"/>
      <c r="U11" s="905" t="s">
        <v>518</v>
      </c>
      <c r="V11" s="906"/>
      <c r="W11" s="905"/>
      <c r="X11" s="906"/>
      <c r="Y11" s="54"/>
      <c r="Z11" s="54"/>
      <c r="AA11" s="54"/>
      <c r="AB11" s="54"/>
      <c r="AC11" s="60"/>
      <c r="AD11" s="60"/>
      <c r="AE11" s="60">
        <v>0.36</v>
      </c>
      <c r="AF11" s="60"/>
      <c r="AG11" s="60"/>
      <c r="AH11" s="60"/>
      <c r="AI11" s="60"/>
      <c r="AJ11" s="60"/>
      <c r="AK11" s="899"/>
      <c r="AL11" s="900"/>
      <c r="AM11" s="900"/>
      <c r="AN11" s="900"/>
      <c r="AO11" s="901"/>
      <c r="AP11" s="2"/>
      <c r="AQ11" s="59">
        <f t="shared" ref="AQ11:AQ27" si="2">IF(P11="材質劣化",2,IF(P11="漏水",3,1))</f>
        <v>2</v>
      </c>
      <c r="AS11" s="43" t="str">
        <f>IF(Y11&lt;&gt;"",1,"")</f>
        <v/>
      </c>
    </row>
    <row r="12" spans="2:86" ht="12" customHeight="1" x14ac:dyDescent="0.15">
      <c r="B12" s="941"/>
      <c r="C12" s="949"/>
      <c r="D12" s="947"/>
      <c r="E12" s="947"/>
      <c r="F12" s="947"/>
      <c r="G12" s="947"/>
      <c r="H12" s="947"/>
      <c r="I12" s="947"/>
      <c r="J12" s="948"/>
      <c r="K12" s="100">
        <v>2</v>
      </c>
      <c r="L12" s="905" t="s">
        <v>435</v>
      </c>
      <c r="M12" s="906"/>
      <c r="N12" s="905" t="s">
        <v>528</v>
      </c>
      <c r="O12" s="906"/>
      <c r="P12" s="905" t="s">
        <v>508</v>
      </c>
      <c r="Q12" s="906"/>
      <c r="R12" s="851" t="s">
        <v>301</v>
      </c>
      <c r="S12" s="851"/>
      <c r="T12" s="851"/>
      <c r="U12" s="905" t="s">
        <v>518</v>
      </c>
      <c r="V12" s="906"/>
      <c r="W12" s="905"/>
      <c r="X12" s="906"/>
      <c r="Y12" s="54"/>
      <c r="Z12" s="54"/>
      <c r="AA12" s="54"/>
      <c r="AB12" s="54"/>
      <c r="AC12" s="292"/>
      <c r="AD12" s="292"/>
      <c r="AE12" s="292"/>
      <c r="AF12" s="292">
        <v>1.08</v>
      </c>
      <c r="AG12" s="292"/>
      <c r="AH12" s="292"/>
      <c r="AI12" s="292"/>
      <c r="AJ12" s="292"/>
      <c r="AK12" s="899"/>
      <c r="AL12" s="900"/>
      <c r="AM12" s="900"/>
      <c r="AN12" s="900"/>
      <c r="AO12" s="901"/>
      <c r="AP12" s="2"/>
      <c r="AQ12" s="59">
        <f t="shared" si="2"/>
        <v>2</v>
      </c>
    </row>
    <row r="13" spans="2:86" ht="12" customHeight="1" x14ac:dyDescent="0.15">
      <c r="B13" s="941"/>
      <c r="C13" s="949"/>
      <c r="D13" s="947"/>
      <c r="E13" s="947"/>
      <c r="F13" s="947"/>
      <c r="G13" s="947"/>
      <c r="H13" s="947"/>
      <c r="I13" s="947"/>
      <c r="J13" s="948"/>
      <c r="K13" s="100">
        <v>3</v>
      </c>
      <c r="L13" s="905" t="s">
        <v>435</v>
      </c>
      <c r="M13" s="906"/>
      <c r="N13" s="905" t="s">
        <v>526</v>
      </c>
      <c r="O13" s="906"/>
      <c r="P13" s="905" t="s">
        <v>508</v>
      </c>
      <c r="Q13" s="906"/>
      <c r="R13" s="914" t="s">
        <v>335</v>
      </c>
      <c r="S13" s="915"/>
      <c r="T13" s="916"/>
      <c r="U13" s="905" t="s">
        <v>518</v>
      </c>
      <c r="V13" s="906"/>
      <c r="W13" s="905"/>
      <c r="X13" s="906"/>
      <c r="Y13" s="54"/>
      <c r="Z13" s="54"/>
      <c r="AA13" s="54"/>
      <c r="AB13" s="54"/>
      <c r="AC13" s="292"/>
      <c r="AD13" s="292"/>
      <c r="AE13" s="292"/>
      <c r="AF13" s="292"/>
      <c r="AG13" s="292"/>
      <c r="AH13" s="292"/>
      <c r="AI13" s="292"/>
      <c r="AJ13" s="292"/>
      <c r="AK13" s="899"/>
      <c r="AL13" s="900"/>
      <c r="AM13" s="900"/>
      <c r="AN13" s="900"/>
      <c r="AO13" s="901"/>
      <c r="AP13" s="2"/>
      <c r="AQ13" s="59">
        <f t="shared" si="2"/>
        <v>2</v>
      </c>
    </row>
    <row r="14" spans="2:86" ht="12" customHeight="1" x14ac:dyDescent="0.15">
      <c r="B14" s="941"/>
      <c r="C14" s="949"/>
      <c r="D14" s="947"/>
      <c r="E14" s="947"/>
      <c r="F14" s="947"/>
      <c r="G14" s="947"/>
      <c r="H14" s="947"/>
      <c r="I14" s="947"/>
      <c r="J14" s="948"/>
      <c r="K14" s="100">
        <v>4</v>
      </c>
      <c r="L14" s="905" t="s">
        <v>435</v>
      </c>
      <c r="M14" s="906"/>
      <c r="N14" s="905" t="s">
        <v>528</v>
      </c>
      <c r="O14" s="906"/>
      <c r="P14" s="905" t="s">
        <v>508</v>
      </c>
      <c r="Q14" s="906"/>
      <c r="R14" s="851" t="s">
        <v>301</v>
      </c>
      <c r="S14" s="851"/>
      <c r="T14" s="851"/>
      <c r="U14" s="905" t="s">
        <v>518</v>
      </c>
      <c r="V14" s="906"/>
      <c r="W14" s="905"/>
      <c r="X14" s="906"/>
      <c r="Y14" s="54"/>
      <c r="Z14" s="54"/>
      <c r="AA14" s="54"/>
      <c r="AB14" s="54"/>
      <c r="AC14" s="60"/>
      <c r="AD14" s="60"/>
      <c r="AE14" s="60"/>
      <c r="AF14" s="60">
        <v>2.02</v>
      </c>
      <c r="AG14" s="60"/>
      <c r="AH14" s="60"/>
      <c r="AI14" s="60"/>
      <c r="AJ14" s="60"/>
      <c r="AK14" s="899"/>
      <c r="AL14" s="900"/>
      <c r="AM14" s="900"/>
      <c r="AN14" s="900"/>
      <c r="AO14" s="901"/>
      <c r="AP14" s="2"/>
      <c r="AQ14" s="59">
        <f t="shared" si="2"/>
        <v>2</v>
      </c>
    </row>
    <row r="15" spans="2:86" ht="12" customHeight="1" x14ac:dyDescent="0.15">
      <c r="B15" s="941"/>
      <c r="C15" s="949"/>
      <c r="D15" s="947"/>
      <c r="E15" s="947"/>
      <c r="F15" s="947"/>
      <c r="G15" s="947"/>
      <c r="H15" s="947"/>
      <c r="I15" s="947"/>
      <c r="J15" s="948"/>
      <c r="K15" s="100">
        <v>5</v>
      </c>
      <c r="L15" s="905" t="s">
        <v>435</v>
      </c>
      <c r="M15" s="906"/>
      <c r="N15" s="905" t="s">
        <v>539</v>
      </c>
      <c r="O15" s="906"/>
      <c r="P15" s="905" t="s">
        <v>508</v>
      </c>
      <c r="Q15" s="906"/>
      <c r="R15" s="914" t="s">
        <v>301</v>
      </c>
      <c r="S15" s="915"/>
      <c r="T15" s="916"/>
      <c r="U15" s="905" t="s">
        <v>518</v>
      </c>
      <c r="V15" s="906"/>
      <c r="W15" s="905"/>
      <c r="X15" s="906"/>
      <c r="Y15" s="54"/>
      <c r="Z15" s="54"/>
      <c r="AA15" s="54"/>
      <c r="AB15" s="54"/>
      <c r="AC15" s="60"/>
      <c r="AD15" s="60"/>
      <c r="AE15" s="60">
        <v>0.92</v>
      </c>
      <c r="AF15" s="60"/>
      <c r="AG15" s="60"/>
      <c r="AH15" s="60"/>
      <c r="AI15" s="60"/>
      <c r="AJ15" s="60"/>
      <c r="AK15" s="899"/>
      <c r="AL15" s="900"/>
      <c r="AM15" s="900"/>
      <c r="AN15" s="900"/>
      <c r="AO15" s="901"/>
      <c r="AP15" s="2"/>
      <c r="AQ15" s="59">
        <f t="shared" si="2"/>
        <v>2</v>
      </c>
    </row>
    <row r="16" spans="2:86" ht="12" customHeight="1" x14ac:dyDescent="0.15">
      <c r="B16" s="941"/>
      <c r="C16" s="949"/>
      <c r="D16" s="947"/>
      <c r="E16" s="947"/>
      <c r="F16" s="947"/>
      <c r="G16" s="947"/>
      <c r="H16" s="947"/>
      <c r="I16" s="947"/>
      <c r="J16" s="948"/>
      <c r="K16" s="100">
        <v>6</v>
      </c>
      <c r="L16" s="905" t="s">
        <v>435</v>
      </c>
      <c r="M16" s="906"/>
      <c r="N16" s="905" t="s">
        <v>539</v>
      </c>
      <c r="O16" s="906"/>
      <c r="P16" s="905" t="s">
        <v>329</v>
      </c>
      <c r="Q16" s="906"/>
      <c r="R16" s="914" t="s">
        <v>335</v>
      </c>
      <c r="S16" s="915"/>
      <c r="T16" s="916"/>
      <c r="U16" s="905" t="s">
        <v>519</v>
      </c>
      <c r="V16" s="906"/>
      <c r="W16" s="905"/>
      <c r="X16" s="906"/>
      <c r="Y16" s="54"/>
      <c r="Z16" s="54"/>
      <c r="AA16" s="54"/>
      <c r="AB16" s="54"/>
      <c r="AC16" s="60"/>
      <c r="AD16" s="60"/>
      <c r="AE16" s="60"/>
      <c r="AF16" s="60"/>
      <c r="AG16" s="60"/>
      <c r="AH16" s="60"/>
      <c r="AI16" s="60"/>
      <c r="AJ16" s="60"/>
      <c r="AK16" s="899"/>
      <c r="AL16" s="900"/>
      <c r="AM16" s="900"/>
      <c r="AN16" s="900"/>
      <c r="AO16" s="901"/>
      <c r="AP16" s="2"/>
      <c r="AQ16" s="59">
        <f t="shared" si="2"/>
        <v>3</v>
      </c>
    </row>
    <row r="17" spans="2:46" ht="12" customHeight="1" x14ac:dyDescent="0.15">
      <c r="B17" s="941"/>
      <c r="C17" s="949"/>
      <c r="D17" s="947"/>
      <c r="E17" s="947"/>
      <c r="F17" s="947"/>
      <c r="G17" s="947"/>
      <c r="H17" s="947"/>
      <c r="I17" s="947"/>
      <c r="J17" s="948"/>
      <c r="K17" s="100">
        <v>7</v>
      </c>
      <c r="L17" s="905" t="s">
        <v>435</v>
      </c>
      <c r="M17" s="906"/>
      <c r="N17" s="905" t="s">
        <v>539</v>
      </c>
      <c r="O17" s="906"/>
      <c r="P17" s="905" t="s">
        <v>329</v>
      </c>
      <c r="Q17" s="906"/>
      <c r="R17" s="914" t="s">
        <v>329</v>
      </c>
      <c r="S17" s="915"/>
      <c r="T17" s="916"/>
      <c r="U17" s="905" t="s">
        <v>519</v>
      </c>
      <c r="V17" s="906"/>
      <c r="W17" s="905"/>
      <c r="X17" s="906"/>
      <c r="Y17" s="54"/>
      <c r="Z17" s="54"/>
      <c r="AA17" s="54"/>
      <c r="AB17" s="54"/>
      <c r="AC17" s="60"/>
      <c r="AD17" s="60"/>
      <c r="AE17" s="60"/>
      <c r="AF17" s="60"/>
      <c r="AG17" s="60"/>
      <c r="AH17" s="60"/>
      <c r="AI17" s="60">
        <v>2.73</v>
      </c>
      <c r="AJ17" s="60"/>
      <c r="AK17" s="899"/>
      <c r="AL17" s="900"/>
      <c r="AM17" s="900"/>
      <c r="AN17" s="900"/>
      <c r="AO17" s="901"/>
      <c r="AP17" s="2"/>
      <c r="AQ17" s="59">
        <f t="shared" si="2"/>
        <v>3</v>
      </c>
    </row>
    <row r="18" spans="2:46" ht="12" customHeight="1" x14ac:dyDescent="0.15">
      <c r="B18" s="941"/>
      <c r="C18" s="949"/>
      <c r="D18" s="947"/>
      <c r="E18" s="947"/>
      <c r="F18" s="947"/>
      <c r="G18" s="947"/>
      <c r="H18" s="947"/>
      <c r="I18" s="947"/>
      <c r="J18" s="948"/>
      <c r="K18" s="100">
        <v>8</v>
      </c>
      <c r="L18" s="905" t="s">
        <v>435</v>
      </c>
      <c r="M18" s="906"/>
      <c r="N18" s="905" t="s">
        <v>539</v>
      </c>
      <c r="O18" s="906"/>
      <c r="P18" s="905" t="s">
        <v>508</v>
      </c>
      <c r="Q18" s="906"/>
      <c r="R18" s="914" t="s">
        <v>335</v>
      </c>
      <c r="S18" s="915"/>
      <c r="T18" s="916"/>
      <c r="U18" s="905" t="s">
        <v>509</v>
      </c>
      <c r="V18" s="906"/>
      <c r="W18" s="905"/>
      <c r="X18" s="906"/>
      <c r="Y18" s="54"/>
      <c r="Z18" s="54"/>
      <c r="AA18" s="54"/>
      <c r="AB18" s="54"/>
      <c r="AC18" s="60"/>
      <c r="AD18" s="60"/>
      <c r="AE18" s="60"/>
      <c r="AF18" s="60"/>
      <c r="AG18" s="60"/>
      <c r="AH18" s="60"/>
      <c r="AI18" s="60"/>
      <c r="AJ18" s="60"/>
      <c r="AK18" s="899"/>
      <c r="AL18" s="900"/>
      <c r="AM18" s="900"/>
      <c r="AN18" s="900"/>
      <c r="AO18" s="901"/>
      <c r="AP18" s="2"/>
      <c r="AQ18" s="59">
        <f t="shared" si="2"/>
        <v>2</v>
      </c>
    </row>
    <row r="19" spans="2:46" ht="12" customHeight="1" x14ac:dyDescent="0.15">
      <c r="B19" s="941"/>
      <c r="C19" s="949"/>
      <c r="D19" s="947"/>
      <c r="E19" s="947"/>
      <c r="F19" s="947"/>
      <c r="G19" s="947"/>
      <c r="H19" s="947"/>
      <c r="I19" s="947"/>
      <c r="J19" s="948"/>
      <c r="K19" s="100">
        <v>9</v>
      </c>
      <c r="L19" s="905" t="s">
        <v>435</v>
      </c>
      <c r="M19" s="906"/>
      <c r="N19" s="905" t="s">
        <v>539</v>
      </c>
      <c r="O19" s="906"/>
      <c r="P19" s="905" t="s">
        <v>329</v>
      </c>
      <c r="Q19" s="906"/>
      <c r="R19" s="914" t="s">
        <v>329</v>
      </c>
      <c r="S19" s="915"/>
      <c r="T19" s="916"/>
      <c r="U19" s="905" t="s">
        <v>519</v>
      </c>
      <c r="V19" s="906"/>
      <c r="W19" s="905"/>
      <c r="X19" s="906"/>
      <c r="Y19" s="54"/>
      <c r="Z19" s="54"/>
      <c r="AA19" s="54"/>
      <c r="AB19" s="54"/>
      <c r="AC19" s="60"/>
      <c r="AD19" s="60"/>
      <c r="AE19" s="60"/>
      <c r="AF19" s="60"/>
      <c r="AG19" s="60"/>
      <c r="AH19" s="60"/>
      <c r="AI19" s="60">
        <v>3.3</v>
      </c>
      <c r="AJ19" s="60"/>
      <c r="AK19" s="899"/>
      <c r="AL19" s="900"/>
      <c r="AM19" s="900"/>
      <c r="AN19" s="900"/>
      <c r="AO19" s="901"/>
      <c r="AP19" s="2"/>
      <c r="AQ19" s="59">
        <f t="shared" si="2"/>
        <v>3</v>
      </c>
    </row>
    <row r="20" spans="2:46" ht="12" customHeight="1" x14ac:dyDescent="0.15">
      <c r="B20" s="941"/>
      <c r="C20" s="949"/>
      <c r="D20" s="947"/>
      <c r="E20" s="947"/>
      <c r="F20" s="947"/>
      <c r="G20" s="947"/>
      <c r="H20" s="947"/>
      <c r="I20" s="947"/>
      <c r="J20" s="948"/>
      <c r="K20" s="100">
        <v>10</v>
      </c>
      <c r="L20" s="905" t="s">
        <v>435</v>
      </c>
      <c r="M20" s="906"/>
      <c r="N20" s="905" t="s">
        <v>539</v>
      </c>
      <c r="O20" s="906"/>
      <c r="P20" s="905" t="s">
        <v>508</v>
      </c>
      <c r="Q20" s="906"/>
      <c r="R20" s="914" t="s">
        <v>335</v>
      </c>
      <c r="S20" s="915"/>
      <c r="T20" s="916"/>
      <c r="U20" s="905" t="s">
        <v>518</v>
      </c>
      <c r="V20" s="906"/>
      <c r="W20" s="905"/>
      <c r="X20" s="906"/>
      <c r="Y20" s="54"/>
      <c r="Z20" s="54"/>
      <c r="AA20" s="54"/>
      <c r="AB20" s="54"/>
      <c r="AC20" s="60"/>
      <c r="AD20" s="60"/>
      <c r="AE20" s="60"/>
      <c r="AF20" s="60"/>
      <c r="AG20" s="60"/>
      <c r="AH20" s="60"/>
      <c r="AI20" s="60"/>
      <c r="AJ20" s="60"/>
      <c r="AK20" s="899"/>
      <c r="AL20" s="900"/>
      <c r="AM20" s="900"/>
      <c r="AN20" s="900"/>
      <c r="AO20" s="901"/>
      <c r="AP20" s="2"/>
      <c r="AQ20" s="59">
        <f t="shared" si="2"/>
        <v>2</v>
      </c>
    </row>
    <row r="21" spans="2:46" ht="12" customHeight="1" x14ac:dyDescent="0.15">
      <c r="B21" s="941"/>
      <c r="C21" s="949"/>
      <c r="D21" s="947"/>
      <c r="E21" s="947"/>
      <c r="F21" s="947"/>
      <c r="G21" s="947"/>
      <c r="H21" s="947"/>
      <c r="I21" s="947"/>
      <c r="J21" s="948"/>
      <c r="K21" s="100">
        <v>11</v>
      </c>
      <c r="L21" s="905" t="s">
        <v>435</v>
      </c>
      <c r="M21" s="906"/>
      <c r="N21" s="905" t="s">
        <v>549</v>
      </c>
      <c r="O21" s="906"/>
      <c r="P21" s="905" t="s">
        <v>508</v>
      </c>
      <c r="Q21" s="906"/>
      <c r="R21" s="914" t="s">
        <v>301</v>
      </c>
      <c r="S21" s="915"/>
      <c r="T21" s="916"/>
      <c r="U21" s="905" t="s">
        <v>518</v>
      </c>
      <c r="V21" s="906"/>
      <c r="W21" s="905"/>
      <c r="X21" s="906"/>
      <c r="Y21" s="54"/>
      <c r="Z21" s="54"/>
      <c r="AA21" s="54"/>
      <c r="AB21" s="54"/>
      <c r="AC21" s="60"/>
      <c r="AD21" s="60"/>
      <c r="AE21" s="60"/>
      <c r="AF21" s="60">
        <v>1.04</v>
      </c>
      <c r="AG21" s="60"/>
      <c r="AH21" s="60"/>
      <c r="AI21" s="60"/>
      <c r="AJ21" s="60"/>
      <c r="AK21" s="899"/>
      <c r="AL21" s="900"/>
      <c r="AM21" s="900"/>
      <c r="AN21" s="900"/>
      <c r="AO21" s="901"/>
      <c r="AP21" s="2"/>
      <c r="AQ21" s="59">
        <f t="shared" si="2"/>
        <v>2</v>
      </c>
    </row>
    <row r="22" spans="2:46" ht="12" customHeight="1" x14ac:dyDescent="0.15">
      <c r="B22" s="941"/>
      <c r="C22" s="949"/>
      <c r="D22" s="947"/>
      <c r="E22" s="947"/>
      <c r="F22" s="947"/>
      <c r="G22" s="947"/>
      <c r="H22" s="947"/>
      <c r="I22" s="947"/>
      <c r="J22" s="948"/>
      <c r="K22" s="100">
        <v>12</v>
      </c>
      <c r="L22" s="905" t="s">
        <v>435</v>
      </c>
      <c r="M22" s="906"/>
      <c r="N22" s="905" t="s">
        <v>549</v>
      </c>
      <c r="O22" s="906"/>
      <c r="P22" s="905" t="s">
        <v>508</v>
      </c>
      <c r="Q22" s="906"/>
      <c r="R22" s="914" t="s">
        <v>301</v>
      </c>
      <c r="S22" s="915"/>
      <c r="T22" s="916"/>
      <c r="U22" s="905" t="s">
        <v>518</v>
      </c>
      <c r="V22" s="906"/>
      <c r="W22" s="905"/>
      <c r="X22" s="906"/>
      <c r="Y22" s="54"/>
      <c r="Z22" s="54"/>
      <c r="AA22" s="54"/>
      <c r="AB22" s="54"/>
      <c r="AC22" s="60"/>
      <c r="AD22" s="60"/>
      <c r="AE22" s="60"/>
      <c r="AF22" s="60">
        <v>0.05</v>
      </c>
      <c r="AG22" s="60"/>
      <c r="AH22" s="60"/>
      <c r="AI22" s="60"/>
      <c r="AJ22" s="60"/>
      <c r="AK22" s="899"/>
      <c r="AL22" s="900"/>
      <c r="AM22" s="900"/>
      <c r="AN22" s="900"/>
      <c r="AO22" s="901"/>
      <c r="AP22" s="2"/>
      <c r="AQ22" s="59">
        <f t="shared" si="2"/>
        <v>2</v>
      </c>
    </row>
    <row r="23" spans="2:46" ht="12" customHeight="1" x14ac:dyDescent="0.15">
      <c r="B23" s="941"/>
      <c r="C23" s="949"/>
      <c r="D23" s="947"/>
      <c r="E23" s="947"/>
      <c r="F23" s="947"/>
      <c r="G23" s="947"/>
      <c r="H23" s="947"/>
      <c r="I23" s="947"/>
      <c r="J23" s="948"/>
      <c r="K23" s="100">
        <v>13</v>
      </c>
      <c r="L23" s="905" t="s">
        <v>435</v>
      </c>
      <c r="M23" s="906"/>
      <c r="N23" s="905" t="s">
        <v>539</v>
      </c>
      <c r="O23" s="906"/>
      <c r="P23" s="905" t="s">
        <v>329</v>
      </c>
      <c r="Q23" s="906"/>
      <c r="R23" s="914" t="s">
        <v>329</v>
      </c>
      <c r="S23" s="915"/>
      <c r="T23" s="916"/>
      <c r="U23" s="905" t="s">
        <v>519</v>
      </c>
      <c r="V23" s="906"/>
      <c r="W23" s="905"/>
      <c r="X23" s="906"/>
      <c r="Y23" s="54"/>
      <c r="Z23" s="54"/>
      <c r="AA23" s="54"/>
      <c r="AB23" s="54"/>
      <c r="AC23" s="60"/>
      <c r="AD23" s="60"/>
      <c r="AE23" s="60"/>
      <c r="AF23" s="60"/>
      <c r="AG23" s="60"/>
      <c r="AH23" s="60"/>
      <c r="AI23" s="60">
        <v>2.68</v>
      </c>
      <c r="AJ23" s="60"/>
      <c r="AK23" s="899"/>
      <c r="AL23" s="900"/>
      <c r="AM23" s="900"/>
      <c r="AN23" s="900"/>
      <c r="AO23" s="901"/>
      <c r="AP23" s="2"/>
      <c r="AQ23" s="59">
        <f t="shared" si="2"/>
        <v>3</v>
      </c>
    </row>
    <row r="24" spans="2:46" ht="12" customHeight="1" x14ac:dyDescent="0.15">
      <c r="B24" s="941"/>
      <c r="C24" s="949"/>
      <c r="D24" s="947"/>
      <c r="E24" s="947"/>
      <c r="F24" s="947"/>
      <c r="G24" s="947"/>
      <c r="H24" s="947"/>
      <c r="I24" s="947"/>
      <c r="J24" s="948"/>
      <c r="K24" s="100">
        <v>14</v>
      </c>
      <c r="L24" s="905" t="s">
        <v>435</v>
      </c>
      <c r="M24" s="906"/>
      <c r="N24" s="905" t="s">
        <v>549</v>
      </c>
      <c r="O24" s="906"/>
      <c r="P24" s="905" t="s">
        <v>508</v>
      </c>
      <c r="Q24" s="906"/>
      <c r="R24" s="914" t="s">
        <v>301</v>
      </c>
      <c r="S24" s="915"/>
      <c r="T24" s="916"/>
      <c r="U24" s="905" t="s">
        <v>518</v>
      </c>
      <c r="V24" s="906"/>
      <c r="W24" s="905"/>
      <c r="X24" s="906"/>
      <c r="Y24" s="54"/>
      <c r="Z24" s="54"/>
      <c r="AA24" s="54"/>
      <c r="AB24" s="54"/>
      <c r="AC24" s="60"/>
      <c r="AD24" s="60"/>
      <c r="AE24" s="60"/>
      <c r="AF24" s="60">
        <v>0.06</v>
      </c>
      <c r="AG24" s="60"/>
      <c r="AH24" s="60"/>
      <c r="AI24" s="60"/>
      <c r="AJ24" s="60"/>
      <c r="AK24" s="899"/>
      <c r="AL24" s="900"/>
      <c r="AM24" s="900"/>
      <c r="AN24" s="900"/>
      <c r="AO24" s="901"/>
      <c r="AP24" s="2"/>
      <c r="AQ24" s="59">
        <f t="shared" si="2"/>
        <v>2</v>
      </c>
    </row>
    <row r="25" spans="2:46" ht="12" customHeight="1" x14ac:dyDescent="0.15">
      <c r="B25" s="941"/>
      <c r="C25" s="949"/>
      <c r="D25" s="947"/>
      <c r="E25" s="947"/>
      <c r="F25" s="947"/>
      <c r="G25" s="947"/>
      <c r="H25" s="947"/>
      <c r="I25" s="947"/>
      <c r="J25" s="948"/>
      <c r="K25" s="100">
        <v>15</v>
      </c>
      <c r="L25" s="905" t="s">
        <v>435</v>
      </c>
      <c r="M25" s="906"/>
      <c r="N25" s="905" t="s">
        <v>528</v>
      </c>
      <c r="O25" s="906"/>
      <c r="P25" s="905" t="s">
        <v>508</v>
      </c>
      <c r="Q25" s="906"/>
      <c r="R25" s="914" t="s">
        <v>301</v>
      </c>
      <c r="S25" s="915"/>
      <c r="T25" s="916"/>
      <c r="U25" s="905" t="s">
        <v>532</v>
      </c>
      <c r="V25" s="906"/>
      <c r="W25" s="905"/>
      <c r="X25" s="906"/>
      <c r="Y25" s="54"/>
      <c r="Z25" s="54"/>
      <c r="AA25" s="54"/>
      <c r="AB25" s="54"/>
      <c r="AC25" s="60"/>
      <c r="AD25" s="60"/>
      <c r="AE25" s="60">
        <v>0.03</v>
      </c>
      <c r="AF25" s="60"/>
      <c r="AG25" s="60"/>
      <c r="AH25" s="60"/>
      <c r="AI25" s="60"/>
      <c r="AJ25" s="60"/>
      <c r="AK25" s="899"/>
      <c r="AL25" s="900"/>
      <c r="AM25" s="900"/>
      <c r="AN25" s="900"/>
      <c r="AO25" s="901"/>
      <c r="AP25" s="2"/>
      <c r="AQ25" s="59">
        <f t="shared" si="2"/>
        <v>2</v>
      </c>
    </row>
    <row r="26" spans="2:46" ht="12" customHeight="1" x14ac:dyDescent="0.15">
      <c r="B26" s="941"/>
      <c r="C26" s="949"/>
      <c r="D26" s="947"/>
      <c r="E26" s="947"/>
      <c r="F26" s="947"/>
      <c r="G26" s="947"/>
      <c r="H26" s="947"/>
      <c r="I26" s="947"/>
      <c r="J26" s="948"/>
      <c r="K26" s="100">
        <v>16</v>
      </c>
      <c r="L26" s="905" t="s">
        <v>435</v>
      </c>
      <c r="M26" s="906"/>
      <c r="N26" s="905" t="s">
        <v>528</v>
      </c>
      <c r="O26" s="906"/>
      <c r="P26" s="905" t="s">
        <v>508</v>
      </c>
      <c r="Q26" s="906"/>
      <c r="R26" s="914" t="s">
        <v>327</v>
      </c>
      <c r="S26" s="915"/>
      <c r="T26" s="916"/>
      <c r="U26" s="905" t="s">
        <v>532</v>
      </c>
      <c r="V26" s="906"/>
      <c r="W26" s="905"/>
      <c r="X26" s="906"/>
      <c r="Y26" s="54"/>
      <c r="Z26" s="54"/>
      <c r="AA26" s="54"/>
      <c r="AB26" s="54"/>
      <c r="AC26" s="60"/>
      <c r="AD26" s="60"/>
      <c r="AE26" s="60"/>
      <c r="AF26" s="60">
        <v>0.02</v>
      </c>
      <c r="AG26" s="60"/>
      <c r="AH26" s="60"/>
      <c r="AI26" s="60"/>
      <c r="AJ26" s="60"/>
      <c r="AK26" s="899"/>
      <c r="AL26" s="900"/>
      <c r="AM26" s="900"/>
      <c r="AN26" s="900"/>
      <c r="AO26" s="901"/>
      <c r="AP26" s="2"/>
      <c r="AQ26" s="59">
        <f t="shared" si="2"/>
        <v>2</v>
      </c>
    </row>
    <row r="27" spans="2:46" ht="12" customHeight="1" x14ac:dyDescent="0.15">
      <c r="B27" s="941"/>
      <c r="C27" s="949"/>
      <c r="D27" s="947"/>
      <c r="E27" s="947"/>
      <c r="F27" s="947"/>
      <c r="G27" s="947"/>
      <c r="H27" s="947"/>
      <c r="I27" s="947"/>
      <c r="J27" s="948"/>
      <c r="K27" s="100">
        <v>17</v>
      </c>
      <c r="L27" s="905" t="s">
        <v>435</v>
      </c>
      <c r="M27" s="906"/>
      <c r="N27" s="905" t="s">
        <v>539</v>
      </c>
      <c r="O27" s="906"/>
      <c r="P27" s="905" t="s">
        <v>508</v>
      </c>
      <c r="Q27" s="906"/>
      <c r="R27" s="914" t="s">
        <v>335</v>
      </c>
      <c r="S27" s="915"/>
      <c r="T27" s="916"/>
      <c r="U27" s="905" t="s">
        <v>532</v>
      </c>
      <c r="V27" s="906"/>
      <c r="W27" s="905"/>
      <c r="X27" s="906"/>
      <c r="Y27" s="54"/>
      <c r="Z27" s="54"/>
      <c r="AA27" s="54"/>
      <c r="AB27" s="54"/>
      <c r="AC27" s="60"/>
      <c r="AD27" s="60"/>
      <c r="AE27" s="60"/>
      <c r="AF27" s="60"/>
      <c r="AG27" s="60"/>
      <c r="AH27" s="60"/>
      <c r="AI27" s="60"/>
      <c r="AJ27" s="60"/>
      <c r="AK27" s="899"/>
      <c r="AL27" s="900"/>
      <c r="AM27" s="900"/>
      <c r="AN27" s="900"/>
      <c r="AO27" s="901"/>
      <c r="AP27" s="2"/>
      <c r="AQ27" s="59">
        <f t="shared" si="2"/>
        <v>2</v>
      </c>
    </row>
    <row r="28" spans="2:46" ht="12" customHeight="1" x14ac:dyDescent="0.15">
      <c r="B28" s="941"/>
      <c r="C28" s="949"/>
      <c r="D28" s="947"/>
      <c r="E28" s="947"/>
      <c r="F28" s="947"/>
      <c r="G28" s="947"/>
      <c r="H28" s="947"/>
      <c r="I28" s="947"/>
      <c r="J28" s="948"/>
      <c r="K28" s="100">
        <v>18</v>
      </c>
      <c r="L28" s="905" t="s">
        <v>435</v>
      </c>
      <c r="M28" s="906"/>
      <c r="N28" s="905" t="s">
        <v>539</v>
      </c>
      <c r="O28" s="906"/>
      <c r="P28" s="905" t="s">
        <v>508</v>
      </c>
      <c r="Q28" s="906"/>
      <c r="R28" s="914" t="s">
        <v>301</v>
      </c>
      <c r="S28" s="915"/>
      <c r="T28" s="916"/>
      <c r="U28" s="905" t="s">
        <v>532</v>
      </c>
      <c r="V28" s="906"/>
      <c r="W28" s="905"/>
      <c r="X28" s="906"/>
      <c r="Y28" s="54"/>
      <c r="Z28" s="54"/>
      <c r="AA28" s="54"/>
      <c r="AB28" s="54"/>
      <c r="AC28" s="60"/>
      <c r="AD28" s="60"/>
      <c r="AE28" s="60"/>
      <c r="AF28" s="60">
        <v>0.14000000000000001</v>
      </c>
      <c r="AG28" s="60"/>
      <c r="AH28" s="60"/>
      <c r="AI28" s="60"/>
      <c r="AJ28" s="60"/>
      <c r="AK28" s="899"/>
      <c r="AL28" s="900"/>
      <c r="AM28" s="900"/>
      <c r="AN28" s="900"/>
      <c r="AO28" s="901"/>
      <c r="AP28" s="2"/>
      <c r="AQ28" s="59">
        <f>IF(P30="材質劣化",2,IF(P30="漏水",3,1))</f>
        <v>1</v>
      </c>
    </row>
    <row r="29" spans="2:46" ht="12" customHeight="1" x14ac:dyDescent="0.15">
      <c r="B29" s="941"/>
      <c r="C29" s="949"/>
      <c r="D29" s="947"/>
      <c r="E29" s="947"/>
      <c r="F29" s="947"/>
      <c r="G29" s="947"/>
      <c r="H29" s="947"/>
      <c r="I29" s="947"/>
      <c r="J29" s="948"/>
      <c r="K29" s="100">
        <v>19</v>
      </c>
      <c r="L29" s="905" t="s">
        <v>435</v>
      </c>
      <c r="M29" s="906"/>
      <c r="N29" s="905" t="s">
        <v>549</v>
      </c>
      <c r="O29" s="906"/>
      <c r="P29" s="905" t="s">
        <v>508</v>
      </c>
      <c r="Q29" s="906"/>
      <c r="R29" s="914" t="s">
        <v>293</v>
      </c>
      <c r="S29" s="915"/>
      <c r="T29" s="916"/>
      <c r="U29" s="905" t="s">
        <v>532</v>
      </c>
      <c r="V29" s="906"/>
      <c r="W29" s="905"/>
      <c r="X29" s="906"/>
      <c r="Y29" s="54"/>
      <c r="Z29" s="54"/>
      <c r="AA29" s="54"/>
      <c r="AB29" s="54"/>
      <c r="AC29" s="60"/>
      <c r="AD29" s="60"/>
      <c r="AE29" s="60"/>
      <c r="AF29" s="60">
        <v>0.7</v>
      </c>
      <c r="AG29" s="60"/>
      <c r="AH29" s="60"/>
      <c r="AI29" s="60"/>
      <c r="AJ29" s="60"/>
      <c r="AK29" s="899"/>
      <c r="AL29" s="900"/>
      <c r="AM29" s="900"/>
      <c r="AN29" s="900"/>
      <c r="AO29" s="901"/>
      <c r="AP29" s="2"/>
      <c r="AQ29" s="59">
        <f>IF(P34="材質劣化",2,IF(P34="漏水",3,1))</f>
        <v>1</v>
      </c>
    </row>
    <row r="30" spans="2:46" ht="12" customHeight="1" x14ac:dyDescent="0.15">
      <c r="B30" s="941"/>
      <c r="C30" s="949"/>
      <c r="D30" s="947"/>
      <c r="E30" s="947"/>
      <c r="F30" s="947"/>
      <c r="G30" s="947"/>
      <c r="H30" s="947"/>
      <c r="I30" s="947"/>
      <c r="J30" s="948"/>
      <c r="K30" s="100">
        <v>20</v>
      </c>
      <c r="L30" s="905"/>
      <c r="M30" s="906"/>
      <c r="N30" s="905"/>
      <c r="O30" s="906"/>
      <c r="P30" s="905"/>
      <c r="Q30" s="906"/>
      <c r="R30" s="914"/>
      <c r="S30" s="915"/>
      <c r="T30" s="916"/>
      <c r="U30" s="905"/>
      <c r="V30" s="906"/>
      <c r="W30" s="905"/>
      <c r="X30" s="906"/>
      <c r="Y30" s="54"/>
      <c r="Z30" s="54"/>
      <c r="AA30" s="54"/>
      <c r="AB30" s="54"/>
      <c r="AC30" s="60"/>
      <c r="AD30" s="60"/>
      <c r="AE30" s="60"/>
      <c r="AF30" s="60"/>
      <c r="AG30" s="60"/>
      <c r="AH30" s="60"/>
      <c r="AI30" s="60"/>
      <c r="AJ30" s="60"/>
      <c r="AK30" s="899"/>
      <c r="AL30" s="900"/>
      <c r="AM30" s="900"/>
      <c r="AN30" s="900"/>
      <c r="AO30" s="901"/>
      <c r="AP30" s="2"/>
      <c r="AQ30" s="59">
        <f>IF(P30="材質劣化",2,IF(P30="漏水",3,1))</f>
        <v>1</v>
      </c>
    </row>
    <row r="31" spans="2:46" ht="12" customHeight="1" x14ac:dyDescent="0.15">
      <c r="B31" s="941"/>
      <c r="C31" s="949"/>
      <c r="D31" s="947"/>
      <c r="E31" s="947"/>
      <c r="F31" s="947"/>
      <c r="G31" s="947"/>
      <c r="H31" s="947"/>
      <c r="I31" s="947"/>
      <c r="J31" s="948"/>
      <c r="K31" s="100">
        <v>21</v>
      </c>
      <c r="L31" s="905"/>
      <c r="M31" s="906"/>
      <c r="N31" s="905"/>
      <c r="O31" s="906"/>
      <c r="P31" s="905"/>
      <c r="Q31" s="906"/>
      <c r="R31" s="914"/>
      <c r="S31" s="915"/>
      <c r="T31" s="916"/>
      <c r="U31" s="905"/>
      <c r="V31" s="906"/>
      <c r="W31" s="905"/>
      <c r="X31" s="906"/>
      <c r="Y31" s="54"/>
      <c r="Z31" s="54"/>
      <c r="AA31" s="54"/>
      <c r="AB31" s="54"/>
      <c r="AC31" s="60"/>
      <c r="AD31" s="60"/>
      <c r="AE31" s="60"/>
      <c r="AF31" s="60"/>
      <c r="AG31" s="60"/>
      <c r="AH31" s="60"/>
      <c r="AI31" s="60"/>
      <c r="AJ31" s="60"/>
      <c r="AK31" s="899"/>
      <c r="AL31" s="900"/>
      <c r="AM31" s="900"/>
      <c r="AN31" s="900"/>
      <c r="AO31" s="901"/>
      <c r="AP31" s="2"/>
      <c r="AQ31" s="59">
        <f>IF(P33="材質劣化",2,IF(P33="漏水",3,1))</f>
        <v>1</v>
      </c>
    </row>
    <row r="32" spans="2:46" ht="12" customHeight="1" x14ac:dyDescent="0.15">
      <c r="B32" s="941"/>
      <c r="C32" s="949"/>
      <c r="D32" s="947"/>
      <c r="E32" s="947"/>
      <c r="F32" s="947"/>
      <c r="G32" s="947"/>
      <c r="H32" s="947"/>
      <c r="I32" s="947"/>
      <c r="J32" s="948"/>
      <c r="K32" s="100">
        <v>22</v>
      </c>
      <c r="L32" s="905"/>
      <c r="M32" s="906"/>
      <c r="N32" s="905"/>
      <c r="O32" s="906"/>
      <c r="P32" s="905"/>
      <c r="Q32" s="906"/>
      <c r="R32" s="914"/>
      <c r="S32" s="915"/>
      <c r="T32" s="916"/>
      <c r="U32" s="905"/>
      <c r="V32" s="906"/>
      <c r="W32" s="905"/>
      <c r="X32" s="906"/>
      <c r="Y32" s="54"/>
      <c r="Z32" s="54"/>
      <c r="AA32" s="54"/>
      <c r="AB32" s="54"/>
      <c r="AC32" s="60"/>
      <c r="AD32" s="60"/>
      <c r="AE32" s="60"/>
      <c r="AF32" s="60"/>
      <c r="AG32" s="60"/>
      <c r="AH32" s="60"/>
      <c r="AI32" s="60"/>
      <c r="AJ32" s="60"/>
      <c r="AK32" s="899"/>
      <c r="AL32" s="900"/>
      <c r="AM32" s="900"/>
      <c r="AN32" s="900"/>
      <c r="AO32" s="901"/>
      <c r="AP32" s="2"/>
      <c r="AQ32" s="59">
        <f>IF(P37="材質劣化",2,IF(P37="漏水",3,1))</f>
        <v>1</v>
      </c>
      <c r="AS32" s="3"/>
      <c r="AT32" s="3"/>
    </row>
    <row r="33" spans="2:86" ht="12" customHeight="1" x14ac:dyDescent="0.15">
      <c r="B33" s="941"/>
      <c r="C33" s="949"/>
      <c r="D33" s="947"/>
      <c r="E33" s="947"/>
      <c r="F33" s="947"/>
      <c r="G33" s="947"/>
      <c r="H33" s="947"/>
      <c r="I33" s="947"/>
      <c r="J33" s="948"/>
      <c r="K33" s="100">
        <v>23</v>
      </c>
      <c r="L33" s="905"/>
      <c r="M33" s="906"/>
      <c r="N33" s="905"/>
      <c r="O33" s="906"/>
      <c r="P33" s="905"/>
      <c r="Q33" s="906"/>
      <c r="R33" s="914"/>
      <c r="S33" s="915"/>
      <c r="T33" s="916"/>
      <c r="U33" s="905"/>
      <c r="V33" s="906"/>
      <c r="W33" s="905"/>
      <c r="X33" s="906"/>
      <c r="Y33" s="54"/>
      <c r="Z33" s="54"/>
      <c r="AA33" s="54"/>
      <c r="AB33" s="54"/>
      <c r="AC33" s="60"/>
      <c r="AD33" s="60"/>
      <c r="AE33" s="60"/>
      <c r="AF33" s="60"/>
      <c r="AG33" s="60"/>
      <c r="AH33" s="60"/>
      <c r="AI33" s="60"/>
      <c r="AJ33" s="60"/>
      <c r="AK33" s="899"/>
      <c r="AL33" s="900"/>
      <c r="AM33" s="900"/>
      <c r="AN33" s="900"/>
      <c r="AO33" s="901"/>
      <c r="AP33" s="2"/>
      <c r="AQ33" s="59">
        <f>IF(P33="材質劣化",2,IF(P33="漏水",3,1))</f>
        <v>1</v>
      </c>
      <c r="AS33" s="198"/>
      <c r="AT33" s="198"/>
    </row>
    <row r="34" spans="2:86" ht="12" customHeight="1" x14ac:dyDescent="0.15">
      <c r="B34" s="941"/>
      <c r="C34" s="949"/>
      <c r="D34" s="947"/>
      <c r="E34" s="947"/>
      <c r="F34" s="947"/>
      <c r="G34" s="947"/>
      <c r="H34" s="947"/>
      <c r="I34" s="947"/>
      <c r="J34" s="948"/>
      <c r="K34" s="100">
        <v>24</v>
      </c>
      <c r="L34" s="905"/>
      <c r="M34" s="906"/>
      <c r="N34" s="905"/>
      <c r="O34" s="906"/>
      <c r="P34" s="905"/>
      <c r="Q34" s="906"/>
      <c r="R34" s="914"/>
      <c r="S34" s="915"/>
      <c r="T34" s="916"/>
      <c r="U34" s="905"/>
      <c r="V34" s="906"/>
      <c r="W34" s="905"/>
      <c r="X34" s="906"/>
      <c r="Y34" s="54"/>
      <c r="Z34" s="54"/>
      <c r="AA34" s="54"/>
      <c r="AB34" s="54"/>
      <c r="AC34" s="60"/>
      <c r="AD34" s="60"/>
      <c r="AE34" s="60"/>
      <c r="AF34" s="60"/>
      <c r="AG34" s="60"/>
      <c r="AH34" s="60"/>
      <c r="AI34" s="60"/>
      <c r="AJ34" s="60"/>
      <c r="AK34" s="899"/>
      <c r="AL34" s="900"/>
      <c r="AM34" s="900"/>
      <c r="AN34" s="900"/>
      <c r="AO34" s="901"/>
      <c r="AP34" s="2"/>
      <c r="AQ34" s="59">
        <f>IF(P36="材質劣化",2,IF(P36="漏水",3,1))</f>
        <v>1</v>
      </c>
      <c r="AS34" s="199"/>
      <c r="AT34" s="199"/>
    </row>
    <row r="35" spans="2:86" ht="12" customHeight="1" x14ac:dyDescent="0.15">
      <c r="B35" s="941"/>
      <c r="C35" s="949"/>
      <c r="D35" s="947"/>
      <c r="E35" s="947"/>
      <c r="F35" s="947"/>
      <c r="G35" s="947"/>
      <c r="H35" s="947"/>
      <c r="I35" s="947"/>
      <c r="J35" s="948"/>
      <c r="K35" s="922" t="s">
        <v>769</v>
      </c>
      <c r="L35" s="910" t="s">
        <v>770</v>
      </c>
      <c r="M35" s="910"/>
      <c r="N35" s="910"/>
      <c r="O35" s="910"/>
      <c r="P35" s="910"/>
      <c r="Q35" s="910"/>
      <c r="R35" s="910"/>
      <c r="S35" s="910"/>
      <c r="T35" s="910"/>
      <c r="U35" s="910"/>
      <c r="V35" s="910"/>
      <c r="W35" s="910"/>
      <c r="X35" s="910"/>
      <c r="Y35" s="911" t="s">
        <v>532</v>
      </c>
      <c r="Z35" s="912"/>
      <c r="AA35" s="912"/>
      <c r="AB35" s="913"/>
      <c r="AC35" s="124">
        <f t="shared" ref="AC35:AJ35" si="3">SUM(AC11:AC34)</f>
        <v>0</v>
      </c>
      <c r="AD35" s="124">
        <f t="shared" si="3"/>
        <v>0</v>
      </c>
      <c r="AE35" s="124">
        <f>SUM(AE11:AE34)</f>
        <v>1.31</v>
      </c>
      <c r="AF35" s="124">
        <f t="shared" si="3"/>
        <v>5.1099999999999994</v>
      </c>
      <c r="AG35" s="124">
        <f t="shared" si="3"/>
        <v>0</v>
      </c>
      <c r="AH35" s="124">
        <f t="shared" si="3"/>
        <v>0</v>
      </c>
      <c r="AI35" s="124">
        <f t="shared" si="3"/>
        <v>8.7099999999999991</v>
      </c>
      <c r="AJ35" s="125">
        <f t="shared" si="3"/>
        <v>0</v>
      </c>
      <c r="AK35" s="910" t="s">
        <v>771</v>
      </c>
      <c r="AL35" s="910"/>
      <c r="AM35" s="929" t="s">
        <v>505</v>
      </c>
      <c r="AN35" s="929"/>
      <c r="AO35" s="929"/>
      <c r="AP35" s="2"/>
    </row>
    <row r="36" spans="2:86" ht="12" customHeight="1" x14ac:dyDescent="0.15">
      <c r="B36" s="941"/>
      <c r="C36" s="949"/>
      <c r="D36" s="947"/>
      <c r="E36" s="947"/>
      <c r="F36" s="947"/>
      <c r="G36" s="947"/>
      <c r="H36" s="947"/>
      <c r="I36" s="947"/>
      <c r="J36" s="948"/>
      <c r="K36" s="923"/>
      <c r="L36" s="931" t="s">
        <v>772</v>
      </c>
      <c r="M36" s="942"/>
      <c r="N36" s="932"/>
      <c r="O36" s="931" t="s">
        <v>773</v>
      </c>
      <c r="P36" s="942"/>
      <c r="Q36" s="942"/>
      <c r="R36" s="942"/>
      <c r="S36" s="942"/>
      <c r="T36" s="942"/>
      <c r="U36" s="942"/>
      <c r="V36" s="942"/>
      <c r="W36" s="942"/>
      <c r="X36" s="932"/>
      <c r="Y36" s="53" t="s">
        <v>510</v>
      </c>
      <c r="Z36" s="49" t="s">
        <v>509</v>
      </c>
      <c r="AA36" s="49" t="s">
        <v>519</v>
      </c>
      <c r="AB36" s="49" t="s">
        <v>518</v>
      </c>
      <c r="AC36" s="49" t="s">
        <v>510</v>
      </c>
      <c r="AD36" s="49" t="s">
        <v>509</v>
      </c>
      <c r="AE36" s="49" t="s">
        <v>519</v>
      </c>
      <c r="AF36" s="49" t="s">
        <v>518</v>
      </c>
      <c r="AG36" s="49" t="s">
        <v>510</v>
      </c>
      <c r="AH36" s="49" t="s">
        <v>509</v>
      </c>
      <c r="AI36" s="49" t="s">
        <v>519</v>
      </c>
      <c r="AJ36" s="82" t="s">
        <v>518</v>
      </c>
      <c r="AK36" s="910"/>
      <c r="AL36" s="910"/>
      <c r="AM36" s="929"/>
      <c r="AN36" s="929"/>
      <c r="AO36" s="929"/>
      <c r="AP36" s="2"/>
    </row>
    <row r="37" spans="2:86" ht="14.25" customHeight="1" x14ac:dyDescent="0.15">
      <c r="B37" s="941"/>
      <c r="C37" s="949"/>
      <c r="D37" s="947"/>
      <c r="E37" s="947"/>
      <c r="F37" s="947"/>
      <c r="G37" s="947"/>
      <c r="H37" s="947"/>
      <c r="I37" s="947"/>
      <c r="J37" s="948"/>
      <c r="K37" s="923"/>
      <c r="L37" s="933"/>
      <c r="M37" s="943"/>
      <c r="N37" s="934"/>
      <c r="O37" s="933"/>
      <c r="P37" s="943"/>
      <c r="Q37" s="943"/>
      <c r="R37" s="943"/>
      <c r="S37" s="943"/>
      <c r="T37" s="943"/>
      <c r="U37" s="943"/>
      <c r="V37" s="943"/>
      <c r="W37" s="943"/>
      <c r="X37" s="934"/>
      <c r="Y37" s="897">
        <f>IF(COUNTIF(Y11:Y34,"〇")&gt;0,1,0)</f>
        <v>0</v>
      </c>
      <c r="Z37" s="897">
        <f t="shared" ref="Z37:AB37" si="4">IF(COUNTIF(Z11:Z34,"〇")&gt;0,1,0)</f>
        <v>0</v>
      </c>
      <c r="AA37" s="897">
        <f t="shared" si="4"/>
        <v>0</v>
      </c>
      <c r="AB37" s="897">
        <f t="shared" si="4"/>
        <v>0</v>
      </c>
      <c r="AC37" s="897">
        <f>COUNTA(AC11:AC34)</f>
        <v>0</v>
      </c>
      <c r="AD37" s="897">
        <f t="shared" ref="AD37:AI37" si="5">COUNTA(AD11:AD34)</f>
        <v>0</v>
      </c>
      <c r="AE37" s="897">
        <f t="shared" si="5"/>
        <v>3</v>
      </c>
      <c r="AF37" s="897">
        <f t="shared" si="5"/>
        <v>8</v>
      </c>
      <c r="AG37" s="897">
        <f t="shared" si="5"/>
        <v>0</v>
      </c>
      <c r="AH37" s="897">
        <f t="shared" si="5"/>
        <v>0</v>
      </c>
      <c r="AI37" s="897">
        <f t="shared" si="5"/>
        <v>3</v>
      </c>
      <c r="AJ37" s="897">
        <f>COUNTA(AJ11:AJ34)</f>
        <v>0</v>
      </c>
      <c r="AK37" s="910"/>
      <c r="AL37" s="910"/>
      <c r="AM37" s="929"/>
      <c r="AN37" s="929"/>
      <c r="AO37" s="929"/>
      <c r="AP37" s="2"/>
      <c r="AU37" s="43">
        <f>+Y37</f>
        <v>0</v>
      </c>
    </row>
    <row r="38" spans="2:86" ht="14.25" customHeight="1" x14ac:dyDescent="0.15">
      <c r="B38" s="941"/>
      <c r="C38" s="949"/>
      <c r="D38" s="947"/>
      <c r="E38" s="947"/>
      <c r="F38" s="947"/>
      <c r="G38" s="947"/>
      <c r="H38" s="947"/>
      <c r="I38" s="947"/>
      <c r="J38" s="948"/>
      <c r="K38" s="923"/>
      <c r="L38" s="935"/>
      <c r="M38" s="944"/>
      <c r="N38" s="936"/>
      <c r="O38" s="935"/>
      <c r="P38" s="944"/>
      <c r="Q38" s="944"/>
      <c r="R38" s="944"/>
      <c r="S38" s="944"/>
      <c r="T38" s="944"/>
      <c r="U38" s="944"/>
      <c r="V38" s="944"/>
      <c r="W38" s="944"/>
      <c r="X38" s="936"/>
      <c r="Y38" s="897"/>
      <c r="Z38" s="897"/>
      <c r="AA38" s="897"/>
      <c r="AB38" s="897"/>
      <c r="AC38" s="897"/>
      <c r="AD38" s="897"/>
      <c r="AE38" s="897"/>
      <c r="AF38" s="897"/>
      <c r="AG38" s="897"/>
      <c r="AH38" s="897"/>
      <c r="AI38" s="897"/>
      <c r="AJ38" s="897"/>
      <c r="AK38" s="910"/>
      <c r="AL38" s="910"/>
      <c r="AM38" s="929"/>
      <c r="AN38" s="929"/>
      <c r="AO38" s="929"/>
      <c r="AP38" s="2"/>
    </row>
    <row r="39" spans="2:86" ht="12" customHeight="1" x14ac:dyDescent="0.15">
      <c r="B39" s="941"/>
      <c r="C39" s="949"/>
      <c r="D39" s="947"/>
      <c r="E39" s="947"/>
      <c r="F39" s="947"/>
      <c r="G39" s="947"/>
      <c r="H39" s="947"/>
      <c r="I39" s="947"/>
      <c r="J39" s="947"/>
      <c r="K39" s="917" t="s">
        <v>224</v>
      </c>
      <c r="L39" s="924"/>
      <c r="M39" s="924"/>
      <c r="N39" s="924"/>
      <c r="O39" s="924"/>
      <c r="P39" s="924"/>
      <c r="Q39" s="924"/>
      <c r="R39" s="924"/>
      <c r="S39" s="924"/>
      <c r="T39" s="924"/>
      <c r="U39" s="924"/>
      <c r="V39" s="924"/>
      <c r="W39" s="924"/>
      <c r="X39" s="924"/>
      <c r="Y39" s="924"/>
      <c r="Z39" s="924"/>
      <c r="AA39" s="924"/>
      <c r="AB39" s="924"/>
      <c r="AC39" s="924"/>
      <c r="AD39" s="924"/>
      <c r="AE39" s="924"/>
      <c r="AF39" s="924"/>
      <c r="AG39" s="924"/>
      <c r="AH39" s="924"/>
      <c r="AI39" s="924"/>
      <c r="AJ39" s="924"/>
      <c r="AK39" s="925"/>
      <c r="AL39" s="925"/>
      <c r="AM39" s="925"/>
      <c r="AN39" s="925"/>
      <c r="AO39" s="926"/>
      <c r="AP39" s="2"/>
    </row>
    <row r="40" spans="2:86" ht="12" customHeight="1" x14ac:dyDescent="0.15">
      <c r="B40" s="941"/>
      <c r="C40" s="949"/>
      <c r="D40" s="947"/>
      <c r="E40" s="947"/>
      <c r="F40" s="947"/>
      <c r="G40" s="947"/>
      <c r="H40" s="947"/>
      <c r="I40" s="947"/>
      <c r="J40" s="947"/>
      <c r="K40" s="918"/>
      <c r="L40" s="925"/>
      <c r="M40" s="925"/>
      <c r="N40" s="925"/>
      <c r="O40" s="925"/>
      <c r="P40" s="925"/>
      <c r="Q40" s="925"/>
      <c r="R40" s="925"/>
      <c r="S40" s="925"/>
      <c r="T40" s="925"/>
      <c r="U40" s="925"/>
      <c r="V40" s="925"/>
      <c r="W40" s="925"/>
      <c r="X40" s="925"/>
      <c r="Y40" s="925"/>
      <c r="Z40" s="925"/>
      <c r="AA40" s="925"/>
      <c r="AB40" s="925"/>
      <c r="AC40" s="925"/>
      <c r="AD40" s="925"/>
      <c r="AE40" s="925"/>
      <c r="AF40" s="925"/>
      <c r="AG40" s="925"/>
      <c r="AH40" s="925"/>
      <c r="AI40" s="925"/>
      <c r="AJ40" s="925"/>
      <c r="AK40" s="925"/>
      <c r="AL40" s="925"/>
      <c r="AM40" s="925"/>
      <c r="AN40" s="925"/>
      <c r="AO40" s="926"/>
      <c r="AP40" s="2"/>
    </row>
    <row r="41" spans="2:86" ht="12" customHeight="1" x14ac:dyDescent="0.15">
      <c r="B41" s="941"/>
      <c r="C41" s="949"/>
      <c r="D41" s="947"/>
      <c r="E41" s="947"/>
      <c r="F41" s="947"/>
      <c r="G41" s="947"/>
      <c r="H41" s="947"/>
      <c r="I41" s="947"/>
      <c r="J41" s="947"/>
      <c r="K41" s="918"/>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6"/>
      <c r="AP41" s="2"/>
    </row>
    <row r="42" spans="2:86" ht="12" customHeight="1" x14ac:dyDescent="0.15">
      <c r="B42" s="941"/>
      <c r="C42" s="949"/>
      <c r="D42" s="947"/>
      <c r="E42" s="947"/>
      <c r="F42" s="947"/>
      <c r="G42" s="947"/>
      <c r="H42" s="947"/>
      <c r="I42" s="947"/>
      <c r="J42" s="947"/>
      <c r="K42" s="918"/>
      <c r="L42" s="927"/>
      <c r="M42" s="927"/>
      <c r="N42" s="927"/>
      <c r="O42" s="927"/>
      <c r="P42" s="927"/>
      <c r="Q42" s="927"/>
      <c r="R42" s="927"/>
      <c r="S42" s="927"/>
      <c r="T42" s="927"/>
      <c r="U42" s="927"/>
      <c r="V42" s="927"/>
      <c r="W42" s="927"/>
      <c r="X42" s="927"/>
      <c r="Y42" s="927"/>
      <c r="Z42" s="927"/>
      <c r="AA42" s="927"/>
      <c r="AB42" s="927"/>
      <c r="AC42" s="927"/>
      <c r="AD42" s="927"/>
      <c r="AE42" s="927"/>
      <c r="AF42" s="927"/>
      <c r="AG42" s="927"/>
      <c r="AH42" s="927"/>
      <c r="AI42" s="927"/>
      <c r="AJ42" s="927"/>
      <c r="AK42" s="927"/>
      <c r="AL42" s="927"/>
      <c r="AM42" s="927"/>
      <c r="AN42" s="927"/>
      <c r="AO42" s="928"/>
      <c r="AP42" s="43"/>
      <c r="CD42" s="2"/>
      <c r="CE42" s="2"/>
      <c r="CF42" s="2"/>
      <c r="CG42" s="2"/>
      <c r="CH42" s="2"/>
    </row>
    <row r="43" spans="2:86" ht="12" customHeight="1" x14ac:dyDescent="0.15">
      <c r="B43" s="941"/>
      <c r="C43" s="949"/>
      <c r="D43" s="947"/>
      <c r="E43" s="947"/>
      <c r="F43" s="947"/>
      <c r="G43" s="947"/>
      <c r="H43" s="947"/>
      <c r="I43" s="947"/>
      <c r="J43" s="948"/>
      <c r="K43" s="930" t="s">
        <v>225</v>
      </c>
      <c r="L43" s="930"/>
      <c r="M43" s="930"/>
      <c r="N43" s="930"/>
      <c r="O43" s="930"/>
      <c r="P43" s="930"/>
      <c r="Q43" s="930"/>
      <c r="R43" s="930"/>
      <c r="S43" s="930"/>
      <c r="T43" s="930"/>
      <c r="U43" s="930"/>
      <c r="V43" s="930"/>
      <c r="W43" s="930"/>
      <c r="X43" s="930"/>
      <c r="Y43" s="930"/>
      <c r="Z43" s="930"/>
      <c r="AA43" s="930"/>
      <c r="AB43" s="930"/>
      <c r="AC43" s="930"/>
      <c r="AD43" s="930"/>
      <c r="AE43" s="930"/>
      <c r="AF43" s="930"/>
      <c r="AG43" s="930"/>
      <c r="AH43" s="930"/>
      <c r="AI43" s="930"/>
      <c r="AJ43" s="930"/>
      <c r="AK43" s="930"/>
      <c r="AL43" s="930"/>
      <c r="AM43" s="930"/>
      <c r="AN43" s="930"/>
      <c r="AO43" s="930"/>
      <c r="AP43" s="43"/>
      <c r="CD43" s="2"/>
      <c r="CE43" s="2"/>
      <c r="CF43" s="2"/>
      <c r="CG43" s="2"/>
      <c r="CH43" s="2"/>
    </row>
    <row r="44" spans="2:86" ht="12" customHeight="1" x14ac:dyDescent="0.15">
      <c r="B44" s="941"/>
      <c r="C44" s="949"/>
      <c r="D44" s="947"/>
      <c r="E44" s="947"/>
      <c r="F44" s="947"/>
      <c r="G44" s="947"/>
      <c r="H44" s="947"/>
      <c r="I44" s="947"/>
      <c r="J44" s="948"/>
      <c r="K44" s="919" t="s">
        <v>226</v>
      </c>
      <c r="L44" s="920"/>
      <c r="M44" s="920"/>
      <c r="N44" s="920"/>
      <c r="O44" s="920"/>
      <c r="P44" s="920"/>
      <c r="Q44" s="920"/>
      <c r="R44" s="920"/>
      <c r="S44" s="920"/>
      <c r="T44" s="920"/>
      <c r="U44" s="920"/>
      <c r="V44" s="920"/>
      <c r="W44" s="920"/>
      <c r="X44" s="920"/>
      <c r="Y44" s="920"/>
      <c r="Z44" s="920"/>
      <c r="AA44" s="920"/>
      <c r="AB44" s="920"/>
      <c r="AC44" s="920"/>
      <c r="AD44" s="920"/>
      <c r="AE44" s="920"/>
      <c r="AF44" s="920"/>
      <c r="AG44" s="920"/>
      <c r="AH44" s="920"/>
      <c r="AI44" s="920"/>
      <c r="AJ44" s="920"/>
      <c r="AK44" s="920"/>
      <c r="AL44" s="920"/>
      <c r="AM44" s="920"/>
      <c r="AN44" s="920"/>
      <c r="AO44" s="921"/>
      <c r="AP44" s="43"/>
      <c r="CD44" s="2"/>
      <c r="CE44" s="2"/>
      <c r="CF44" s="2"/>
      <c r="CG44" s="2"/>
      <c r="CH44" s="2"/>
    </row>
    <row r="45" spans="2:86" ht="12" customHeight="1" x14ac:dyDescent="0.15">
      <c r="B45" s="504"/>
      <c r="C45" s="950"/>
      <c r="D45" s="951"/>
      <c r="E45" s="951"/>
      <c r="F45" s="951"/>
      <c r="G45" s="951"/>
      <c r="H45" s="951"/>
      <c r="I45" s="951"/>
      <c r="J45" s="952"/>
      <c r="K45" s="907" t="s">
        <v>227</v>
      </c>
      <c r="L45" s="908"/>
      <c r="M45" s="908"/>
      <c r="N45" s="908"/>
      <c r="O45" s="908"/>
      <c r="P45" s="908"/>
      <c r="Q45" s="908"/>
      <c r="R45" s="908"/>
      <c r="S45" s="908"/>
      <c r="T45" s="908"/>
      <c r="U45" s="908"/>
      <c r="V45" s="908"/>
      <c r="W45" s="908"/>
      <c r="X45" s="908"/>
      <c r="Y45" s="908"/>
      <c r="Z45" s="908"/>
      <c r="AA45" s="908"/>
      <c r="AB45" s="908"/>
      <c r="AC45" s="908"/>
      <c r="AD45" s="908"/>
      <c r="AE45" s="908"/>
      <c r="AF45" s="908"/>
      <c r="AG45" s="908"/>
      <c r="AH45" s="908"/>
      <c r="AI45" s="908"/>
      <c r="AJ45" s="908"/>
      <c r="AK45" s="908"/>
      <c r="AL45" s="908"/>
      <c r="AM45" s="908"/>
      <c r="AN45" s="908"/>
      <c r="AO45" s="909"/>
      <c r="AP45" s="43"/>
      <c r="CD45" s="2"/>
      <c r="CE45" s="2"/>
      <c r="CF45" s="2"/>
      <c r="CG45" s="2"/>
      <c r="CH45" s="2"/>
    </row>
    <row r="46" spans="2:86" ht="12" customHeight="1" x14ac:dyDescent="0.2">
      <c r="B46" s="6" t="s">
        <v>228</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230</v>
      </c>
      <c r="AP48" s="43"/>
      <c r="CD48" s="2"/>
      <c r="CE48" s="2"/>
      <c r="CF48" s="2"/>
      <c r="CG48" s="2"/>
      <c r="CH48" s="2"/>
    </row>
    <row r="49" spans="2:86" ht="12" customHeight="1" x14ac:dyDescent="0.15">
      <c r="B49" s="2" t="s">
        <v>231</v>
      </c>
      <c r="AP49" s="43"/>
      <c r="CD49" s="2"/>
      <c r="CE49" s="2"/>
      <c r="CF49" s="2"/>
      <c r="CG49" s="2"/>
      <c r="CH49" s="2"/>
    </row>
    <row r="50" spans="2:86" ht="12" customHeight="1" x14ac:dyDescent="0.15">
      <c r="B50" s="2" t="s">
        <v>232</v>
      </c>
    </row>
    <row r="51" spans="2:86" ht="12" customHeight="1" x14ac:dyDescent="0.15">
      <c r="B51" s="2" t="s">
        <v>233</v>
      </c>
    </row>
    <row r="52" spans="2:86" ht="12" customHeight="1" x14ac:dyDescent="0.15">
      <c r="B52" s="2" t="s">
        <v>234</v>
      </c>
    </row>
    <row r="53" spans="2:86" x14ac:dyDescent="0.15">
      <c r="B53" s="2" t="s">
        <v>235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N11:O34" xr:uid="{8DD7A0B7-1215-411F-854F-6F676BC91BAE}">
      <formula1>INDIRECT(L11)</formula1>
    </dataValidation>
    <dataValidation type="list" allowBlank="1" showInputMessage="1" showErrorMessage="1" sqref="Y11:AB34" xr:uid="{B1EAA754-F20B-4AAF-8A86-076992A649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2BD009-D522-4617-B31B-25DD0B36CB46}">
          <x14:formula1>
            <xm:f>'(参考)リスト'!$G$16:$G$19</xm:f>
          </x14:formula1>
          <xm:sqref>AM35:AO38</xm:sqref>
        </x14:dataValidation>
        <x14:dataValidation type="list" allowBlank="1" showInputMessage="1" showErrorMessage="1" xr:uid="{1116A7DC-CDAE-43A6-8729-F4EBDB5947C6}">
          <x14:formula1>
            <xm:f>'(参考)リスト'!$F$16:$F$21</xm:f>
          </x14:formula1>
          <xm:sqref>U11:X34</xm:sqref>
        </x14:dataValidation>
        <x14:dataValidation type="list" allowBlank="1" showInputMessage="1" showErrorMessage="1" xr:uid="{53BAFE55-3F9F-4E15-99B1-515CD85B4570}">
          <x14:formula1>
            <xm:f>'(参考)リスト'!$E$16:$E$27</xm:f>
          </x14:formula1>
          <xm:sqref>R11:T34</xm:sqref>
        </x14:dataValidation>
        <x14:dataValidation type="list" allowBlank="1" showInputMessage="1" showErrorMessage="1" xr:uid="{BEE5203D-8FFD-412F-8826-32D42808B158}">
          <x14:formula1>
            <xm:f>'(参考)リスト'!$B$16:$B$21</xm:f>
          </x14:formula1>
          <xm:sqref>L11:M34</xm:sqref>
        </x14:dataValidation>
        <x14:dataValidation type="list" allowBlank="1" showInputMessage="1" showErrorMessage="1" xr:uid="{C955E7AD-C7E0-4918-A5C1-40151118793F}">
          <x14:formula1>
            <xm:f>'(参考)リスト'!$D$16:$D$18</xm:f>
          </x14:formula1>
          <xm:sqref>P11:Q34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EADC-A984-42F2-8286-7B389B269138}">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204</v>
      </c>
      <c r="AV1" s="956" t="s">
        <v>205</v>
      </c>
      <c r="AW1" s="956"/>
      <c r="AX1" s="956"/>
      <c r="AY1" s="898" t="s">
        <v>206</v>
      </c>
      <c r="AZ1" s="898"/>
      <c r="BA1" s="898"/>
      <c r="BB1" s="898"/>
      <c r="BC1" s="898"/>
      <c r="BD1" s="898"/>
      <c r="BE1" s="898"/>
      <c r="BF1" s="898"/>
      <c r="BG1" s="898"/>
      <c r="BH1" s="898"/>
      <c r="BI1" s="898"/>
      <c r="BJ1" s="898"/>
      <c r="BK1" s="898" t="s">
        <v>207</v>
      </c>
      <c r="BL1" s="898"/>
      <c r="BM1" s="898"/>
      <c r="BN1" s="898"/>
      <c r="BO1" s="898"/>
      <c r="BP1" s="898"/>
      <c r="BQ1" s="898"/>
      <c r="BR1" s="898"/>
      <c r="BS1" s="898"/>
      <c r="BT1" s="898"/>
      <c r="BU1" s="898"/>
      <c r="BV1" s="898"/>
      <c r="BW1" s="972"/>
      <c r="BX1" s="972"/>
      <c r="BY1" s="972"/>
      <c r="BZ1" s="972"/>
      <c r="CA1" s="972"/>
      <c r="CB1" s="972"/>
      <c r="CC1" s="972"/>
      <c r="CD1" s="972"/>
      <c r="CE1" s="972"/>
      <c r="CF1" s="972"/>
      <c r="CG1" s="972"/>
      <c r="CH1" s="972"/>
    </row>
    <row r="2" spans="2:86" ht="8.25" customHeight="1" x14ac:dyDescent="0.15">
      <c r="AU2" s="974"/>
      <c r="AV2" s="956" t="s">
        <v>208</v>
      </c>
      <c r="AW2" s="902" t="s">
        <v>209</v>
      </c>
      <c r="AX2" s="902" t="s">
        <v>210</v>
      </c>
      <c r="AY2" s="898" t="s">
        <v>211</v>
      </c>
      <c r="AZ2" s="898"/>
      <c r="BA2" s="898"/>
      <c r="BB2" s="898"/>
      <c r="BC2" s="898"/>
      <c r="BD2" s="898"/>
      <c r="BE2" s="898"/>
      <c r="BF2" s="898"/>
      <c r="BG2" s="898"/>
      <c r="BH2" s="898"/>
      <c r="BI2" s="898"/>
      <c r="BJ2" s="898"/>
      <c r="BK2" s="898" t="s">
        <v>212</v>
      </c>
      <c r="BL2" s="898"/>
      <c r="BM2" s="898"/>
      <c r="BN2" s="898"/>
      <c r="BO2" s="898" t="s">
        <v>213</v>
      </c>
      <c r="BP2" s="898"/>
      <c r="BQ2" s="898"/>
      <c r="BR2" s="898"/>
      <c r="BS2" s="898"/>
      <c r="BT2" s="898"/>
      <c r="BU2" s="898"/>
      <c r="BV2" s="898"/>
      <c r="BW2" s="973"/>
      <c r="BX2" s="973"/>
      <c r="BY2" s="973"/>
      <c r="BZ2" s="973"/>
      <c r="CA2" s="972"/>
      <c r="CB2" s="972"/>
      <c r="CC2" s="972"/>
      <c r="CD2" s="972"/>
      <c r="CE2" s="972"/>
      <c r="CF2" s="972"/>
      <c r="CG2" s="972"/>
      <c r="CH2" s="972"/>
    </row>
    <row r="3" spans="2:86" ht="24.95" customHeight="1" x14ac:dyDescent="0.15">
      <c r="B3" s="649" t="s">
        <v>214</v>
      </c>
      <c r="C3" s="903"/>
      <c r="D3" s="903"/>
      <c r="E3" s="904"/>
      <c r="F3" s="904"/>
      <c r="G3" s="904"/>
      <c r="H3" s="904"/>
      <c r="I3" s="904"/>
      <c r="J3" s="904"/>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U3" s="974"/>
      <c r="AV3" s="956"/>
      <c r="AW3" s="902"/>
      <c r="AX3" s="902"/>
      <c r="AY3" s="898" t="s">
        <v>215</v>
      </c>
      <c r="AZ3" s="898"/>
      <c r="BA3" s="898"/>
      <c r="BB3" s="898"/>
      <c r="BC3" s="898" t="s">
        <v>216</v>
      </c>
      <c r="BD3" s="898"/>
      <c r="BE3" s="898"/>
      <c r="BF3" s="898"/>
      <c r="BG3" s="898" t="s">
        <v>217</v>
      </c>
      <c r="BH3" s="898"/>
      <c r="BI3" s="898"/>
      <c r="BJ3" s="898"/>
      <c r="BK3" s="898" t="s">
        <v>218</v>
      </c>
      <c r="BL3" s="898"/>
      <c r="BM3" s="898"/>
      <c r="BN3" s="898"/>
      <c r="BO3" s="898" t="s">
        <v>216</v>
      </c>
      <c r="BP3" s="898"/>
      <c r="BQ3" s="898"/>
      <c r="BR3" s="898"/>
      <c r="BS3" s="898" t="s">
        <v>217</v>
      </c>
      <c r="BT3" s="898"/>
      <c r="BU3" s="898"/>
      <c r="BV3" s="898"/>
      <c r="BW3" s="972"/>
      <c r="BX3" s="972"/>
      <c r="BY3" s="972"/>
      <c r="BZ3" s="972"/>
      <c r="CA3" s="972"/>
      <c r="CB3" s="972"/>
      <c r="CC3" s="972"/>
      <c r="CD3" s="972"/>
      <c r="CE3" s="972"/>
      <c r="CF3" s="972"/>
      <c r="CG3" s="972"/>
      <c r="CH3" s="972"/>
    </row>
    <row r="4" spans="2:86" ht="18" customHeight="1" x14ac:dyDescent="0.15">
      <c r="B4" s="484" t="s">
        <v>390</v>
      </c>
      <c r="C4" s="484"/>
      <c r="D4" s="484"/>
      <c r="E4" s="965" t="s">
        <v>391</v>
      </c>
      <c r="F4" s="966"/>
      <c r="G4" s="966"/>
      <c r="H4" s="966"/>
      <c r="I4" s="966"/>
      <c r="J4" s="967"/>
      <c r="K4" s="525" t="s">
        <v>392</v>
      </c>
      <c r="L4" s="525"/>
      <c r="M4" s="525"/>
      <c r="N4" s="963" t="s">
        <v>393</v>
      </c>
      <c r="O4" s="963"/>
      <c r="P4" s="963"/>
      <c r="Q4" s="963"/>
      <c r="R4" s="963"/>
      <c r="S4" s="963"/>
      <c r="T4" s="540" t="s">
        <v>495</v>
      </c>
      <c r="U4" s="541"/>
      <c r="V4" s="541"/>
      <c r="W4" s="541"/>
      <c r="X4" s="542"/>
      <c r="Y4" s="968" t="s">
        <v>496</v>
      </c>
      <c r="Z4" s="968"/>
      <c r="AA4" s="968"/>
      <c r="AB4" s="968"/>
      <c r="AC4" s="968"/>
      <c r="AD4" s="968"/>
      <c r="AE4" s="968"/>
      <c r="AF4" s="968"/>
      <c r="AG4" s="540" t="s">
        <v>494</v>
      </c>
      <c r="AH4" s="541"/>
      <c r="AI4" s="541"/>
      <c r="AJ4" s="542"/>
      <c r="AK4" s="976">
        <v>45926</v>
      </c>
      <c r="AL4" s="977"/>
      <c r="AM4" s="977"/>
      <c r="AN4" s="977"/>
      <c r="AO4" s="978"/>
      <c r="AU4" s="974"/>
      <c r="AV4" s="956"/>
      <c r="AW4" s="902"/>
      <c r="AX4" s="90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92" t="s">
        <v>515</v>
      </c>
      <c r="C5" s="492"/>
      <c r="D5" s="492"/>
      <c r="E5" s="969" t="s">
        <v>398</v>
      </c>
      <c r="F5" s="970"/>
      <c r="G5" s="970"/>
      <c r="H5" s="970"/>
      <c r="I5" s="970"/>
      <c r="J5" s="971"/>
      <c r="K5" s="539" t="s">
        <v>394</v>
      </c>
      <c r="L5" s="539"/>
      <c r="M5" s="539"/>
      <c r="N5" s="963" t="s">
        <v>395</v>
      </c>
      <c r="O5" s="963"/>
      <c r="P5" s="963"/>
      <c r="Q5" s="963"/>
      <c r="R5" s="963"/>
      <c r="S5" s="963"/>
      <c r="T5" s="543"/>
      <c r="U5" s="544"/>
      <c r="V5" s="544"/>
      <c r="W5" s="544"/>
      <c r="X5" s="545"/>
      <c r="Y5" s="964" t="s">
        <v>497</v>
      </c>
      <c r="Z5" s="964"/>
      <c r="AA5" s="964"/>
      <c r="AB5" s="964"/>
      <c r="AC5" s="964"/>
      <c r="AD5" s="964"/>
      <c r="AE5" s="964"/>
      <c r="AF5" s="964"/>
      <c r="AG5" s="843"/>
      <c r="AH5" s="975"/>
      <c r="AI5" s="975"/>
      <c r="AJ5" s="844"/>
      <c r="AK5" s="979"/>
      <c r="AL5" s="980"/>
      <c r="AM5" s="980"/>
      <c r="AN5" s="980"/>
      <c r="AO5" s="981"/>
      <c r="AU5" s="974"/>
      <c r="AV5" s="50" t="str">
        <f>N7</f>
        <v>S002</v>
      </c>
      <c r="AW5" s="293">
        <f>R7</f>
        <v>10</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2</v>
      </c>
      <c r="BF5" s="55">
        <f t="shared" si="0"/>
        <v>5</v>
      </c>
      <c r="BG5" s="55">
        <f t="shared" si="0"/>
        <v>0</v>
      </c>
      <c r="BH5" s="55">
        <f t="shared" si="0"/>
        <v>0</v>
      </c>
      <c r="BI5" s="55">
        <f t="shared" si="0"/>
        <v>2</v>
      </c>
      <c r="BJ5" s="55">
        <f t="shared" si="0"/>
        <v>1</v>
      </c>
      <c r="BK5" s="55" t="str">
        <f>IF(Y37&gt;0,R7,"")</f>
        <v/>
      </c>
      <c r="BL5" s="297" t="str">
        <f>IF(Y37&gt;0,"",IF(Z37&gt;0,R7,""))</f>
        <v/>
      </c>
      <c r="BM5" s="297" t="str">
        <f>IF(Y37+Z37&gt;0,"",IF(AA37&gt;0,R7,""))</f>
        <v/>
      </c>
      <c r="BN5" s="297" t="str">
        <f>IF(Y37+Z37+AA37&gt;0,"",IF(AB37&gt;0,R7,""))</f>
        <v/>
      </c>
      <c r="BO5" s="55">
        <f t="shared" ref="BO5:BV5" si="1">AC35</f>
        <v>0</v>
      </c>
      <c r="BP5" s="55">
        <f t="shared" si="1"/>
        <v>0</v>
      </c>
      <c r="BQ5" s="55">
        <f t="shared" si="1"/>
        <v>0.1</v>
      </c>
      <c r="BR5" s="55">
        <f t="shared" si="1"/>
        <v>1.7000000000000002</v>
      </c>
      <c r="BS5" s="55">
        <f t="shared" si="1"/>
        <v>0</v>
      </c>
      <c r="BT5" s="55">
        <f t="shared" si="1"/>
        <v>0</v>
      </c>
      <c r="BU5" s="55">
        <f t="shared" si="1"/>
        <v>6.15</v>
      </c>
      <c r="BV5" s="55">
        <f t="shared" si="1"/>
        <v>2.88</v>
      </c>
      <c r="BW5" s="177"/>
      <c r="BX5" s="178"/>
      <c r="BY5" s="178"/>
      <c r="BZ5" s="178"/>
      <c r="CA5" s="179"/>
      <c r="CB5" s="179"/>
      <c r="CC5" s="179"/>
      <c r="CD5" s="179"/>
      <c r="CE5" s="179"/>
      <c r="CF5" s="179"/>
      <c r="CG5" s="179"/>
      <c r="CH5" s="179"/>
    </row>
    <row r="6" spans="2:86" ht="12" customHeight="1" x14ac:dyDescent="0.15">
      <c r="B6" s="940" t="s">
        <v>223</v>
      </c>
      <c r="C6" s="945"/>
      <c r="D6" s="946"/>
      <c r="E6" s="947"/>
      <c r="F6" s="947"/>
      <c r="G6" s="947"/>
      <c r="H6" s="947"/>
      <c r="I6" s="947"/>
      <c r="J6" s="948"/>
      <c r="K6" s="953" t="s">
        <v>764</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1"/>
      <c r="C7" s="949"/>
      <c r="D7" s="947"/>
      <c r="E7" s="947"/>
      <c r="F7" s="947"/>
      <c r="G7" s="947"/>
      <c r="H7" s="947"/>
      <c r="I7" s="947"/>
      <c r="J7" s="948"/>
      <c r="K7" s="911" t="s">
        <v>765</v>
      </c>
      <c r="L7" s="912"/>
      <c r="M7" s="913"/>
      <c r="N7" s="899" t="s">
        <v>557</v>
      </c>
      <c r="O7" s="900"/>
      <c r="P7" s="911" t="s">
        <v>766</v>
      </c>
      <c r="Q7" s="913"/>
      <c r="R7" s="937">
        <v>10</v>
      </c>
      <c r="S7" s="938"/>
      <c r="T7" s="939"/>
      <c r="U7" s="931" t="s">
        <v>767</v>
      </c>
      <c r="V7" s="932"/>
      <c r="W7" s="931" t="s">
        <v>768</v>
      </c>
      <c r="X7" s="932"/>
      <c r="Y7" s="913" t="s">
        <v>778</v>
      </c>
      <c r="Z7" s="910"/>
      <c r="AA7" s="910"/>
      <c r="AB7" s="910"/>
      <c r="AC7" s="931" t="s">
        <v>779</v>
      </c>
      <c r="AD7" s="942"/>
      <c r="AE7" s="942"/>
      <c r="AF7" s="942"/>
      <c r="AG7" s="942"/>
      <c r="AH7" s="942"/>
      <c r="AI7" s="942"/>
      <c r="AJ7" s="932"/>
      <c r="AK7" s="931" t="s">
        <v>780</v>
      </c>
      <c r="AL7" s="942"/>
      <c r="AM7" s="942"/>
      <c r="AN7" s="957"/>
      <c r="AO7" s="958"/>
      <c r="AP7" s="2"/>
      <c r="AW7" s="58"/>
    </row>
    <row r="8" spans="2:86" ht="12" customHeight="1" x14ac:dyDescent="0.15">
      <c r="B8" s="941"/>
      <c r="C8" s="949"/>
      <c r="D8" s="947"/>
      <c r="E8" s="947"/>
      <c r="F8" s="947"/>
      <c r="G8" s="947"/>
      <c r="H8" s="947"/>
      <c r="I8" s="947"/>
      <c r="J8" s="948"/>
      <c r="K8" s="910" t="s">
        <v>606</v>
      </c>
      <c r="L8" s="910" t="s">
        <v>608</v>
      </c>
      <c r="M8" s="910"/>
      <c r="N8" s="910" t="s">
        <v>282</v>
      </c>
      <c r="O8" s="910"/>
      <c r="P8" s="910" t="s">
        <v>283</v>
      </c>
      <c r="Q8" s="910"/>
      <c r="R8" s="910" t="s">
        <v>284</v>
      </c>
      <c r="S8" s="910"/>
      <c r="T8" s="910"/>
      <c r="U8" s="933"/>
      <c r="V8" s="934"/>
      <c r="W8" s="933"/>
      <c r="X8" s="934"/>
      <c r="Y8" s="913"/>
      <c r="Z8" s="910"/>
      <c r="AA8" s="910"/>
      <c r="AB8" s="910"/>
      <c r="AC8" s="935"/>
      <c r="AD8" s="944"/>
      <c r="AE8" s="944"/>
      <c r="AF8" s="944"/>
      <c r="AG8" s="944"/>
      <c r="AH8" s="944"/>
      <c r="AI8" s="944"/>
      <c r="AJ8" s="936"/>
      <c r="AK8" s="933"/>
      <c r="AL8" s="943"/>
      <c r="AM8" s="943"/>
      <c r="AN8" s="959"/>
      <c r="AO8" s="960"/>
      <c r="AP8" s="2"/>
    </row>
    <row r="9" spans="2:86" ht="12" customHeight="1" x14ac:dyDescent="0.15">
      <c r="B9" s="941"/>
      <c r="C9" s="949"/>
      <c r="D9" s="947"/>
      <c r="E9" s="947"/>
      <c r="F9" s="947"/>
      <c r="G9" s="947"/>
      <c r="H9" s="947"/>
      <c r="I9" s="947"/>
      <c r="J9" s="948"/>
      <c r="K9" s="910"/>
      <c r="L9" s="910"/>
      <c r="M9" s="910"/>
      <c r="N9" s="910"/>
      <c r="O9" s="910"/>
      <c r="P9" s="910"/>
      <c r="Q9" s="910"/>
      <c r="R9" s="910"/>
      <c r="S9" s="910"/>
      <c r="T9" s="910"/>
      <c r="U9" s="933"/>
      <c r="V9" s="934"/>
      <c r="W9" s="933"/>
      <c r="X9" s="934"/>
      <c r="Y9" s="913" t="s">
        <v>781</v>
      </c>
      <c r="Z9" s="910"/>
      <c r="AA9" s="910"/>
      <c r="AB9" s="910"/>
      <c r="AC9" s="910" t="s">
        <v>782</v>
      </c>
      <c r="AD9" s="910"/>
      <c r="AE9" s="910"/>
      <c r="AF9" s="910"/>
      <c r="AG9" s="910" t="s">
        <v>783</v>
      </c>
      <c r="AH9" s="910"/>
      <c r="AI9" s="910"/>
      <c r="AJ9" s="910"/>
      <c r="AK9" s="933"/>
      <c r="AL9" s="943"/>
      <c r="AM9" s="943"/>
      <c r="AN9" s="959"/>
      <c r="AO9" s="960"/>
      <c r="AP9" s="2"/>
    </row>
    <row r="10" spans="2:86" ht="12" customHeight="1" x14ac:dyDescent="0.15">
      <c r="B10" s="941"/>
      <c r="C10" s="949"/>
      <c r="D10" s="947"/>
      <c r="E10" s="947"/>
      <c r="F10" s="947"/>
      <c r="G10" s="947"/>
      <c r="H10" s="947"/>
      <c r="I10" s="947"/>
      <c r="J10" s="948"/>
      <c r="K10" s="910"/>
      <c r="L10" s="910"/>
      <c r="M10" s="910"/>
      <c r="N10" s="910"/>
      <c r="O10" s="910"/>
      <c r="P10" s="910"/>
      <c r="Q10" s="910"/>
      <c r="R10" s="910"/>
      <c r="S10" s="910"/>
      <c r="T10" s="910"/>
      <c r="U10" s="935"/>
      <c r="V10" s="936"/>
      <c r="W10" s="935"/>
      <c r="X10" s="936"/>
      <c r="Y10" s="53" t="s">
        <v>784</v>
      </c>
      <c r="Z10" s="49" t="s">
        <v>785</v>
      </c>
      <c r="AA10" s="49" t="s">
        <v>786</v>
      </c>
      <c r="AB10" s="49" t="s">
        <v>787</v>
      </c>
      <c r="AC10" s="49" t="s">
        <v>784</v>
      </c>
      <c r="AD10" s="49" t="s">
        <v>785</v>
      </c>
      <c r="AE10" s="49" t="s">
        <v>786</v>
      </c>
      <c r="AF10" s="49" t="s">
        <v>787</v>
      </c>
      <c r="AG10" s="49" t="s">
        <v>784</v>
      </c>
      <c r="AH10" s="49" t="s">
        <v>785</v>
      </c>
      <c r="AI10" s="49" t="s">
        <v>786</v>
      </c>
      <c r="AJ10" s="49" t="s">
        <v>787</v>
      </c>
      <c r="AK10" s="935"/>
      <c r="AL10" s="944"/>
      <c r="AM10" s="944"/>
      <c r="AN10" s="961"/>
      <c r="AO10" s="962"/>
      <c r="AP10" s="2"/>
    </row>
    <row r="11" spans="2:86" ht="12" customHeight="1" x14ac:dyDescent="0.15">
      <c r="B11" s="941"/>
      <c r="C11" s="949"/>
      <c r="D11" s="947"/>
      <c r="E11" s="947"/>
      <c r="F11" s="947"/>
      <c r="G11" s="947"/>
      <c r="H11" s="947"/>
      <c r="I11" s="947"/>
      <c r="J11" s="948"/>
      <c r="K11" s="100">
        <v>1</v>
      </c>
      <c r="L11" s="905" t="s">
        <v>435</v>
      </c>
      <c r="M11" s="906"/>
      <c r="N11" s="905" t="s">
        <v>528</v>
      </c>
      <c r="O11" s="906"/>
      <c r="P11" s="905" t="s">
        <v>508</v>
      </c>
      <c r="Q11" s="906"/>
      <c r="R11" s="851" t="s">
        <v>301</v>
      </c>
      <c r="S11" s="851"/>
      <c r="T11" s="851"/>
      <c r="U11" s="905" t="s">
        <v>518</v>
      </c>
      <c r="V11" s="906"/>
      <c r="W11" s="905"/>
      <c r="X11" s="906"/>
      <c r="Y11" s="54"/>
      <c r="Z11" s="54"/>
      <c r="AA11" s="54"/>
      <c r="AB11" s="54"/>
      <c r="AC11" s="60"/>
      <c r="AD11" s="60"/>
      <c r="AE11" s="60">
        <v>0.02</v>
      </c>
      <c r="AF11" s="60"/>
      <c r="AG11" s="60"/>
      <c r="AH11" s="60"/>
      <c r="AI11" s="60"/>
      <c r="AJ11" s="60"/>
      <c r="AK11" s="899"/>
      <c r="AL11" s="900"/>
      <c r="AM11" s="900"/>
      <c r="AN11" s="900"/>
      <c r="AO11" s="901"/>
      <c r="AP11" s="2"/>
      <c r="AQ11" s="59">
        <f t="shared" ref="AQ11:AQ27" si="2">IF(P11="材質劣化",2,IF(P11="漏水",3,1))</f>
        <v>2</v>
      </c>
      <c r="AS11" s="43" t="str">
        <f>IF(Y11&lt;&gt;"",1,"")</f>
        <v/>
      </c>
    </row>
    <row r="12" spans="2:86" ht="12" customHeight="1" x14ac:dyDescent="0.15">
      <c r="B12" s="941"/>
      <c r="C12" s="949"/>
      <c r="D12" s="947"/>
      <c r="E12" s="947"/>
      <c r="F12" s="947"/>
      <c r="G12" s="947"/>
      <c r="H12" s="947"/>
      <c r="I12" s="947"/>
      <c r="J12" s="948"/>
      <c r="K12" s="100">
        <v>2</v>
      </c>
      <c r="L12" s="905" t="s">
        <v>435</v>
      </c>
      <c r="M12" s="906"/>
      <c r="N12" s="905" t="s">
        <v>528</v>
      </c>
      <c r="O12" s="906"/>
      <c r="P12" s="905" t="s">
        <v>508</v>
      </c>
      <c r="Q12" s="906"/>
      <c r="R12" s="851" t="s">
        <v>335</v>
      </c>
      <c r="S12" s="851"/>
      <c r="T12" s="851"/>
      <c r="U12" s="905" t="s">
        <v>519</v>
      </c>
      <c r="V12" s="906"/>
      <c r="W12" s="905"/>
      <c r="X12" s="906"/>
      <c r="Y12" s="54"/>
      <c r="Z12" s="54"/>
      <c r="AA12" s="54"/>
      <c r="AB12" s="54"/>
      <c r="AC12" s="292"/>
      <c r="AD12" s="292"/>
      <c r="AE12" s="292"/>
      <c r="AF12" s="292"/>
      <c r="AG12" s="292"/>
      <c r="AH12" s="292"/>
      <c r="AI12" s="292"/>
      <c r="AJ12" s="292"/>
      <c r="AK12" s="899"/>
      <c r="AL12" s="900"/>
      <c r="AM12" s="900"/>
      <c r="AN12" s="900"/>
      <c r="AO12" s="901"/>
      <c r="AP12" s="2"/>
      <c r="AQ12" s="59">
        <f t="shared" si="2"/>
        <v>2</v>
      </c>
    </row>
    <row r="13" spans="2:86" ht="12" customHeight="1" x14ac:dyDescent="0.15">
      <c r="B13" s="941"/>
      <c r="C13" s="949"/>
      <c r="D13" s="947"/>
      <c r="E13" s="947"/>
      <c r="F13" s="947"/>
      <c r="G13" s="947"/>
      <c r="H13" s="947"/>
      <c r="I13" s="947"/>
      <c r="J13" s="948"/>
      <c r="K13" s="100">
        <v>3</v>
      </c>
      <c r="L13" s="905" t="s">
        <v>435</v>
      </c>
      <c r="M13" s="906"/>
      <c r="N13" s="905" t="s">
        <v>526</v>
      </c>
      <c r="O13" s="906"/>
      <c r="P13" s="905" t="s">
        <v>508</v>
      </c>
      <c r="Q13" s="906"/>
      <c r="R13" s="914" t="s">
        <v>301</v>
      </c>
      <c r="S13" s="915"/>
      <c r="T13" s="916"/>
      <c r="U13" s="905" t="s">
        <v>518</v>
      </c>
      <c r="V13" s="906"/>
      <c r="W13" s="905"/>
      <c r="X13" s="906"/>
      <c r="Y13" s="54"/>
      <c r="Z13" s="54"/>
      <c r="AA13" s="54"/>
      <c r="AB13" s="54"/>
      <c r="AC13" s="292"/>
      <c r="AD13" s="292"/>
      <c r="AE13" s="292"/>
      <c r="AF13" s="292">
        <v>0.02</v>
      </c>
      <c r="AG13" s="292"/>
      <c r="AH13" s="292"/>
      <c r="AI13" s="292"/>
      <c r="AJ13" s="292"/>
      <c r="AK13" s="899"/>
      <c r="AL13" s="900"/>
      <c r="AM13" s="900"/>
      <c r="AN13" s="900"/>
      <c r="AO13" s="901"/>
      <c r="AP13" s="2"/>
      <c r="AQ13" s="59">
        <f t="shared" si="2"/>
        <v>2</v>
      </c>
    </row>
    <row r="14" spans="2:86" ht="12" customHeight="1" x14ac:dyDescent="0.15">
      <c r="B14" s="941"/>
      <c r="C14" s="949"/>
      <c r="D14" s="947"/>
      <c r="E14" s="947"/>
      <c r="F14" s="947"/>
      <c r="G14" s="947"/>
      <c r="H14" s="947"/>
      <c r="I14" s="947"/>
      <c r="J14" s="948"/>
      <c r="K14" s="100">
        <v>4</v>
      </c>
      <c r="L14" s="905" t="s">
        <v>435</v>
      </c>
      <c r="M14" s="906"/>
      <c r="N14" s="905" t="s">
        <v>539</v>
      </c>
      <c r="O14" s="906"/>
      <c r="P14" s="905" t="s">
        <v>508</v>
      </c>
      <c r="Q14" s="906"/>
      <c r="R14" s="851" t="s">
        <v>335</v>
      </c>
      <c r="S14" s="851"/>
      <c r="T14" s="851"/>
      <c r="U14" s="905" t="s">
        <v>518</v>
      </c>
      <c r="V14" s="906"/>
      <c r="W14" s="905"/>
      <c r="X14" s="906"/>
      <c r="Y14" s="54"/>
      <c r="Z14" s="54"/>
      <c r="AA14" s="54"/>
      <c r="AB14" s="54"/>
      <c r="AC14" s="60"/>
      <c r="AD14" s="60"/>
      <c r="AE14" s="60"/>
      <c r="AF14" s="60"/>
      <c r="AG14" s="60"/>
      <c r="AH14" s="60"/>
      <c r="AI14" s="60"/>
      <c r="AJ14" s="60"/>
      <c r="AK14" s="899"/>
      <c r="AL14" s="900"/>
      <c r="AM14" s="900"/>
      <c r="AN14" s="900"/>
      <c r="AO14" s="901"/>
      <c r="AP14" s="2"/>
      <c r="AQ14" s="59">
        <f t="shared" si="2"/>
        <v>2</v>
      </c>
    </row>
    <row r="15" spans="2:86" ht="12" customHeight="1" x14ac:dyDescent="0.15">
      <c r="B15" s="941"/>
      <c r="C15" s="949"/>
      <c r="D15" s="947"/>
      <c r="E15" s="947"/>
      <c r="F15" s="947"/>
      <c r="G15" s="947"/>
      <c r="H15" s="947"/>
      <c r="I15" s="947"/>
      <c r="J15" s="948"/>
      <c r="K15" s="100">
        <v>5</v>
      </c>
      <c r="L15" s="905" t="s">
        <v>435</v>
      </c>
      <c r="M15" s="906"/>
      <c r="N15" s="905" t="s">
        <v>528</v>
      </c>
      <c r="O15" s="906"/>
      <c r="P15" s="905" t="s">
        <v>329</v>
      </c>
      <c r="Q15" s="906"/>
      <c r="R15" s="914" t="s">
        <v>329</v>
      </c>
      <c r="S15" s="915"/>
      <c r="T15" s="916"/>
      <c r="U15" s="905" t="s">
        <v>518</v>
      </c>
      <c r="V15" s="906"/>
      <c r="W15" s="905"/>
      <c r="X15" s="906"/>
      <c r="Y15" s="54"/>
      <c r="Z15" s="54"/>
      <c r="AA15" s="54"/>
      <c r="AB15" s="54"/>
      <c r="AC15" s="60"/>
      <c r="AD15" s="60"/>
      <c r="AE15" s="60"/>
      <c r="AF15" s="60"/>
      <c r="AG15" s="60"/>
      <c r="AH15" s="60"/>
      <c r="AI15" s="60"/>
      <c r="AJ15" s="60">
        <v>2.88</v>
      </c>
      <c r="AK15" s="899"/>
      <c r="AL15" s="900"/>
      <c r="AM15" s="900"/>
      <c r="AN15" s="900"/>
      <c r="AO15" s="901"/>
      <c r="AP15" s="2"/>
      <c r="AQ15" s="59">
        <f t="shared" si="2"/>
        <v>3</v>
      </c>
    </row>
    <row r="16" spans="2:86" ht="12" customHeight="1" x14ac:dyDescent="0.15">
      <c r="B16" s="941"/>
      <c r="C16" s="949"/>
      <c r="D16" s="947"/>
      <c r="E16" s="947"/>
      <c r="F16" s="947"/>
      <c r="G16" s="947"/>
      <c r="H16" s="947"/>
      <c r="I16" s="947"/>
      <c r="J16" s="948"/>
      <c r="K16" s="100">
        <v>6</v>
      </c>
      <c r="L16" s="905" t="s">
        <v>435</v>
      </c>
      <c r="M16" s="906"/>
      <c r="N16" s="905" t="s">
        <v>539</v>
      </c>
      <c r="O16" s="906"/>
      <c r="P16" s="905" t="s">
        <v>508</v>
      </c>
      <c r="Q16" s="906"/>
      <c r="R16" s="914" t="s">
        <v>301</v>
      </c>
      <c r="S16" s="915"/>
      <c r="T16" s="916"/>
      <c r="U16" s="905" t="s">
        <v>519</v>
      </c>
      <c r="V16" s="906"/>
      <c r="W16" s="905"/>
      <c r="X16" s="906"/>
      <c r="Y16" s="54"/>
      <c r="Z16" s="54"/>
      <c r="AA16" s="54"/>
      <c r="AB16" s="54"/>
      <c r="AC16" s="60"/>
      <c r="AD16" s="60"/>
      <c r="AE16" s="60">
        <v>0.08</v>
      </c>
      <c r="AF16" s="60"/>
      <c r="AG16" s="60"/>
      <c r="AH16" s="60"/>
      <c r="AI16" s="60"/>
      <c r="AJ16" s="60"/>
      <c r="AK16" s="899"/>
      <c r="AL16" s="900"/>
      <c r="AM16" s="900"/>
      <c r="AN16" s="900"/>
      <c r="AO16" s="901"/>
      <c r="AP16" s="2"/>
      <c r="AQ16" s="59">
        <f t="shared" si="2"/>
        <v>2</v>
      </c>
    </row>
    <row r="17" spans="2:46" ht="12" customHeight="1" x14ac:dyDescent="0.15">
      <c r="B17" s="941"/>
      <c r="C17" s="949"/>
      <c r="D17" s="947"/>
      <c r="E17" s="947"/>
      <c r="F17" s="947"/>
      <c r="G17" s="947"/>
      <c r="H17" s="947"/>
      <c r="I17" s="947"/>
      <c r="J17" s="948"/>
      <c r="K17" s="100">
        <v>7</v>
      </c>
      <c r="L17" s="905" t="s">
        <v>435</v>
      </c>
      <c r="M17" s="906"/>
      <c r="N17" s="905" t="s">
        <v>539</v>
      </c>
      <c r="O17" s="906"/>
      <c r="P17" s="905" t="s">
        <v>329</v>
      </c>
      <c r="Q17" s="906"/>
      <c r="R17" s="914" t="s">
        <v>335</v>
      </c>
      <c r="S17" s="915"/>
      <c r="T17" s="916"/>
      <c r="U17" s="905" t="s">
        <v>519</v>
      </c>
      <c r="V17" s="906"/>
      <c r="W17" s="905"/>
      <c r="X17" s="906"/>
      <c r="Y17" s="54"/>
      <c r="Z17" s="54"/>
      <c r="AA17" s="54"/>
      <c r="AB17" s="54"/>
      <c r="AC17" s="60"/>
      <c r="AD17" s="60"/>
      <c r="AE17" s="60"/>
      <c r="AF17" s="60"/>
      <c r="AG17" s="60"/>
      <c r="AH17" s="60"/>
      <c r="AI17" s="60"/>
      <c r="AJ17" s="60"/>
      <c r="AK17" s="899"/>
      <c r="AL17" s="900"/>
      <c r="AM17" s="900"/>
      <c r="AN17" s="900"/>
      <c r="AO17" s="901"/>
      <c r="AP17" s="2"/>
      <c r="AQ17" s="59">
        <f t="shared" si="2"/>
        <v>3</v>
      </c>
    </row>
    <row r="18" spans="2:46" ht="12" customHeight="1" x14ac:dyDescent="0.15">
      <c r="B18" s="941"/>
      <c r="C18" s="949"/>
      <c r="D18" s="947"/>
      <c r="E18" s="947"/>
      <c r="F18" s="947"/>
      <c r="G18" s="947"/>
      <c r="H18" s="947"/>
      <c r="I18" s="947"/>
      <c r="J18" s="948"/>
      <c r="K18" s="100">
        <v>8</v>
      </c>
      <c r="L18" s="905" t="s">
        <v>435</v>
      </c>
      <c r="M18" s="906"/>
      <c r="N18" s="905" t="s">
        <v>539</v>
      </c>
      <c r="O18" s="906"/>
      <c r="P18" s="905" t="s">
        <v>508</v>
      </c>
      <c r="Q18" s="906"/>
      <c r="R18" s="914" t="s">
        <v>301</v>
      </c>
      <c r="S18" s="915"/>
      <c r="T18" s="916"/>
      <c r="U18" s="905" t="s">
        <v>518</v>
      </c>
      <c r="V18" s="906"/>
      <c r="W18" s="905"/>
      <c r="X18" s="906"/>
      <c r="Y18" s="54"/>
      <c r="Z18" s="54"/>
      <c r="AA18" s="54"/>
      <c r="AB18" s="54"/>
      <c r="AC18" s="60"/>
      <c r="AD18" s="60"/>
      <c r="AE18" s="60"/>
      <c r="AF18" s="60">
        <v>1.24</v>
      </c>
      <c r="AG18" s="60"/>
      <c r="AH18" s="60"/>
      <c r="AI18" s="60"/>
      <c r="AJ18" s="60"/>
      <c r="AK18" s="899"/>
      <c r="AL18" s="900"/>
      <c r="AM18" s="900"/>
      <c r="AN18" s="900"/>
      <c r="AO18" s="901"/>
      <c r="AP18" s="2"/>
      <c r="AQ18" s="59">
        <f t="shared" si="2"/>
        <v>2</v>
      </c>
    </row>
    <row r="19" spans="2:46" ht="12" customHeight="1" x14ac:dyDescent="0.15">
      <c r="B19" s="941"/>
      <c r="C19" s="949"/>
      <c r="D19" s="947"/>
      <c r="E19" s="947"/>
      <c r="F19" s="947"/>
      <c r="G19" s="947"/>
      <c r="H19" s="947"/>
      <c r="I19" s="947"/>
      <c r="J19" s="948"/>
      <c r="K19" s="100">
        <v>9</v>
      </c>
      <c r="L19" s="905" t="s">
        <v>435</v>
      </c>
      <c r="M19" s="906"/>
      <c r="N19" s="905" t="s">
        <v>549</v>
      </c>
      <c r="O19" s="906"/>
      <c r="P19" s="905" t="s">
        <v>508</v>
      </c>
      <c r="Q19" s="906"/>
      <c r="R19" s="914" t="s">
        <v>301</v>
      </c>
      <c r="S19" s="915"/>
      <c r="T19" s="916"/>
      <c r="U19" s="905" t="s">
        <v>518</v>
      </c>
      <c r="V19" s="906"/>
      <c r="W19" s="905"/>
      <c r="X19" s="906"/>
      <c r="Y19" s="54"/>
      <c r="Z19" s="54"/>
      <c r="AA19" s="54"/>
      <c r="AB19" s="54"/>
      <c r="AC19" s="60"/>
      <c r="AD19" s="60"/>
      <c r="AE19" s="60"/>
      <c r="AF19" s="60">
        <v>0.06</v>
      </c>
      <c r="AG19" s="60"/>
      <c r="AH19" s="60"/>
      <c r="AI19" s="60"/>
      <c r="AJ19" s="60"/>
      <c r="AK19" s="899"/>
      <c r="AL19" s="900"/>
      <c r="AM19" s="900"/>
      <c r="AN19" s="900"/>
      <c r="AO19" s="901"/>
      <c r="AP19" s="2"/>
      <c r="AQ19" s="59">
        <f t="shared" si="2"/>
        <v>2</v>
      </c>
    </row>
    <row r="20" spans="2:46" ht="12" customHeight="1" x14ac:dyDescent="0.15">
      <c r="B20" s="941"/>
      <c r="C20" s="949"/>
      <c r="D20" s="947"/>
      <c r="E20" s="947"/>
      <c r="F20" s="947"/>
      <c r="G20" s="947"/>
      <c r="H20" s="947"/>
      <c r="I20" s="947"/>
      <c r="J20" s="948"/>
      <c r="K20" s="100">
        <v>10</v>
      </c>
      <c r="L20" s="905" t="s">
        <v>435</v>
      </c>
      <c r="M20" s="906"/>
      <c r="N20" s="905" t="s">
        <v>565</v>
      </c>
      <c r="O20" s="906"/>
      <c r="P20" s="905" t="s">
        <v>508</v>
      </c>
      <c r="Q20" s="906"/>
      <c r="R20" s="914" t="s">
        <v>335</v>
      </c>
      <c r="S20" s="915"/>
      <c r="T20" s="916"/>
      <c r="U20" s="905" t="s">
        <v>518</v>
      </c>
      <c r="V20" s="906"/>
      <c r="W20" s="905"/>
      <c r="X20" s="906"/>
      <c r="Y20" s="54"/>
      <c r="Z20" s="54"/>
      <c r="AA20" s="54"/>
      <c r="AB20" s="54"/>
      <c r="AC20" s="60"/>
      <c r="AD20" s="60"/>
      <c r="AE20" s="60"/>
      <c r="AF20" s="60"/>
      <c r="AG20" s="60"/>
      <c r="AH20" s="60"/>
      <c r="AI20" s="60"/>
      <c r="AJ20" s="60"/>
      <c r="AK20" s="899"/>
      <c r="AL20" s="900"/>
      <c r="AM20" s="900"/>
      <c r="AN20" s="900"/>
      <c r="AO20" s="901"/>
      <c r="AP20" s="2"/>
      <c r="AQ20" s="59">
        <f t="shared" si="2"/>
        <v>2</v>
      </c>
    </row>
    <row r="21" spans="2:46" ht="12" customHeight="1" x14ac:dyDescent="0.15">
      <c r="B21" s="941"/>
      <c r="C21" s="949"/>
      <c r="D21" s="947"/>
      <c r="E21" s="947"/>
      <c r="F21" s="947"/>
      <c r="G21" s="947"/>
      <c r="H21" s="947"/>
      <c r="I21" s="947"/>
      <c r="J21" s="948"/>
      <c r="K21" s="100">
        <v>11</v>
      </c>
      <c r="L21" s="905" t="s">
        <v>435</v>
      </c>
      <c r="M21" s="906"/>
      <c r="N21" s="905" t="s">
        <v>528</v>
      </c>
      <c r="O21" s="906"/>
      <c r="P21" s="905" t="s">
        <v>508</v>
      </c>
      <c r="Q21" s="906"/>
      <c r="R21" s="914" t="s">
        <v>327</v>
      </c>
      <c r="S21" s="915"/>
      <c r="T21" s="916"/>
      <c r="U21" s="905" t="s">
        <v>532</v>
      </c>
      <c r="V21" s="906"/>
      <c r="W21" s="905"/>
      <c r="X21" s="906"/>
      <c r="Y21" s="54"/>
      <c r="Z21" s="54"/>
      <c r="AA21" s="54"/>
      <c r="AB21" s="54"/>
      <c r="AC21" s="60"/>
      <c r="AD21" s="60"/>
      <c r="AE21" s="60"/>
      <c r="AF21" s="60">
        <v>0.02</v>
      </c>
      <c r="AG21" s="60"/>
      <c r="AH21" s="60"/>
      <c r="AI21" s="60"/>
      <c r="AJ21" s="60"/>
      <c r="AK21" s="899"/>
      <c r="AL21" s="900"/>
      <c r="AM21" s="900"/>
      <c r="AN21" s="900"/>
      <c r="AO21" s="901"/>
      <c r="AP21" s="2"/>
      <c r="AQ21" s="59">
        <f t="shared" si="2"/>
        <v>2</v>
      </c>
    </row>
    <row r="22" spans="2:46" ht="12" customHeight="1" x14ac:dyDescent="0.15">
      <c r="B22" s="941"/>
      <c r="C22" s="949"/>
      <c r="D22" s="947"/>
      <c r="E22" s="947"/>
      <c r="F22" s="947"/>
      <c r="G22" s="947"/>
      <c r="H22" s="947"/>
      <c r="I22" s="947"/>
      <c r="J22" s="948"/>
      <c r="K22" s="100">
        <v>12</v>
      </c>
      <c r="L22" s="905" t="s">
        <v>435</v>
      </c>
      <c r="M22" s="906"/>
      <c r="N22" s="905" t="s">
        <v>528</v>
      </c>
      <c r="O22" s="906"/>
      <c r="P22" s="905" t="s">
        <v>508</v>
      </c>
      <c r="Q22" s="906"/>
      <c r="R22" s="914" t="s">
        <v>301</v>
      </c>
      <c r="S22" s="915"/>
      <c r="T22" s="916"/>
      <c r="U22" s="905" t="s">
        <v>532</v>
      </c>
      <c r="V22" s="906"/>
      <c r="W22" s="905"/>
      <c r="X22" s="906"/>
      <c r="Y22" s="54"/>
      <c r="Z22" s="54"/>
      <c r="AA22" s="54"/>
      <c r="AB22" s="54"/>
      <c r="AC22" s="60"/>
      <c r="AD22" s="60"/>
      <c r="AE22" s="60"/>
      <c r="AF22" s="60">
        <v>0.36</v>
      </c>
      <c r="AG22" s="60"/>
      <c r="AH22" s="60"/>
      <c r="AI22" s="60"/>
      <c r="AJ22" s="60"/>
      <c r="AK22" s="899"/>
      <c r="AL22" s="900"/>
      <c r="AM22" s="900"/>
      <c r="AN22" s="900"/>
      <c r="AO22" s="901"/>
      <c r="AP22" s="2"/>
      <c r="AQ22" s="59">
        <f t="shared" si="2"/>
        <v>2</v>
      </c>
    </row>
    <row r="23" spans="2:46" ht="12" customHeight="1" x14ac:dyDescent="0.15">
      <c r="B23" s="941"/>
      <c r="C23" s="949"/>
      <c r="D23" s="947"/>
      <c r="E23" s="947"/>
      <c r="F23" s="947"/>
      <c r="G23" s="947"/>
      <c r="H23" s="947"/>
      <c r="I23" s="947"/>
      <c r="J23" s="948"/>
      <c r="K23" s="100">
        <v>13</v>
      </c>
      <c r="L23" s="905" t="s">
        <v>435</v>
      </c>
      <c r="M23" s="906"/>
      <c r="N23" s="905" t="s">
        <v>539</v>
      </c>
      <c r="O23" s="906"/>
      <c r="P23" s="905" t="s">
        <v>329</v>
      </c>
      <c r="Q23" s="906"/>
      <c r="R23" s="914" t="s">
        <v>329</v>
      </c>
      <c r="S23" s="915"/>
      <c r="T23" s="916"/>
      <c r="U23" s="905" t="s">
        <v>532</v>
      </c>
      <c r="V23" s="906"/>
      <c r="W23" s="905"/>
      <c r="X23" s="906"/>
      <c r="Y23" s="54"/>
      <c r="Z23" s="54"/>
      <c r="AA23" s="54"/>
      <c r="AB23" s="54"/>
      <c r="AC23" s="60"/>
      <c r="AD23" s="60"/>
      <c r="AE23" s="60"/>
      <c r="AF23" s="60"/>
      <c r="AG23" s="60"/>
      <c r="AH23" s="60"/>
      <c r="AI23" s="60">
        <v>3.05</v>
      </c>
      <c r="AJ23" s="60"/>
      <c r="AK23" s="899"/>
      <c r="AL23" s="900"/>
      <c r="AM23" s="900"/>
      <c r="AN23" s="900"/>
      <c r="AO23" s="901"/>
      <c r="AP23" s="2"/>
      <c r="AQ23" s="59">
        <f t="shared" si="2"/>
        <v>3</v>
      </c>
    </row>
    <row r="24" spans="2:46" ht="12" customHeight="1" x14ac:dyDescent="0.15">
      <c r="B24" s="941"/>
      <c r="C24" s="949"/>
      <c r="D24" s="947"/>
      <c r="E24" s="947"/>
      <c r="F24" s="947"/>
      <c r="G24" s="947"/>
      <c r="H24" s="947"/>
      <c r="I24" s="947"/>
      <c r="J24" s="948"/>
      <c r="K24" s="100">
        <v>14</v>
      </c>
      <c r="L24" s="905" t="s">
        <v>435</v>
      </c>
      <c r="M24" s="906"/>
      <c r="N24" s="905" t="s">
        <v>539</v>
      </c>
      <c r="O24" s="906"/>
      <c r="P24" s="905" t="s">
        <v>329</v>
      </c>
      <c r="Q24" s="906"/>
      <c r="R24" s="914" t="s">
        <v>329</v>
      </c>
      <c r="S24" s="915"/>
      <c r="T24" s="916"/>
      <c r="U24" s="905" t="s">
        <v>532</v>
      </c>
      <c r="V24" s="906"/>
      <c r="W24" s="905"/>
      <c r="X24" s="906"/>
      <c r="Y24" s="54"/>
      <c r="Z24" s="54"/>
      <c r="AA24" s="54"/>
      <c r="AB24" s="54"/>
      <c r="AC24" s="60"/>
      <c r="AD24" s="60"/>
      <c r="AE24" s="60"/>
      <c r="AF24" s="60"/>
      <c r="AG24" s="60"/>
      <c r="AH24" s="60"/>
      <c r="AI24" s="60">
        <v>3.1</v>
      </c>
      <c r="AJ24" s="60"/>
      <c r="AK24" s="899"/>
      <c r="AL24" s="900"/>
      <c r="AM24" s="900"/>
      <c r="AN24" s="900"/>
      <c r="AO24" s="901"/>
      <c r="AP24" s="2"/>
      <c r="AQ24" s="59">
        <f t="shared" si="2"/>
        <v>3</v>
      </c>
    </row>
    <row r="25" spans="2:46" ht="12" customHeight="1" x14ac:dyDescent="0.15">
      <c r="B25" s="941"/>
      <c r="C25" s="949"/>
      <c r="D25" s="947"/>
      <c r="E25" s="947"/>
      <c r="F25" s="947"/>
      <c r="G25" s="947"/>
      <c r="H25" s="947"/>
      <c r="I25" s="947"/>
      <c r="J25" s="948"/>
      <c r="K25" s="100">
        <v>15</v>
      </c>
      <c r="L25" s="905"/>
      <c r="M25" s="906"/>
      <c r="N25" s="905"/>
      <c r="O25" s="906"/>
      <c r="P25" s="905"/>
      <c r="Q25" s="906"/>
      <c r="R25" s="914"/>
      <c r="S25" s="915"/>
      <c r="T25" s="916"/>
      <c r="U25" s="905"/>
      <c r="V25" s="906"/>
      <c r="W25" s="905"/>
      <c r="X25" s="906"/>
      <c r="Y25" s="54"/>
      <c r="Z25" s="54"/>
      <c r="AA25" s="54"/>
      <c r="AB25" s="54"/>
      <c r="AC25" s="60"/>
      <c r="AD25" s="60"/>
      <c r="AE25" s="60"/>
      <c r="AF25" s="60"/>
      <c r="AG25" s="60"/>
      <c r="AH25" s="60"/>
      <c r="AI25" s="60"/>
      <c r="AJ25" s="60"/>
      <c r="AK25" s="899"/>
      <c r="AL25" s="900"/>
      <c r="AM25" s="900"/>
      <c r="AN25" s="900"/>
      <c r="AO25" s="901"/>
      <c r="AP25" s="2"/>
      <c r="AQ25" s="59">
        <f t="shared" si="2"/>
        <v>1</v>
      </c>
    </row>
    <row r="26" spans="2:46" ht="12" customHeight="1" x14ac:dyDescent="0.15">
      <c r="B26" s="941"/>
      <c r="C26" s="949"/>
      <c r="D26" s="947"/>
      <c r="E26" s="947"/>
      <c r="F26" s="947"/>
      <c r="G26" s="947"/>
      <c r="H26" s="947"/>
      <c r="I26" s="947"/>
      <c r="J26" s="948"/>
      <c r="K26" s="100">
        <v>16</v>
      </c>
      <c r="L26" s="905"/>
      <c r="M26" s="906"/>
      <c r="N26" s="905"/>
      <c r="O26" s="906"/>
      <c r="P26" s="905"/>
      <c r="Q26" s="906"/>
      <c r="R26" s="914"/>
      <c r="S26" s="915"/>
      <c r="T26" s="916"/>
      <c r="U26" s="905"/>
      <c r="V26" s="906"/>
      <c r="W26" s="905"/>
      <c r="X26" s="906"/>
      <c r="Y26" s="54"/>
      <c r="Z26" s="54"/>
      <c r="AA26" s="54"/>
      <c r="AB26" s="54"/>
      <c r="AC26" s="60"/>
      <c r="AD26" s="60"/>
      <c r="AE26" s="60"/>
      <c r="AF26" s="60"/>
      <c r="AG26" s="60"/>
      <c r="AH26" s="60"/>
      <c r="AI26" s="60"/>
      <c r="AJ26" s="60"/>
      <c r="AK26" s="899"/>
      <c r="AL26" s="900"/>
      <c r="AM26" s="900"/>
      <c r="AN26" s="900"/>
      <c r="AO26" s="901"/>
      <c r="AP26" s="2"/>
      <c r="AQ26" s="59">
        <f t="shared" si="2"/>
        <v>1</v>
      </c>
    </row>
    <row r="27" spans="2:46" ht="12" customHeight="1" x14ac:dyDescent="0.15">
      <c r="B27" s="941"/>
      <c r="C27" s="949"/>
      <c r="D27" s="947"/>
      <c r="E27" s="947"/>
      <c r="F27" s="947"/>
      <c r="G27" s="947"/>
      <c r="H27" s="947"/>
      <c r="I27" s="947"/>
      <c r="J27" s="948"/>
      <c r="K27" s="100">
        <v>17</v>
      </c>
      <c r="L27" s="905"/>
      <c r="M27" s="906"/>
      <c r="N27" s="905"/>
      <c r="O27" s="906"/>
      <c r="P27" s="905"/>
      <c r="Q27" s="906"/>
      <c r="R27" s="914"/>
      <c r="S27" s="915"/>
      <c r="T27" s="916"/>
      <c r="U27" s="905"/>
      <c r="V27" s="906"/>
      <c r="W27" s="905"/>
      <c r="X27" s="906"/>
      <c r="Y27" s="54"/>
      <c r="Z27" s="54"/>
      <c r="AA27" s="54"/>
      <c r="AB27" s="54"/>
      <c r="AC27" s="60"/>
      <c r="AD27" s="60"/>
      <c r="AE27" s="60"/>
      <c r="AF27" s="60"/>
      <c r="AG27" s="60"/>
      <c r="AH27" s="60"/>
      <c r="AI27" s="60"/>
      <c r="AJ27" s="60"/>
      <c r="AK27" s="899"/>
      <c r="AL27" s="900"/>
      <c r="AM27" s="900"/>
      <c r="AN27" s="900"/>
      <c r="AO27" s="901"/>
      <c r="AP27" s="2"/>
      <c r="AQ27" s="59">
        <f t="shared" si="2"/>
        <v>1</v>
      </c>
    </row>
    <row r="28" spans="2:46" ht="12" customHeight="1" x14ac:dyDescent="0.15">
      <c r="B28" s="941"/>
      <c r="C28" s="949"/>
      <c r="D28" s="947"/>
      <c r="E28" s="947"/>
      <c r="F28" s="947"/>
      <c r="G28" s="947"/>
      <c r="H28" s="947"/>
      <c r="I28" s="947"/>
      <c r="J28" s="948"/>
      <c r="K28" s="100">
        <v>18</v>
      </c>
      <c r="L28" s="905"/>
      <c r="M28" s="906"/>
      <c r="N28" s="905"/>
      <c r="O28" s="906"/>
      <c r="P28" s="905"/>
      <c r="Q28" s="906"/>
      <c r="R28" s="914"/>
      <c r="S28" s="915"/>
      <c r="T28" s="916"/>
      <c r="U28" s="905"/>
      <c r="V28" s="906"/>
      <c r="W28" s="905"/>
      <c r="X28" s="906"/>
      <c r="Y28" s="54"/>
      <c r="Z28" s="54"/>
      <c r="AA28" s="54"/>
      <c r="AB28" s="54"/>
      <c r="AC28" s="60"/>
      <c r="AD28" s="60"/>
      <c r="AE28" s="60"/>
      <c r="AF28" s="60"/>
      <c r="AG28" s="60"/>
      <c r="AH28" s="60"/>
      <c r="AI28" s="60"/>
      <c r="AJ28" s="60"/>
      <c r="AK28" s="899"/>
      <c r="AL28" s="900"/>
      <c r="AM28" s="900"/>
      <c r="AN28" s="900"/>
      <c r="AO28" s="901"/>
      <c r="AP28" s="2"/>
      <c r="AQ28" s="59">
        <f>IF(P30="材質劣化",2,IF(P30="漏水",3,1))</f>
        <v>1</v>
      </c>
    </row>
    <row r="29" spans="2:46" ht="12" customHeight="1" x14ac:dyDescent="0.15">
      <c r="B29" s="941"/>
      <c r="C29" s="949"/>
      <c r="D29" s="947"/>
      <c r="E29" s="947"/>
      <c r="F29" s="947"/>
      <c r="G29" s="947"/>
      <c r="H29" s="947"/>
      <c r="I29" s="947"/>
      <c r="J29" s="948"/>
      <c r="K29" s="100">
        <v>19</v>
      </c>
      <c r="L29" s="905"/>
      <c r="M29" s="906"/>
      <c r="N29" s="905"/>
      <c r="O29" s="906"/>
      <c r="P29" s="905"/>
      <c r="Q29" s="906"/>
      <c r="R29" s="914"/>
      <c r="S29" s="915"/>
      <c r="T29" s="916"/>
      <c r="U29" s="905"/>
      <c r="V29" s="906"/>
      <c r="W29" s="905"/>
      <c r="X29" s="906"/>
      <c r="Y29" s="54"/>
      <c r="Z29" s="54"/>
      <c r="AA29" s="54"/>
      <c r="AB29" s="54"/>
      <c r="AC29" s="60"/>
      <c r="AD29" s="60"/>
      <c r="AE29" s="60"/>
      <c r="AF29" s="60"/>
      <c r="AG29" s="60"/>
      <c r="AH29" s="60"/>
      <c r="AI29" s="60"/>
      <c r="AJ29" s="60"/>
      <c r="AK29" s="899"/>
      <c r="AL29" s="900"/>
      <c r="AM29" s="900"/>
      <c r="AN29" s="900"/>
      <c r="AO29" s="901"/>
      <c r="AP29" s="2"/>
      <c r="AQ29" s="59">
        <f>IF(P34="材質劣化",2,IF(P34="漏水",3,1))</f>
        <v>1</v>
      </c>
    </row>
    <row r="30" spans="2:46" ht="12" customHeight="1" x14ac:dyDescent="0.15">
      <c r="B30" s="941"/>
      <c r="C30" s="949"/>
      <c r="D30" s="947"/>
      <c r="E30" s="947"/>
      <c r="F30" s="947"/>
      <c r="G30" s="947"/>
      <c r="H30" s="947"/>
      <c r="I30" s="947"/>
      <c r="J30" s="948"/>
      <c r="K30" s="100">
        <v>20</v>
      </c>
      <c r="L30" s="905"/>
      <c r="M30" s="906"/>
      <c r="N30" s="905"/>
      <c r="O30" s="906"/>
      <c r="P30" s="905"/>
      <c r="Q30" s="906"/>
      <c r="R30" s="914"/>
      <c r="S30" s="915"/>
      <c r="T30" s="916"/>
      <c r="U30" s="905"/>
      <c r="V30" s="906"/>
      <c r="W30" s="905"/>
      <c r="X30" s="906"/>
      <c r="Y30" s="54"/>
      <c r="Z30" s="54"/>
      <c r="AA30" s="54"/>
      <c r="AB30" s="54"/>
      <c r="AC30" s="60"/>
      <c r="AD30" s="60"/>
      <c r="AE30" s="60"/>
      <c r="AF30" s="60"/>
      <c r="AG30" s="60"/>
      <c r="AH30" s="60"/>
      <c r="AI30" s="60"/>
      <c r="AJ30" s="60"/>
      <c r="AK30" s="899"/>
      <c r="AL30" s="900"/>
      <c r="AM30" s="900"/>
      <c r="AN30" s="900"/>
      <c r="AO30" s="901"/>
      <c r="AP30" s="2"/>
      <c r="AQ30" s="59">
        <f>IF(P30="材質劣化",2,IF(P30="漏水",3,1))</f>
        <v>1</v>
      </c>
    </row>
    <row r="31" spans="2:46" ht="12" customHeight="1" x14ac:dyDescent="0.15">
      <c r="B31" s="941"/>
      <c r="C31" s="949"/>
      <c r="D31" s="947"/>
      <c r="E31" s="947"/>
      <c r="F31" s="947"/>
      <c r="G31" s="947"/>
      <c r="H31" s="947"/>
      <c r="I31" s="947"/>
      <c r="J31" s="948"/>
      <c r="K31" s="100">
        <v>21</v>
      </c>
      <c r="L31" s="905"/>
      <c r="M31" s="906"/>
      <c r="N31" s="905"/>
      <c r="O31" s="906"/>
      <c r="P31" s="905"/>
      <c r="Q31" s="906"/>
      <c r="R31" s="914"/>
      <c r="S31" s="915"/>
      <c r="T31" s="916"/>
      <c r="U31" s="905"/>
      <c r="V31" s="906"/>
      <c r="W31" s="905"/>
      <c r="X31" s="906"/>
      <c r="Y31" s="54"/>
      <c r="Z31" s="54"/>
      <c r="AA31" s="54"/>
      <c r="AB31" s="54"/>
      <c r="AC31" s="60"/>
      <c r="AD31" s="60"/>
      <c r="AE31" s="60"/>
      <c r="AF31" s="60"/>
      <c r="AG31" s="60"/>
      <c r="AH31" s="60"/>
      <c r="AI31" s="60"/>
      <c r="AJ31" s="60"/>
      <c r="AK31" s="899"/>
      <c r="AL31" s="900"/>
      <c r="AM31" s="900"/>
      <c r="AN31" s="900"/>
      <c r="AO31" s="901"/>
      <c r="AP31" s="2"/>
      <c r="AQ31" s="59">
        <f>IF(P33="材質劣化",2,IF(P33="漏水",3,1))</f>
        <v>1</v>
      </c>
    </row>
    <row r="32" spans="2:46" ht="12" customHeight="1" x14ac:dyDescent="0.15">
      <c r="B32" s="941"/>
      <c r="C32" s="949"/>
      <c r="D32" s="947"/>
      <c r="E32" s="947"/>
      <c r="F32" s="947"/>
      <c r="G32" s="947"/>
      <c r="H32" s="947"/>
      <c r="I32" s="947"/>
      <c r="J32" s="948"/>
      <c r="K32" s="100">
        <v>22</v>
      </c>
      <c r="L32" s="905"/>
      <c r="M32" s="906"/>
      <c r="N32" s="905"/>
      <c r="O32" s="906"/>
      <c r="P32" s="905"/>
      <c r="Q32" s="906"/>
      <c r="R32" s="914"/>
      <c r="S32" s="915"/>
      <c r="T32" s="916"/>
      <c r="U32" s="905"/>
      <c r="V32" s="906"/>
      <c r="W32" s="905"/>
      <c r="X32" s="906"/>
      <c r="Y32" s="54"/>
      <c r="Z32" s="54"/>
      <c r="AA32" s="54"/>
      <c r="AB32" s="54"/>
      <c r="AC32" s="60"/>
      <c r="AD32" s="60"/>
      <c r="AE32" s="60"/>
      <c r="AF32" s="60"/>
      <c r="AG32" s="60"/>
      <c r="AH32" s="60"/>
      <c r="AI32" s="60"/>
      <c r="AJ32" s="60"/>
      <c r="AK32" s="899"/>
      <c r="AL32" s="900"/>
      <c r="AM32" s="900"/>
      <c r="AN32" s="900"/>
      <c r="AO32" s="901"/>
      <c r="AP32" s="2"/>
      <c r="AQ32" s="59">
        <f>IF(P37="材質劣化",2,IF(P37="漏水",3,1))</f>
        <v>1</v>
      </c>
      <c r="AS32" s="3"/>
      <c r="AT32" s="3"/>
    </row>
    <row r="33" spans="2:86" ht="12" customHeight="1" x14ac:dyDescent="0.15">
      <c r="B33" s="941"/>
      <c r="C33" s="949"/>
      <c r="D33" s="947"/>
      <c r="E33" s="947"/>
      <c r="F33" s="947"/>
      <c r="G33" s="947"/>
      <c r="H33" s="947"/>
      <c r="I33" s="947"/>
      <c r="J33" s="948"/>
      <c r="K33" s="100">
        <v>23</v>
      </c>
      <c r="L33" s="905"/>
      <c r="M33" s="906"/>
      <c r="N33" s="905"/>
      <c r="O33" s="906"/>
      <c r="P33" s="905"/>
      <c r="Q33" s="906"/>
      <c r="R33" s="914"/>
      <c r="S33" s="915"/>
      <c r="T33" s="916"/>
      <c r="U33" s="905"/>
      <c r="V33" s="906"/>
      <c r="W33" s="905"/>
      <c r="X33" s="906"/>
      <c r="Y33" s="54"/>
      <c r="Z33" s="54"/>
      <c r="AA33" s="54"/>
      <c r="AB33" s="54"/>
      <c r="AC33" s="60"/>
      <c r="AD33" s="60"/>
      <c r="AE33" s="60"/>
      <c r="AF33" s="60"/>
      <c r="AG33" s="60"/>
      <c r="AH33" s="60"/>
      <c r="AI33" s="60"/>
      <c r="AJ33" s="60"/>
      <c r="AK33" s="899"/>
      <c r="AL33" s="900"/>
      <c r="AM33" s="900"/>
      <c r="AN33" s="900"/>
      <c r="AO33" s="901"/>
      <c r="AP33" s="2"/>
      <c r="AQ33" s="59">
        <f>IF(P33="材質劣化",2,IF(P33="漏水",3,1))</f>
        <v>1</v>
      </c>
      <c r="AS33" s="198"/>
      <c r="AT33" s="198"/>
    </row>
    <row r="34" spans="2:86" ht="12" customHeight="1" x14ac:dyDescent="0.15">
      <c r="B34" s="941"/>
      <c r="C34" s="949"/>
      <c r="D34" s="947"/>
      <c r="E34" s="947"/>
      <c r="F34" s="947"/>
      <c r="G34" s="947"/>
      <c r="H34" s="947"/>
      <c r="I34" s="947"/>
      <c r="J34" s="948"/>
      <c r="K34" s="100">
        <v>24</v>
      </c>
      <c r="L34" s="905"/>
      <c r="M34" s="906"/>
      <c r="N34" s="905"/>
      <c r="O34" s="906"/>
      <c r="P34" s="905"/>
      <c r="Q34" s="906"/>
      <c r="R34" s="914"/>
      <c r="S34" s="915"/>
      <c r="T34" s="916"/>
      <c r="U34" s="905"/>
      <c r="V34" s="906"/>
      <c r="W34" s="905"/>
      <c r="X34" s="906"/>
      <c r="Y34" s="54"/>
      <c r="Z34" s="54"/>
      <c r="AA34" s="54"/>
      <c r="AB34" s="54"/>
      <c r="AC34" s="60"/>
      <c r="AD34" s="60"/>
      <c r="AE34" s="60"/>
      <c r="AF34" s="60"/>
      <c r="AG34" s="60"/>
      <c r="AH34" s="60"/>
      <c r="AI34" s="60"/>
      <c r="AJ34" s="60"/>
      <c r="AK34" s="899"/>
      <c r="AL34" s="900"/>
      <c r="AM34" s="900"/>
      <c r="AN34" s="900"/>
      <c r="AO34" s="901"/>
      <c r="AP34" s="2"/>
      <c r="AQ34" s="59">
        <f>IF(P36="材質劣化",2,IF(P36="漏水",3,1))</f>
        <v>1</v>
      </c>
      <c r="AS34" s="199"/>
      <c r="AT34" s="199"/>
    </row>
    <row r="35" spans="2:86" ht="12" customHeight="1" x14ac:dyDescent="0.15">
      <c r="B35" s="941"/>
      <c r="C35" s="949"/>
      <c r="D35" s="947"/>
      <c r="E35" s="947"/>
      <c r="F35" s="947"/>
      <c r="G35" s="947"/>
      <c r="H35" s="947"/>
      <c r="I35" s="947"/>
      <c r="J35" s="948"/>
      <c r="K35" s="922" t="s">
        <v>769</v>
      </c>
      <c r="L35" s="910" t="s">
        <v>770</v>
      </c>
      <c r="M35" s="910"/>
      <c r="N35" s="910"/>
      <c r="O35" s="910"/>
      <c r="P35" s="910"/>
      <c r="Q35" s="910"/>
      <c r="R35" s="910"/>
      <c r="S35" s="910"/>
      <c r="T35" s="910"/>
      <c r="U35" s="910"/>
      <c r="V35" s="910"/>
      <c r="W35" s="910"/>
      <c r="X35" s="910"/>
      <c r="Y35" s="911" t="s">
        <v>532</v>
      </c>
      <c r="Z35" s="912"/>
      <c r="AA35" s="912"/>
      <c r="AB35" s="913"/>
      <c r="AC35" s="124">
        <f t="shared" ref="AC35:AJ35" si="3">SUM(AC11:AC34)</f>
        <v>0</v>
      </c>
      <c r="AD35" s="124">
        <f t="shared" si="3"/>
        <v>0</v>
      </c>
      <c r="AE35" s="124">
        <f>SUM(AE11:AE34)</f>
        <v>0.1</v>
      </c>
      <c r="AF35" s="124">
        <f t="shared" si="3"/>
        <v>1.7000000000000002</v>
      </c>
      <c r="AG35" s="124">
        <f t="shared" si="3"/>
        <v>0</v>
      </c>
      <c r="AH35" s="124">
        <f t="shared" si="3"/>
        <v>0</v>
      </c>
      <c r="AI35" s="124">
        <f t="shared" si="3"/>
        <v>6.15</v>
      </c>
      <c r="AJ35" s="125">
        <f t="shared" si="3"/>
        <v>2.88</v>
      </c>
      <c r="AK35" s="910" t="s">
        <v>771</v>
      </c>
      <c r="AL35" s="910"/>
      <c r="AM35" s="929" t="s">
        <v>505</v>
      </c>
      <c r="AN35" s="929"/>
      <c r="AO35" s="929"/>
      <c r="AP35" s="2"/>
    </row>
    <row r="36" spans="2:86" ht="12" customHeight="1" x14ac:dyDescent="0.15">
      <c r="B36" s="941"/>
      <c r="C36" s="949"/>
      <c r="D36" s="947"/>
      <c r="E36" s="947"/>
      <c r="F36" s="947"/>
      <c r="G36" s="947"/>
      <c r="H36" s="947"/>
      <c r="I36" s="947"/>
      <c r="J36" s="948"/>
      <c r="K36" s="923"/>
      <c r="L36" s="931" t="s">
        <v>772</v>
      </c>
      <c r="M36" s="942"/>
      <c r="N36" s="932"/>
      <c r="O36" s="931" t="s">
        <v>773</v>
      </c>
      <c r="P36" s="942"/>
      <c r="Q36" s="942"/>
      <c r="R36" s="942"/>
      <c r="S36" s="942"/>
      <c r="T36" s="942"/>
      <c r="U36" s="942"/>
      <c r="V36" s="942"/>
      <c r="W36" s="942"/>
      <c r="X36" s="932"/>
      <c r="Y36" s="53" t="s">
        <v>510</v>
      </c>
      <c r="Z36" s="49" t="s">
        <v>509</v>
      </c>
      <c r="AA36" s="49" t="s">
        <v>519</v>
      </c>
      <c r="AB36" s="49" t="s">
        <v>518</v>
      </c>
      <c r="AC36" s="49" t="s">
        <v>510</v>
      </c>
      <c r="AD36" s="49" t="s">
        <v>509</v>
      </c>
      <c r="AE36" s="49" t="s">
        <v>519</v>
      </c>
      <c r="AF36" s="49" t="s">
        <v>518</v>
      </c>
      <c r="AG36" s="49" t="s">
        <v>510</v>
      </c>
      <c r="AH36" s="49" t="s">
        <v>509</v>
      </c>
      <c r="AI36" s="49" t="s">
        <v>519</v>
      </c>
      <c r="AJ36" s="82" t="s">
        <v>518</v>
      </c>
      <c r="AK36" s="910"/>
      <c r="AL36" s="910"/>
      <c r="AM36" s="929"/>
      <c r="AN36" s="929"/>
      <c r="AO36" s="929"/>
      <c r="AP36" s="2"/>
    </row>
    <row r="37" spans="2:86" ht="14.25" customHeight="1" x14ac:dyDescent="0.15">
      <c r="B37" s="941"/>
      <c r="C37" s="949"/>
      <c r="D37" s="947"/>
      <c r="E37" s="947"/>
      <c r="F37" s="947"/>
      <c r="G37" s="947"/>
      <c r="H37" s="947"/>
      <c r="I37" s="947"/>
      <c r="J37" s="948"/>
      <c r="K37" s="923"/>
      <c r="L37" s="933"/>
      <c r="M37" s="943"/>
      <c r="N37" s="934"/>
      <c r="O37" s="933"/>
      <c r="P37" s="943"/>
      <c r="Q37" s="943"/>
      <c r="R37" s="943"/>
      <c r="S37" s="943"/>
      <c r="T37" s="943"/>
      <c r="U37" s="943"/>
      <c r="V37" s="943"/>
      <c r="W37" s="943"/>
      <c r="X37" s="934"/>
      <c r="Y37" s="897">
        <f>IF(COUNTIF(Y11:Y34,"〇")&gt;0,1,0)</f>
        <v>0</v>
      </c>
      <c r="Z37" s="897">
        <f t="shared" ref="Z37:AB37" si="4">IF(COUNTIF(Z11:Z34,"〇")&gt;0,1,0)</f>
        <v>0</v>
      </c>
      <c r="AA37" s="897">
        <f t="shared" si="4"/>
        <v>0</v>
      </c>
      <c r="AB37" s="897">
        <f t="shared" si="4"/>
        <v>0</v>
      </c>
      <c r="AC37" s="897">
        <f>COUNTA(AC11:AC34)</f>
        <v>0</v>
      </c>
      <c r="AD37" s="897">
        <f t="shared" ref="AD37:AI37" si="5">COUNTA(AD11:AD34)</f>
        <v>0</v>
      </c>
      <c r="AE37" s="897">
        <f t="shared" si="5"/>
        <v>2</v>
      </c>
      <c r="AF37" s="897">
        <f t="shared" si="5"/>
        <v>5</v>
      </c>
      <c r="AG37" s="897">
        <f t="shared" si="5"/>
        <v>0</v>
      </c>
      <c r="AH37" s="897">
        <f t="shared" si="5"/>
        <v>0</v>
      </c>
      <c r="AI37" s="897">
        <f t="shared" si="5"/>
        <v>2</v>
      </c>
      <c r="AJ37" s="897">
        <f>COUNTA(AJ11:AJ34)</f>
        <v>1</v>
      </c>
      <c r="AK37" s="910"/>
      <c r="AL37" s="910"/>
      <c r="AM37" s="929"/>
      <c r="AN37" s="929"/>
      <c r="AO37" s="929"/>
      <c r="AP37" s="2"/>
      <c r="AU37" s="43">
        <f>+Y37</f>
        <v>0</v>
      </c>
    </row>
    <row r="38" spans="2:86" ht="14.25" customHeight="1" x14ac:dyDescent="0.15">
      <c r="B38" s="941"/>
      <c r="C38" s="949"/>
      <c r="D38" s="947"/>
      <c r="E38" s="947"/>
      <c r="F38" s="947"/>
      <c r="G38" s="947"/>
      <c r="H38" s="947"/>
      <c r="I38" s="947"/>
      <c r="J38" s="948"/>
      <c r="K38" s="923"/>
      <c r="L38" s="935"/>
      <c r="M38" s="944"/>
      <c r="N38" s="936"/>
      <c r="O38" s="935"/>
      <c r="P38" s="944"/>
      <c r="Q38" s="944"/>
      <c r="R38" s="944"/>
      <c r="S38" s="944"/>
      <c r="T38" s="944"/>
      <c r="U38" s="944"/>
      <c r="V38" s="944"/>
      <c r="W38" s="944"/>
      <c r="X38" s="936"/>
      <c r="Y38" s="897"/>
      <c r="Z38" s="897"/>
      <c r="AA38" s="897"/>
      <c r="AB38" s="897"/>
      <c r="AC38" s="897"/>
      <c r="AD38" s="897"/>
      <c r="AE38" s="897"/>
      <c r="AF38" s="897"/>
      <c r="AG38" s="897"/>
      <c r="AH38" s="897"/>
      <c r="AI38" s="897"/>
      <c r="AJ38" s="897"/>
      <c r="AK38" s="910"/>
      <c r="AL38" s="910"/>
      <c r="AM38" s="929"/>
      <c r="AN38" s="929"/>
      <c r="AO38" s="929"/>
      <c r="AP38" s="2"/>
    </row>
    <row r="39" spans="2:86" ht="12" customHeight="1" x14ac:dyDescent="0.15">
      <c r="B39" s="941"/>
      <c r="C39" s="949"/>
      <c r="D39" s="947"/>
      <c r="E39" s="947"/>
      <c r="F39" s="947"/>
      <c r="G39" s="947"/>
      <c r="H39" s="947"/>
      <c r="I39" s="947"/>
      <c r="J39" s="947"/>
      <c r="K39" s="917" t="s">
        <v>224</v>
      </c>
      <c r="L39" s="924"/>
      <c r="M39" s="924"/>
      <c r="N39" s="924"/>
      <c r="O39" s="924"/>
      <c r="P39" s="924"/>
      <c r="Q39" s="924"/>
      <c r="R39" s="924"/>
      <c r="S39" s="924"/>
      <c r="T39" s="924"/>
      <c r="U39" s="924"/>
      <c r="V39" s="924"/>
      <c r="W39" s="924"/>
      <c r="X39" s="924"/>
      <c r="Y39" s="924"/>
      <c r="Z39" s="924"/>
      <c r="AA39" s="924"/>
      <c r="AB39" s="924"/>
      <c r="AC39" s="924"/>
      <c r="AD39" s="924"/>
      <c r="AE39" s="924"/>
      <c r="AF39" s="924"/>
      <c r="AG39" s="924"/>
      <c r="AH39" s="924"/>
      <c r="AI39" s="924"/>
      <c r="AJ39" s="924"/>
      <c r="AK39" s="925"/>
      <c r="AL39" s="925"/>
      <c r="AM39" s="925"/>
      <c r="AN39" s="925"/>
      <c r="AO39" s="926"/>
      <c r="AP39" s="2"/>
    </row>
    <row r="40" spans="2:86" ht="12" customHeight="1" x14ac:dyDescent="0.15">
      <c r="B40" s="941"/>
      <c r="C40" s="949"/>
      <c r="D40" s="947"/>
      <c r="E40" s="947"/>
      <c r="F40" s="947"/>
      <c r="G40" s="947"/>
      <c r="H40" s="947"/>
      <c r="I40" s="947"/>
      <c r="J40" s="947"/>
      <c r="K40" s="918"/>
      <c r="L40" s="925"/>
      <c r="M40" s="925"/>
      <c r="N40" s="925"/>
      <c r="O40" s="925"/>
      <c r="P40" s="925"/>
      <c r="Q40" s="925"/>
      <c r="R40" s="925"/>
      <c r="S40" s="925"/>
      <c r="T40" s="925"/>
      <c r="U40" s="925"/>
      <c r="V40" s="925"/>
      <c r="W40" s="925"/>
      <c r="X40" s="925"/>
      <c r="Y40" s="925"/>
      <c r="Z40" s="925"/>
      <c r="AA40" s="925"/>
      <c r="AB40" s="925"/>
      <c r="AC40" s="925"/>
      <c r="AD40" s="925"/>
      <c r="AE40" s="925"/>
      <c r="AF40" s="925"/>
      <c r="AG40" s="925"/>
      <c r="AH40" s="925"/>
      <c r="AI40" s="925"/>
      <c r="AJ40" s="925"/>
      <c r="AK40" s="925"/>
      <c r="AL40" s="925"/>
      <c r="AM40" s="925"/>
      <c r="AN40" s="925"/>
      <c r="AO40" s="926"/>
      <c r="AP40" s="2"/>
    </row>
    <row r="41" spans="2:86" ht="12" customHeight="1" x14ac:dyDescent="0.15">
      <c r="B41" s="941"/>
      <c r="C41" s="949"/>
      <c r="D41" s="947"/>
      <c r="E41" s="947"/>
      <c r="F41" s="947"/>
      <c r="G41" s="947"/>
      <c r="H41" s="947"/>
      <c r="I41" s="947"/>
      <c r="J41" s="947"/>
      <c r="K41" s="918"/>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6"/>
      <c r="AP41" s="2"/>
    </row>
    <row r="42" spans="2:86" ht="12" customHeight="1" x14ac:dyDescent="0.15">
      <c r="B42" s="941"/>
      <c r="C42" s="949"/>
      <c r="D42" s="947"/>
      <c r="E42" s="947"/>
      <c r="F42" s="947"/>
      <c r="G42" s="947"/>
      <c r="H42" s="947"/>
      <c r="I42" s="947"/>
      <c r="J42" s="947"/>
      <c r="K42" s="918"/>
      <c r="L42" s="927"/>
      <c r="M42" s="927"/>
      <c r="N42" s="927"/>
      <c r="O42" s="927"/>
      <c r="P42" s="927"/>
      <c r="Q42" s="927"/>
      <c r="R42" s="927"/>
      <c r="S42" s="927"/>
      <c r="T42" s="927"/>
      <c r="U42" s="927"/>
      <c r="V42" s="927"/>
      <c r="W42" s="927"/>
      <c r="X42" s="927"/>
      <c r="Y42" s="927"/>
      <c r="Z42" s="927"/>
      <c r="AA42" s="927"/>
      <c r="AB42" s="927"/>
      <c r="AC42" s="927"/>
      <c r="AD42" s="927"/>
      <c r="AE42" s="927"/>
      <c r="AF42" s="927"/>
      <c r="AG42" s="927"/>
      <c r="AH42" s="927"/>
      <c r="AI42" s="927"/>
      <c r="AJ42" s="927"/>
      <c r="AK42" s="927"/>
      <c r="AL42" s="927"/>
      <c r="AM42" s="927"/>
      <c r="AN42" s="927"/>
      <c r="AO42" s="928"/>
      <c r="AP42" s="43"/>
      <c r="CD42" s="2"/>
      <c r="CE42" s="2"/>
      <c r="CF42" s="2"/>
      <c r="CG42" s="2"/>
      <c r="CH42" s="2"/>
    </row>
    <row r="43" spans="2:86" ht="12" customHeight="1" x14ac:dyDescent="0.15">
      <c r="B43" s="941"/>
      <c r="C43" s="949"/>
      <c r="D43" s="947"/>
      <c r="E43" s="947"/>
      <c r="F43" s="947"/>
      <c r="G43" s="947"/>
      <c r="H43" s="947"/>
      <c r="I43" s="947"/>
      <c r="J43" s="948"/>
      <c r="K43" s="930" t="s">
        <v>225</v>
      </c>
      <c r="L43" s="930"/>
      <c r="M43" s="930"/>
      <c r="N43" s="930"/>
      <c r="O43" s="930"/>
      <c r="P43" s="930"/>
      <c r="Q43" s="930"/>
      <c r="R43" s="930"/>
      <c r="S43" s="930"/>
      <c r="T43" s="930"/>
      <c r="U43" s="930"/>
      <c r="V43" s="930"/>
      <c r="W43" s="930"/>
      <c r="X43" s="930"/>
      <c r="Y43" s="930"/>
      <c r="Z43" s="930"/>
      <c r="AA43" s="930"/>
      <c r="AB43" s="930"/>
      <c r="AC43" s="930"/>
      <c r="AD43" s="930"/>
      <c r="AE43" s="930"/>
      <c r="AF43" s="930"/>
      <c r="AG43" s="930"/>
      <c r="AH43" s="930"/>
      <c r="AI43" s="930"/>
      <c r="AJ43" s="930"/>
      <c r="AK43" s="930"/>
      <c r="AL43" s="930"/>
      <c r="AM43" s="930"/>
      <c r="AN43" s="930"/>
      <c r="AO43" s="930"/>
      <c r="AP43" s="43"/>
      <c r="CD43" s="2"/>
      <c r="CE43" s="2"/>
      <c r="CF43" s="2"/>
      <c r="CG43" s="2"/>
      <c r="CH43" s="2"/>
    </row>
    <row r="44" spans="2:86" ht="12" customHeight="1" x14ac:dyDescent="0.15">
      <c r="B44" s="941"/>
      <c r="C44" s="949"/>
      <c r="D44" s="947"/>
      <c r="E44" s="947"/>
      <c r="F44" s="947"/>
      <c r="G44" s="947"/>
      <c r="H44" s="947"/>
      <c r="I44" s="947"/>
      <c r="J44" s="948"/>
      <c r="K44" s="919" t="s">
        <v>226</v>
      </c>
      <c r="L44" s="920"/>
      <c r="M44" s="920"/>
      <c r="N44" s="920"/>
      <c r="O44" s="920"/>
      <c r="P44" s="920"/>
      <c r="Q44" s="920"/>
      <c r="R44" s="920"/>
      <c r="S44" s="920"/>
      <c r="T44" s="920"/>
      <c r="U44" s="920"/>
      <c r="V44" s="920"/>
      <c r="W44" s="920"/>
      <c r="X44" s="920"/>
      <c r="Y44" s="920"/>
      <c r="Z44" s="920"/>
      <c r="AA44" s="920"/>
      <c r="AB44" s="920"/>
      <c r="AC44" s="920"/>
      <c r="AD44" s="920"/>
      <c r="AE44" s="920"/>
      <c r="AF44" s="920"/>
      <c r="AG44" s="920"/>
      <c r="AH44" s="920"/>
      <c r="AI44" s="920"/>
      <c r="AJ44" s="920"/>
      <c r="AK44" s="920"/>
      <c r="AL44" s="920"/>
      <c r="AM44" s="920"/>
      <c r="AN44" s="920"/>
      <c r="AO44" s="921"/>
      <c r="AP44" s="43"/>
      <c r="CD44" s="2"/>
      <c r="CE44" s="2"/>
      <c r="CF44" s="2"/>
      <c r="CG44" s="2"/>
      <c r="CH44" s="2"/>
    </row>
    <row r="45" spans="2:86" ht="12" customHeight="1" x14ac:dyDescent="0.15">
      <c r="B45" s="504"/>
      <c r="C45" s="950"/>
      <c r="D45" s="951"/>
      <c r="E45" s="951"/>
      <c r="F45" s="951"/>
      <c r="G45" s="951"/>
      <c r="H45" s="951"/>
      <c r="I45" s="951"/>
      <c r="J45" s="952"/>
      <c r="K45" s="907" t="s">
        <v>227</v>
      </c>
      <c r="L45" s="908"/>
      <c r="M45" s="908"/>
      <c r="N45" s="908"/>
      <c r="O45" s="908"/>
      <c r="P45" s="908"/>
      <c r="Q45" s="908"/>
      <c r="R45" s="908"/>
      <c r="S45" s="908"/>
      <c r="T45" s="908"/>
      <c r="U45" s="908"/>
      <c r="V45" s="908"/>
      <c r="W45" s="908"/>
      <c r="X45" s="908"/>
      <c r="Y45" s="908"/>
      <c r="Z45" s="908"/>
      <c r="AA45" s="908"/>
      <c r="AB45" s="908"/>
      <c r="AC45" s="908"/>
      <c r="AD45" s="908"/>
      <c r="AE45" s="908"/>
      <c r="AF45" s="908"/>
      <c r="AG45" s="908"/>
      <c r="AH45" s="908"/>
      <c r="AI45" s="908"/>
      <c r="AJ45" s="908"/>
      <c r="AK45" s="908"/>
      <c r="AL45" s="908"/>
      <c r="AM45" s="908"/>
      <c r="AN45" s="908"/>
      <c r="AO45" s="909"/>
      <c r="AP45" s="43"/>
      <c r="CD45" s="2"/>
      <c r="CE45" s="2"/>
      <c r="CF45" s="2"/>
      <c r="CG45" s="2"/>
      <c r="CH45" s="2"/>
    </row>
    <row r="46" spans="2:86" ht="12" customHeight="1" x14ac:dyDescent="0.2">
      <c r="B46" s="6" t="s">
        <v>228</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230</v>
      </c>
      <c r="AP48" s="43"/>
      <c r="CD48" s="2"/>
      <c r="CE48" s="2"/>
      <c r="CF48" s="2"/>
      <c r="CG48" s="2"/>
      <c r="CH48" s="2"/>
    </row>
    <row r="49" spans="2:86" ht="12" customHeight="1" x14ac:dyDescent="0.15">
      <c r="B49" s="2" t="s">
        <v>231</v>
      </c>
      <c r="AP49" s="43"/>
      <c r="CD49" s="2"/>
      <c r="CE49" s="2"/>
      <c r="CF49" s="2"/>
      <c r="CG49" s="2"/>
      <c r="CH49" s="2"/>
    </row>
    <row r="50" spans="2:86" ht="12" customHeight="1" x14ac:dyDescent="0.15">
      <c r="B50" s="2" t="s">
        <v>232</v>
      </c>
    </row>
    <row r="51" spans="2:86" ht="12" customHeight="1" x14ac:dyDescent="0.15">
      <c r="B51" s="2" t="s">
        <v>233</v>
      </c>
    </row>
    <row r="52" spans="2:86" ht="12" customHeight="1" x14ac:dyDescent="0.15">
      <c r="B52" s="2" t="s">
        <v>234</v>
      </c>
    </row>
    <row r="53" spans="2:86" x14ac:dyDescent="0.15">
      <c r="B53" s="2" t="s">
        <v>235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N11:O34" xr:uid="{B46B5A63-3112-42F0-B50F-5029F926117B}">
      <formula1>INDIRECT(L11)</formula1>
    </dataValidation>
    <dataValidation type="list" allowBlank="1" showInputMessage="1" showErrorMessage="1" sqref="Y11:AB34" xr:uid="{5D6EE583-CD74-486A-85B8-42C36658639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5D1618-CE6B-4F24-AC2D-8890D78CDEB5}">
          <x14:formula1>
            <xm:f>'(参考)リスト'!$G$16:$G$19</xm:f>
          </x14:formula1>
          <xm:sqref>AM35:AO38</xm:sqref>
        </x14:dataValidation>
        <x14:dataValidation type="list" allowBlank="1" showInputMessage="1" showErrorMessage="1" xr:uid="{D34928BF-222D-4244-8A93-30D53594C31E}">
          <x14:formula1>
            <xm:f>'(参考)リスト'!$F$16:$F$21</xm:f>
          </x14:formula1>
          <xm:sqref>U11:X34</xm:sqref>
        </x14:dataValidation>
        <x14:dataValidation type="list" allowBlank="1" showInputMessage="1" showErrorMessage="1" xr:uid="{6AE1D3EC-C20E-4EAE-A007-81AA9692B399}">
          <x14:formula1>
            <xm:f>'(参考)リスト'!$E$16:$E$27</xm:f>
          </x14:formula1>
          <xm:sqref>R11:T34</xm:sqref>
        </x14:dataValidation>
        <x14:dataValidation type="list" allowBlank="1" showInputMessage="1" showErrorMessage="1" xr:uid="{C810FD1D-DCE9-4B9F-9A9B-2AFD5912BB3D}">
          <x14:formula1>
            <xm:f>'(参考)リスト'!$B$16:$B$21</xm:f>
          </x14:formula1>
          <xm:sqref>L11:M34</xm:sqref>
        </x14:dataValidation>
        <x14:dataValidation type="list" allowBlank="1" showInputMessage="1" showErrorMessage="1" xr:uid="{6B838673-45C5-4BCB-B228-15602C5CF846}">
          <x14:formula1>
            <xm:f>'(参考)リスト'!$D$16:$D$18</xm:f>
          </x14:formula1>
          <xm:sqref>P11:Q34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7A5C-0E09-4D47-B9D8-E58ADD7B7793}">
  <dimension ref="B1:CH53"/>
  <sheetViews>
    <sheetView showGridLines="0" showZeros="0" view="pageBreakPreview" zoomScaleNormal="85" zoomScaleSheetLayoutView="100" workbookViewId="0">
      <selection activeCell="AJ37" sqref="AJ37:AJ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204</v>
      </c>
      <c r="AV1" s="956" t="s">
        <v>205</v>
      </c>
      <c r="AW1" s="956"/>
      <c r="AX1" s="956"/>
      <c r="AY1" s="898" t="s">
        <v>206</v>
      </c>
      <c r="AZ1" s="898"/>
      <c r="BA1" s="898"/>
      <c r="BB1" s="898"/>
      <c r="BC1" s="898"/>
      <c r="BD1" s="898"/>
      <c r="BE1" s="898"/>
      <c r="BF1" s="898"/>
      <c r="BG1" s="898"/>
      <c r="BH1" s="898"/>
      <c r="BI1" s="898"/>
      <c r="BJ1" s="898"/>
      <c r="BK1" s="898" t="s">
        <v>207</v>
      </c>
      <c r="BL1" s="898"/>
      <c r="BM1" s="898"/>
      <c r="BN1" s="898"/>
      <c r="BO1" s="898"/>
      <c r="BP1" s="898"/>
      <c r="BQ1" s="898"/>
      <c r="BR1" s="898"/>
      <c r="BS1" s="898"/>
      <c r="BT1" s="898"/>
      <c r="BU1" s="898"/>
      <c r="BV1" s="898"/>
      <c r="BW1" s="972"/>
      <c r="BX1" s="972"/>
      <c r="BY1" s="972"/>
      <c r="BZ1" s="972"/>
      <c r="CA1" s="972"/>
      <c r="CB1" s="972"/>
      <c r="CC1" s="972"/>
      <c r="CD1" s="972"/>
      <c r="CE1" s="972"/>
      <c r="CF1" s="972"/>
      <c r="CG1" s="972"/>
      <c r="CH1" s="972"/>
    </row>
    <row r="2" spans="2:86" ht="8.25" customHeight="1" x14ac:dyDescent="0.15">
      <c r="AU2" s="974"/>
      <c r="AV2" s="956" t="s">
        <v>208</v>
      </c>
      <c r="AW2" s="902" t="s">
        <v>209</v>
      </c>
      <c r="AX2" s="902" t="s">
        <v>210</v>
      </c>
      <c r="AY2" s="898" t="s">
        <v>211</v>
      </c>
      <c r="AZ2" s="898"/>
      <c r="BA2" s="898"/>
      <c r="BB2" s="898"/>
      <c r="BC2" s="898"/>
      <c r="BD2" s="898"/>
      <c r="BE2" s="898"/>
      <c r="BF2" s="898"/>
      <c r="BG2" s="898"/>
      <c r="BH2" s="898"/>
      <c r="BI2" s="898"/>
      <c r="BJ2" s="898"/>
      <c r="BK2" s="898" t="s">
        <v>212</v>
      </c>
      <c r="BL2" s="898"/>
      <c r="BM2" s="898"/>
      <c r="BN2" s="898"/>
      <c r="BO2" s="898" t="s">
        <v>213</v>
      </c>
      <c r="BP2" s="898"/>
      <c r="BQ2" s="898"/>
      <c r="BR2" s="898"/>
      <c r="BS2" s="898"/>
      <c r="BT2" s="898"/>
      <c r="BU2" s="898"/>
      <c r="BV2" s="898"/>
      <c r="BW2" s="973"/>
      <c r="BX2" s="973"/>
      <c r="BY2" s="973"/>
      <c r="BZ2" s="973"/>
      <c r="CA2" s="972"/>
      <c r="CB2" s="972"/>
      <c r="CC2" s="972"/>
      <c r="CD2" s="972"/>
      <c r="CE2" s="972"/>
      <c r="CF2" s="972"/>
      <c r="CG2" s="972"/>
      <c r="CH2" s="972"/>
    </row>
    <row r="3" spans="2:86" ht="24.95" customHeight="1" x14ac:dyDescent="0.15">
      <c r="B3" s="649" t="s">
        <v>214</v>
      </c>
      <c r="C3" s="903"/>
      <c r="D3" s="903"/>
      <c r="E3" s="904"/>
      <c r="F3" s="904"/>
      <c r="G3" s="904"/>
      <c r="H3" s="904"/>
      <c r="I3" s="904"/>
      <c r="J3" s="904"/>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U3" s="974"/>
      <c r="AV3" s="956"/>
      <c r="AW3" s="902"/>
      <c r="AX3" s="902"/>
      <c r="AY3" s="898" t="s">
        <v>215</v>
      </c>
      <c r="AZ3" s="898"/>
      <c r="BA3" s="898"/>
      <c r="BB3" s="898"/>
      <c r="BC3" s="898" t="s">
        <v>216</v>
      </c>
      <c r="BD3" s="898"/>
      <c r="BE3" s="898"/>
      <c r="BF3" s="898"/>
      <c r="BG3" s="898" t="s">
        <v>217</v>
      </c>
      <c r="BH3" s="898"/>
      <c r="BI3" s="898"/>
      <c r="BJ3" s="898"/>
      <c r="BK3" s="898" t="s">
        <v>218</v>
      </c>
      <c r="BL3" s="898"/>
      <c r="BM3" s="898"/>
      <c r="BN3" s="898"/>
      <c r="BO3" s="898" t="s">
        <v>216</v>
      </c>
      <c r="BP3" s="898"/>
      <c r="BQ3" s="898"/>
      <c r="BR3" s="898"/>
      <c r="BS3" s="898" t="s">
        <v>217</v>
      </c>
      <c r="BT3" s="898"/>
      <c r="BU3" s="898"/>
      <c r="BV3" s="898"/>
      <c r="BW3" s="972"/>
      <c r="BX3" s="972"/>
      <c r="BY3" s="972"/>
      <c r="BZ3" s="972"/>
      <c r="CA3" s="972"/>
      <c r="CB3" s="972"/>
      <c r="CC3" s="972"/>
      <c r="CD3" s="972"/>
      <c r="CE3" s="972"/>
      <c r="CF3" s="972"/>
      <c r="CG3" s="972"/>
      <c r="CH3" s="972"/>
    </row>
    <row r="4" spans="2:86" ht="18" customHeight="1" x14ac:dyDescent="0.15">
      <c r="B4" s="484" t="s">
        <v>390</v>
      </c>
      <c r="C4" s="484"/>
      <c r="D4" s="484"/>
      <c r="E4" s="965" t="s">
        <v>391</v>
      </c>
      <c r="F4" s="966"/>
      <c r="G4" s="966"/>
      <c r="H4" s="966"/>
      <c r="I4" s="966"/>
      <c r="J4" s="967"/>
      <c r="K4" s="525" t="s">
        <v>392</v>
      </c>
      <c r="L4" s="525"/>
      <c r="M4" s="525"/>
      <c r="N4" s="963" t="s">
        <v>393</v>
      </c>
      <c r="O4" s="963"/>
      <c r="P4" s="963"/>
      <c r="Q4" s="963"/>
      <c r="R4" s="963"/>
      <c r="S4" s="963"/>
      <c r="T4" s="540" t="s">
        <v>495</v>
      </c>
      <c r="U4" s="541"/>
      <c r="V4" s="541"/>
      <c r="W4" s="541"/>
      <c r="X4" s="542"/>
      <c r="Y4" s="968" t="s">
        <v>496</v>
      </c>
      <c r="Z4" s="968"/>
      <c r="AA4" s="968"/>
      <c r="AB4" s="968"/>
      <c r="AC4" s="968"/>
      <c r="AD4" s="968"/>
      <c r="AE4" s="968"/>
      <c r="AF4" s="968"/>
      <c r="AG4" s="540" t="s">
        <v>494</v>
      </c>
      <c r="AH4" s="541"/>
      <c r="AI4" s="541"/>
      <c r="AJ4" s="542"/>
      <c r="AK4" s="976">
        <v>45926</v>
      </c>
      <c r="AL4" s="977"/>
      <c r="AM4" s="977"/>
      <c r="AN4" s="977"/>
      <c r="AO4" s="978"/>
      <c r="AU4" s="974"/>
      <c r="AV4" s="956"/>
      <c r="AW4" s="902"/>
      <c r="AX4" s="90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92" t="s">
        <v>515</v>
      </c>
      <c r="C5" s="492"/>
      <c r="D5" s="492"/>
      <c r="E5" s="969" t="s">
        <v>398</v>
      </c>
      <c r="F5" s="970"/>
      <c r="G5" s="970"/>
      <c r="H5" s="970"/>
      <c r="I5" s="970"/>
      <c r="J5" s="971"/>
      <c r="K5" s="539" t="s">
        <v>394</v>
      </c>
      <c r="L5" s="539"/>
      <c r="M5" s="539"/>
      <c r="N5" s="963" t="s">
        <v>395</v>
      </c>
      <c r="O5" s="963"/>
      <c r="P5" s="963"/>
      <c r="Q5" s="963"/>
      <c r="R5" s="963"/>
      <c r="S5" s="963"/>
      <c r="T5" s="543"/>
      <c r="U5" s="544"/>
      <c r="V5" s="544"/>
      <c r="W5" s="544"/>
      <c r="X5" s="545"/>
      <c r="Y5" s="964" t="s">
        <v>497</v>
      </c>
      <c r="Z5" s="964"/>
      <c r="AA5" s="964"/>
      <c r="AB5" s="964"/>
      <c r="AC5" s="964"/>
      <c r="AD5" s="964"/>
      <c r="AE5" s="964"/>
      <c r="AF5" s="964"/>
      <c r="AG5" s="843"/>
      <c r="AH5" s="975"/>
      <c r="AI5" s="975"/>
      <c r="AJ5" s="844"/>
      <c r="AK5" s="979"/>
      <c r="AL5" s="980"/>
      <c r="AM5" s="980"/>
      <c r="AN5" s="980"/>
      <c r="AO5" s="981"/>
      <c r="AU5" s="974"/>
      <c r="AV5" s="50" t="str">
        <f>N7</f>
        <v>S003</v>
      </c>
      <c r="AW5" s="293">
        <f>R7</f>
        <v>10</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3</v>
      </c>
      <c r="BF5" s="55">
        <f t="shared" si="0"/>
        <v>2</v>
      </c>
      <c r="BG5" s="55">
        <f t="shared" si="0"/>
        <v>0</v>
      </c>
      <c r="BH5" s="55">
        <f t="shared" si="0"/>
        <v>0</v>
      </c>
      <c r="BI5" s="55">
        <f t="shared" si="0"/>
        <v>2</v>
      </c>
      <c r="BJ5" s="55">
        <f t="shared" si="0"/>
        <v>1</v>
      </c>
      <c r="BK5" s="55" t="str">
        <f>IF(Y37&gt;0,R7,"")</f>
        <v/>
      </c>
      <c r="BL5" s="297" t="str">
        <f>IF(Y37&gt;0,"",IF(Z37&gt;0,R7,""))</f>
        <v/>
      </c>
      <c r="BM5" s="297" t="str">
        <f>IF(Y37+Z37&gt;0,"",IF(AA37&gt;0,R7,""))</f>
        <v/>
      </c>
      <c r="BN5" s="297" t="str">
        <f>IF(Y37+Z37+AA37&gt;0,"",IF(AB37&gt;0,R7,""))</f>
        <v/>
      </c>
      <c r="BO5" s="55">
        <f t="shared" ref="BO5:BV5" si="1">AC35</f>
        <v>0</v>
      </c>
      <c r="BP5" s="55">
        <f t="shared" si="1"/>
        <v>0</v>
      </c>
      <c r="BQ5" s="55">
        <f t="shared" si="1"/>
        <v>0.19</v>
      </c>
      <c r="BR5" s="55">
        <f t="shared" si="1"/>
        <v>0.47</v>
      </c>
      <c r="BS5" s="55">
        <f t="shared" si="1"/>
        <v>0</v>
      </c>
      <c r="BT5" s="55">
        <f t="shared" si="1"/>
        <v>0</v>
      </c>
      <c r="BU5" s="55">
        <f t="shared" si="1"/>
        <v>6.1</v>
      </c>
      <c r="BV5" s="55">
        <f t="shared" si="1"/>
        <v>9.8000000000000007</v>
      </c>
      <c r="BW5" s="177"/>
      <c r="BX5" s="178"/>
      <c r="BY5" s="178"/>
      <c r="BZ5" s="178"/>
      <c r="CA5" s="179"/>
      <c r="CB5" s="179"/>
      <c r="CC5" s="179"/>
      <c r="CD5" s="179"/>
      <c r="CE5" s="179"/>
      <c r="CF5" s="179"/>
      <c r="CG5" s="179"/>
      <c r="CH5" s="179"/>
    </row>
    <row r="6" spans="2:86" ht="12" customHeight="1" x14ac:dyDescent="0.15">
      <c r="B6" s="940" t="s">
        <v>223</v>
      </c>
      <c r="C6" s="945"/>
      <c r="D6" s="946"/>
      <c r="E6" s="947"/>
      <c r="F6" s="947"/>
      <c r="G6" s="947"/>
      <c r="H6" s="947"/>
      <c r="I6" s="947"/>
      <c r="J6" s="948"/>
      <c r="K6" s="953" t="s">
        <v>764</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1"/>
      <c r="C7" s="949"/>
      <c r="D7" s="947"/>
      <c r="E7" s="947"/>
      <c r="F7" s="947"/>
      <c r="G7" s="947"/>
      <c r="H7" s="947"/>
      <c r="I7" s="947"/>
      <c r="J7" s="948"/>
      <c r="K7" s="911" t="s">
        <v>765</v>
      </c>
      <c r="L7" s="912"/>
      <c r="M7" s="913"/>
      <c r="N7" s="899" t="s">
        <v>568</v>
      </c>
      <c r="O7" s="900"/>
      <c r="P7" s="911" t="s">
        <v>766</v>
      </c>
      <c r="Q7" s="913"/>
      <c r="R7" s="937">
        <v>10</v>
      </c>
      <c r="S7" s="938"/>
      <c r="T7" s="939"/>
      <c r="U7" s="931" t="s">
        <v>767</v>
      </c>
      <c r="V7" s="932"/>
      <c r="W7" s="931" t="s">
        <v>768</v>
      </c>
      <c r="X7" s="932"/>
      <c r="Y7" s="913" t="s">
        <v>778</v>
      </c>
      <c r="Z7" s="910"/>
      <c r="AA7" s="910"/>
      <c r="AB7" s="910"/>
      <c r="AC7" s="931" t="s">
        <v>779</v>
      </c>
      <c r="AD7" s="942"/>
      <c r="AE7" s="942"/>
      <c r="AF7" s="942"/>
      <c r="AG7" s="942"/>
      <c r="AH7" s="942"/>
      <c r="AI7" s="942"/>
      <c r="AJ7" s="932"/>
      <c r="AK7" s="931" t="s">
        <v>780</v>
      </c>
      <c r="AL7" s="942"/>
      <c r="AM7" s="942"/>
      <c r="AN7" s="957"/>
      <c r="AO7" s="958"/>
      <c r="AP7" s="2"/>
      <c r="AW7" s="58"/>
    </row>
    <row r="8" spans="2:86" ht="12" customHeight="1" x14ac:dyDescent="0.15">
      <c r="B8" s="941"/>
      <c r="C8" s="949"/>
      <c r="D8" s="947"/>
      <c r="E8" s="947"/>
      <c r="F8" s="947"/>
      <c r="G8" s="947"/>
      <c r="H8" s="947"/>
      <c r="I8" s="947"/>
      <c r="J8" s="948"/>
      <c r="K8" s="910" t="s">
        <v>606</v>
      </c>
      <c r="L8" s="910" t="s">
        <v>608</v>
      </c>
      <c r="M8" s="910"/>
      <c r="N8" s="910" t="s">
        <v>282</v>
      </c>
      <c r="O8" s="910"/>
      <c r="P8" s="910" t="s">
        <v>283</v>
      </c>
      <c r="Q8" s="910"/>
      <c r="R8" s="910" t="s">
        <v>284</v>
      </c>
      <c r="S8" s="910"/>
      <c r="T8" s="910"/>
      <c r="U8" s="933"/>
      <c r="V8" s="934"/>
      <c r="W8" s="933"/>
      <c r="X8" s="934"/>
      <c r="Y8" s="913"/>
      <c r="Z8" s="910"/>
      <c r="AA8" s="910"/>
      <c r="AB8" s="910"/>
      <c r="AC8" s="935"/>
      <c r="AD8" s="944"/>
      <c r="AE8" s="944"/>
      <c r="AF8" s="944"/>
      <c r="AG8" s="944"/>
      <c r="AH8" s="944"/>
      <c r="AI8" s="944"/>
      <c r="AJ8" s="936"/>
      <c r="AK8" s="933"/>
      <c r="AL8" s="943"/>
      <c r="AM8" s="943"/>
      <c r="AN8" s="959"/>
      <c r="AO8" s="960"/>
      <c r="AP8" s="2"/>
    </row>
    <row r="9" spans="2:86" ht="12" customHeight="1" x14ac:dyDescent="0.15">
      <c r="B9" s="941"/>
      <c r="C9" s="949"/>
      <c r="D9" s="947"/>
      <c r="E9" s="947"/>
      <c r="F9" s="947"/>
      <c r="G9" s="947"/>
      <c r="H9" s="947"/>
      <c r="I9" s="947"/>
      <c r="J9" s="948"/>
      <c r="K9" s="910"/>
      <c r="L9" s="910"/>
      <c r="M9" s="910"/>
      <c r="N9" s="910"/>
      <c r="O9" s="910"/>
      <c r="P9" s="910"/>
      <c r="Q9" s="910"/>
      <c r="R9" s="910"/>
      <c r="S9" s="910"/>
      <c r="T9" s="910"/>
      <c r="U9" s="933"/>
      <c r="V9" s="934"/>
      <c r="W9" s="933"/>
      <c r="X9" s="934"/>
      <c r="Y9" s="913" t="s">
        <v>781</v>
      </c>
      <c r="Z9" s="910"/>
      <c r="AA9" s="910"/>
      <c r="AB9" s="910"/>
      <c r="AC9" s="910" t="s">
        <v>782</v>
      </c>
      <c r="AD9" s="910"/>
      <c r="AE9" s="910"/>
      <c r="AF9" s="910"/>
      <c r="AG9" s="910" t="s">
        <v>783</v>
      </c>
      <c r="AH9" s="910"/>
      <c r="AI9" s="910"/>
      <c r="AJ9" s="910"/>
      <c r="AK9" s="933"/>
      <c r="AL9" s="943"/>
      <c r="AM9" s="943"/>
      <c r="AN9" s="959"/>
      <c r="AO9" s="960"/>
      <c r="AP9" s="2"/>
    </row>
    <row r="10" spans="2:86" ht="12" customHeight="1" x14ac:dyDescent="0.15">
      <c r="B10" s="941"/>
      <c r="C10" s="949"/>
      <c r="D10" s="947"/>
      <c r="E10" s="947"/>
      <c r="F10" s="947"/>
      <c r="G10" s="947"/>
      <c r="H10" s="947"/>
      <c r="I10" s="947"/>
      <c r="J10" s="948"/>
      <c r="K10" s="910"/>
      <c r="L10" s="910"/>
      <c r="M10" s="910"/>
      <c r="N10" s="910"/>
      <c r="O10" s="910"/>
      <c r="P10" s="910"/>
      <c r="Q10" s="910"/>
      <c r="R10" s="910"/>
      <c r="S10" s="910"/>
      <c r="T10" s="910"/>
      <c r="U10" s="935"/>
      <c r="V10" s="936"/>
      <c r="W10" s="935"/>
      <c r="X10" s="936"/>
      <c r="Y10" s="53" t="s">
        <v>784</v>
      </c>
      <c r="Z10" s="49" t="s">
        <v>785</v>
      </c>
      <c r="AA10" s="49" t="s">
        <v>786</v>
      </c>
      <c r="AB10" s="49" t="s">
        <v>787</v>
      </c>
      <c r="AC10" s="49" t="s">
        <v>784</v>
      </c>
      <c r="AD10" s="49" t="s">
        <v>785</v>
      </c>
      <c r="AE10" s="49" t="s">
        <v>786</v>
      </c>
      <c r="AF10" s="49" t="s">
        <v>787</v>
      </c>
      <c r="AG10" s="49" t="s">
        <v>784</v>
      </c>
      <c r="AH10" s="49" t="s">
        <v>785</v>
      </c>
      <c r="AI10" s="49" t="s">
        <v>786</v>
      </c>
      <c r="AJ10" s="49" t="s">
        <v>787</v>
      </c>
      <c r="AK10" s="935"/>
      <c r="AL10" s="944"/>
      <c r="AM10" s="944"/>
      <c r="AN10" s="961"/>
      <c r="AO10" s="962"/>
      <c r="AP10" s="2"/>
    </row>
    <row r="11" spans="2:86" ht="12" customHeight="1" x14ac:dyDescent="0.15">
      <c r="B11" s="941"/>
      <c r="C11" s="949"/>
      <c r="D11" s="947"/>
      <c r="E11" s="947"/>
      <c r="F11" s="947"/>
      <c r="G11" s="947"/>
      <c r="H11" s="947"/>
      <c r="I11" s="947"/>
      <c r="J11" s="948"/>
      <c r="K11" s="100">
        <v>1</v>
      </c>
      <c r="L11" s="905" t="s">
        <v>435</v>
      </c>
      <c r="M11" s="906"/>
      <c r="N11" s="905" t="s">
        <v>528</v>
      </c>
      <c r="O11" s="906"/>
      <c r="P11" s="905" t="s">
        <v>508</v>
      </c>
      <c r="Q11" s="906"/>
      <c r="R11" s="851" t="s">
        <v>301</v>
      </c>
      <c r="S11" s="851"/>
      <c r="T11" s="851"/>
      <c r="U11" s="905" t="s">
        <v>518</v>
      </c>
      <c r="V11" s="906"/>
      <c r="W11" s="905"/>
      <c r="X11" s="906"/>
      <c r="Y11" s="54"/>
      <c r="Z11" s="54"/>
      <c r="AA11" s="54"/>
      <c r="AB11" s="54"/>
      <c r="AC11" s="60"/>
      <c r="AD11" s="60"/>
      <c r="AE11" s="60">
        <v>0.05</v>
      </c>
      <c r="AF11" s="60"/>
      <c r="AG11" s="60"/>
      <c r="AH11" s="60"/>
      <c r="AI11" s="60"/>
      <c r="AJ11" s="60"/>
      <c r="AK11" s="899"/>
      <c r="AL11" s="900"/>
      <c r="AM11" s="900"/>
      <c r="AN11" s="900"/>
      <c r="AO11" s="901"/>
      <c r="AP11" s="2"/>
      <c r="AQ11" s="59">
        <f t="shared" ref="AQ11:AQ27" si="2">IF(P11="材質劣化",2,IF(P11="漏水",3,1))</f>
        <v>2</v>
      </c>
      <c r="AS11" s="43" t="str">
        <f>IF(Y11&lt;&gt;"",1,"")</f>
        <v/>
      </c>
    </row>
    <row r="12" spans="2:86" ht="12" customHeight="1" x14ac:dyDescent="0.15">
      <c r="B12" s="941"/>
      <c r="C12" s="949"/>
      <c r="D12" s="947"/>
      <c r="E12" s="947"/>
      <c r="F12" s="947"/>
      <c r="G12" s="947"/>
      <c r="H12" s="947"/>
      <c r="I12" s="947"/>
      <c r="J12" s="948"/>
      <c r="K12" s="100">
        <v>2</v>
      </c>
      <c r="L12" s="905" t="s">
        <v>435</v>
      </c>
      <c r="M12" s="906"/>
      <c r="N12" s="905" t="s">
        <v>539</v>
      </c>
      <c r="O12" s="906"/>
      <c r="P12" s="905" t="s">
        <v>508</v>
      </c>
      <c r="Q12" s="906"/>
      <c r="R12" s="851" t="s">
        <v>335</v>
      </c>
      <c r="S12" s="851"/>
      <c r="T12" s="851"/>
      <c r="U12" s="905" t="s">
        <v>534</v>
      </c>
      <c r="V12" s="906"/>
      <c r="W12" s="905"/>
      <c r="X12" s="906"/>
      <c r="Y12" s="54"/>
      <c r="Z12" s="54"/>
      <c r="AA12" s="54"/>
      <c r="AB12" s="54"/>
      <c r="AC12" s="292"/>
      <c r="AD12" s="292"/>
      <c r="AE12" s="292"/>
      <c r="AF12" s="292"/>
      <c r="AG12" s="292"/>
      <c r="AH12" s="292"/>
      <c r="AI12" s="292"/>
      <c r="AJ12" s="292"/>
      <c r="AK12" s="899"/>
      <c r="AL12" s="900"/>
      <c r="AM12" s="900"/>
      <c r="AN12" s="900"/>
      <c r="AO12" s="901"/>
      <c r="AP12" s="2"/>
      <c r="AQ12" s="59">
        <f t="shared" si="2"/>
        <v>2</v>
      </c>
    </row>
    <row r="13" spans="2:86" ht="12" customHeight="1" x14ac:dyDescent="0.15">
      <c r="B13" s="941"/>
      <c r="C13" s="949"/>
      <c r="D13" s="947"/>
      <c r="E13" s="947"/>
      <c r="F13" s="947"/>
      <c r="G13" s="947"/>
      <c r="H13" s="947"/>
      <c r="I13" s="947"/>
      <c r="J13" s="948"/>
      <c r="K13" s="100">
        <v>3</v>
      </c>
      <c r="L13" s="905" t="s">
        <v>435</v>
      </c>
      <c r="M13" s="906"/>
      <c r="N13" s="905" t="s">
        <v>528</v>
      </c>
      <c r="O13" s="906"/>
      <c r="P13" s="905" t="s">
        <v>329</v>
      </c>
      <c r="Q13" s="906"/>
      <c r="R13" s="914" t="s">
        <v>329</v>
      </c>
      <c r="S13" s="915"/>
      <c r="T13" s="916"/>
      <c r="U13" s="905" t="s">
        <v>518</v>
      </c>
      <c r="V13" s="906"/>
      <c r="W13" s="905"/>
      <c r="X13" s="906"/>
      <c r="Y13" s="54"/>
      <c r="Z13" s="54"/>
      <c r="AA13" s="54"/>
      <c r="AB13" s="54"/>
      <c r="AC13" s="292"/>
      <c r="AD13" s="292"/>
      <c r="AE13" s="292"/>
      <c r="AF13" s="292"/>
      <c r="AG13" s="292"/>
      <c r="AH13" s="292"/>
      <c r="AI13" s="292"/>
      <c r="AJ13" s="292">
        <v>9.8000000000000007</v>
      </c>
      <c r="AK13" s="899"/>
      <c r="AL13" s="900"/>
      <c r="AM13" s="900"/>
      <c r="AN13" s="900"/>
      <c r="AO13" s="901"/>
      <c r="AP13" s="2"/>
      <c r="AQ13" s="59">
        <f t="shared" si="2"/>
        <v>3</v>
      </c>
    </row>
    <row r="14" spans="2:86" ht="12" customHeight="1" x14ac:dyDescent="0.15">
      <c r="B14" s="941"/>
      <c r="C14" s="949"/>
      <c r="D14" s="947"/>
      <c r="E14" s="947"/>
      <c r="F14" s="947"/>
      <c r="G14" s="947"/>
      <c r="H14" s="947"/>
      <c r="I14" s="947"/>
      <c r="J14" s="948"/>
      <c r="K14" s="100">
        <v>4</v>
      </c>
      <c r="L14" s="905" t="s">
        <v>435</v>
      </c>
      <c r="M14" s="906"/>
      <c r="N14" s="905" t="s">
        <v>539</v>
      </c>
      <c r="O14" s="906"/>
      <c r="P14" s="905" t="s">
        <v>508</v>
      </c>
      <c r="Q14" s="906"/>
      <c r="R14" s="851" t="s">
        <v>335</v>
      </c>
      <c r="S14" s="851"/>
      <c r="T14" s="851"/>
      <c r="U14" s="905" t="s">
        <v>519</v>
      </c>
      <c r="V14" s="906"/>
      <c r="W14" s="905"/>
      <c r="X14" s="906"/>
      <c r="Y14" s="54"/>
      <c r="Z14" s="54"/>
      <c r="AA14" s="54"/>
      <c r="AB14" s="54"/>
      <c r="AC14" s="60"/>
      <c r="AD14" s="60"/>
      <c r="AE14" s="60"/>
      <c r="AF14" s="60"/>
      <c r="AG14" s="60"/>
      <c r="AH14" s="60"/>
      <c r="AI14" s="60"/>
      <c r="AJ14" s="60"/>
      <c r="AK14" s="899"/>
      <c r="AL14" s="900"/>
      <c r="AM14" s="900"/>
      <c r="AN14" s="900"/>
      <c r="AO14" s="901"/>
      <c r="AP14" s="2"/>
      <c r="AQ14" s="59">
        <f t="shared" si="2"/>
        <v>2</v>
      </c>
    </row>
    <row r="15" spans="2:86" ht="12" customHeight="1" x14ac:dyDescent="0.15">
      <c r="B15" s="941"/>
      <c r="C15" s="949"/>
      <c r="D15" s="947"/>
      <c r="E15" s="947"/>
      <c r="F15" s="947"/>
      <c r="G15" s="947"/>
      <c r="H15" s="947"/>
      <c r="I15" s="947"/>
      <c r="J15" s="948"/>
      <c r="K15" s="100">
        <v>5</v>
      </c>
      <c r="L15" s="905" t="s">
        <v>435</v>
      </c>
      <c r="M15" s="906"/>
      <c r="N15" s="905" t="s">
        <v>539</v>
      </c>
      <c r="O15" s="906"/>
      <c r="P15" s="905" t="s">
        <v>329</v>
      </c>
      <c r="Q15" s="906"/>
      <c r="R15" s="914" t="s">
        <v>329</v>
      </c>
      <c r="S15" s="915"/>
      <c r="T15" s="916"/>
      <c r="U15" s="905" t="s">
        <v>519</v>
      </c>
      <c r="V15" s="906"/>
      <c r="W15" s="905"/>
      <c r="X15" s="906"/>
      <c r="Y15" s="54"/>
      <c r="Z15" s="54"/>
      <c r="AA15" s="54"/>
      <c r="AB15" s="54"/>
      <c r="AC15" s="60"/>
      <c r="AD15" s="60"/>
      <c r="AE15" s="60"/>
      <c r="AF15" s="60"/>
      <c r="AG15" s="60"/>
      <c r="AH15" s="60"/>
      <c r="AI15" s="60">
        <v>3.3</v>
      </c>
      <c r="AJ15" s="60"/>
      <c r="AK15" s="899"/>
      <c r="AL15" s="900"/>
      <c r="AM15" s="900"/>
      <c r="AN15" s="900"/>
      <c r="AO15" s="901"/>
      <c r="AP15" s="2"/>
      <c r="AQ15" s="59">
        <f t="shared" si="2"/>
        <v>3</v>
      </c>
    </row>
    <row r="16" spans="2:86" ht="12" customHeight="1" x14ac:dyDescent="0.15">
      <c r="B16" s="941"/>
      <c r="C16" s="949"/>
      <c r="D16" s="947"/>
      <c r="E16" s="947"/>
      <c r="F16" s="947"/>
      <c r="G16" s="947"/>
      <c r="H16" s="947"/>
      <c r="I16" s="947"/>
      <c r="J16" s="948"/>
      <c r="K16" s="100">
        <v>6</v>
      </c>
      <c r="L16" s="905" t="s">
        <v>435</v>
      </c>
      <c r="M16" s="906"/>
      <c r="N16" s="905" t="s">
        <v>539</v>
      </c>
      <c r="O16" s="906"/>
      <c r="P16" s="905" t="s">
        <v>329</v>
      </c>
      <c r="Q16" s="906"/>
      <c r="R16" s="914" t="s">
        <v>335</v>
      </c>
      <c r="S16" s="915"/>
      <c r="T16" s="916"/>
      <c r="U16" s="905" t="s">
        <v>519</v>
      </c>
      <c r="V16" s="906"/>
      <c r="W16" s="905"/>
      <c r="X16" s="906"/>
      <c r="Y16" s="54"/>
      <c r="Z16" s="54"/>
      <c r="AA16" s="54"/>
      <c r="AB16" s="54"/>
      <c r="AC16" s="60"/>
      <c r="AD16" s="60"/>
      <c r="AE16" s="60"/>
      <c r="AF16" s="60"/>
      <c r="AG16" s="60"/>
      <c r="AH16" s="60"/>
      <c r="AI16" s="60"/>
      <c r="AJ16" s="60"/>
      <c r="AK16" s="899"/>
      <c r="AL16" s="900"/>
      <c r="AM16" s="900"/>
      <c r="AN16" s="900"/>
      <c r="AO16" s="901"/>
      <c r="AP16" s="2"/>
      <c r="AQ16" s="59">
        <f t="shared" si="2"/>
        <v>3</v>
      </c>
    </row>
    <row r="17" spans="2:46" ht="12" customHeight="1" x14ac:dyDescent="0.15">
      <c r="B17" s="941"/>
      <c r="C17" s="949"/>
      <c r="D17" s="947"/>
      <c r="E17" s="947"/>
      <c r="F17" s="947"/>
      <c r="G17" s="947"/>
      <c r="H17" s="947"/>
      <c r="I17" s="947"/>
      <c r="J17" s="948"/>
      <c r="K17" s="100">
        <v>7</v>
      </c>
      <c r="L17" s="905" t="s">
        <v>435</v>
      </c>
      <c r="M17" s="906"/>
      <c r="N17" s="905" t="s">
        <v>539</v>
      </c>
      <c r="O17" s="906"/>
      <c r="P17" s="905" t="s">
        <v>329</v>
      </c>
      <c r="Q17" s="906"/>
      <c r="R17" s="914" t="s">
        <v>335</v>
      </c>
      <c r="S17" s="915"/>
      <c r="T17" s="916"/>
      <c r="U17" s="905" t="s">
        <v>519</v>
      </c>
      <c r="V17" s="906"/>
      <c r="W17" s="905"/>
      <c r="X17" s="906"/>
      <c r="Y17" s="54"/>
      <c r="Z17" s="54"/>
      <c r="AA17" s="54"/>
      <c r="AB17" s="54"/>
      <c r="AC17" s="60"/>
      <c r="AD17" s="60"/>
      <c r="AE17" s="60"/>
      <c r="AF17" s="60"/>
      <c r="AG17" s="60"/>
      <c r="AH17" s="60"/>
      <c r="AI17" s="60"/>
      <c r="AJ17" s="60"/>
      <c r="AK17" s="899"/>
      <c r="AL17" s="900"/>
      <c r="AM17" s="900"/>
      <c r="AN17" s="900"/>
      <c r="AO17" s="901"/>
      <c r="AP17" s="2"/>
      <c r="AQ17" s="59">
        <f t="shared" si="2"/>
        <v>3</v>
      </c>
    </row>
    <row r="18" spans="2:46" ht="12" customHeight="1" x14ac:dyDescent="0.15">
      <c r="B18" s="941"/>
      <c r="C18" s="949"/>
      <c r="D18" s="947"/>
      <c r="E18" s="947"/>
      <c r="F18" s="947"/>
      <c r="G18" s="947"/>
      <c r="H18" s="947"/>
      <c r="I18" s="947"/>
      <c r="J18" s="948"/>
      <c r="K18" s="100">
        <v>8</v>
      </c>
      <c r="L18" s="905" t="s">
        <v>435</v>
      </c>
      <c r="M18" s="906"/>
      <c r="N18" s="905" t="s">
        <v>539</v>
      </c>
      <c r="O18" s="906"/>
      <c r="P18" s="905" t="s">
        <v>329</v>
      </c>
      <c r="Q18" s="906"/>
      <c r="R18" s="914" t="s">
        <v>335</v>
      </c>
      <c r="S18" s="915"/>
      <c r="T18" s="916"/>
      <c r="U18" s="905" t="s">
        <v>519</v>
      </c>
      <c r="V18" s="906"/>
      <c r="W18" s="905"/>
      <c r="X18" s="906"/>
      <c r="Y18" s="54"/>
      <c r="Z18" s="54"/>
      <c r="AA18" s="54"/>
      <c r="AB18" s="54"/>
      <c r="AC18" s="60"/>
      <c r="AD18" s="60"/>
      <c r="AE18" s="60"/>
      <c r="AF18" s="60"/>
      <c r="AG18" s="60"/>
      <c r="AH18" s="60"/>
      <c r="AI18" s="60"/>
      <c r="AJ18" s="60"/>
      <c r="AK18" s="899"/>
      <c r="AL18" s="900"/>
      <c r="AM18" s="900"/>
      <c r="AN18" s="900"/>
      <c r="AO18" s="901"/>
      <c r="AP18" s="2"/>
      <c r="AQ18" s="59">
        <f t="shared" si="2"/>
        <v>3</v>
      </c>
    </row>
    <row r="19" spans="2:46" ht="12" customHeight="1" x14ac:dyDescent="0.15">
      <c r="B19" s="941"/>
      <c r="C19" s="949"/>
      <c r="D19" s="947"/>
      <c r="E19" s="947"/>
      <c r="F19" s="947"/>
      <c r="G19" s="947"/>
      <c r="H19" s="947"/>
      <c r="I19" s="947"/>
      <c r="J19" s="948"/>
      <c r="K19" s="100">
        <v>9</v>
      </c>
      <c r="L19" s="905" t="s">
        <v>435</v>
      </c>
      <c r="M19" s="906"/>
      <c r="N19" s="905" t="s">
        <v>549</v>
      </c>
      <c r="O19" s="906"/>
      <c r="P19" s="905" t="s">
        <v>508</v>
      </c>
      <c r="Q19" s="906"/>
      <c r="R19" s="914" t="s">
        <v>335</v>
      </c>
      <c r="S19" s="915"/>
      <c r="T19" s="916"/>
      <c r="U19" s="905" t="s">
        <v>518</v>
      </c>
      <c r="V19" s="906"/>
      <c r="W19" s="905"/>
      <c r="X19" s="906"/>
      <c r="Y19" s="54"/>
      <c r="Z19" s="54"/>
      <c r="AA19" s="54"/>
      <c r="AB19" s="54"/>
      <c r="AC19" s="60"/>
      <c r="AD19" s="60"/>
      <c r="AE19" s="60"/>
      <c r="AF19" s="60"/>
      <c r="AG19" s="60"/>
      <c r="AH19" s="60"/>
      <c r="AI19" s="60"/>
      <c r="AJ19" s="60"/>
      <c r="AK19" s="899"/>
      <c r="AL19" s="900"/>
      <c r="AM19" s="900"/>
      <c r="AN19" s="900"/>
      <c r="AO19" s="901"/>
      <c r="AP19" s="2"/>
      <c r="AQ19" s="59">
        <f t="shared" si="2"/>
        <v>2</v>
      </c>
    </row>
    <row r="20" spans="2:46" ht="12" customHeight="1" x14ac:dyDescent="0.15">
      <c r="B20" s="941"/>
      <c r="C20" s="949"/>
      <c r="D20" s="947"/>
      <c r="E20" s="947"/>
      <c r="F20" s="947"/>
      <c r="G20" s="947"/>
      <c r="H20" s="947"/>
      <c r="I20" s="947"/>
      <c r="J20" s="948"/>
      <c r="K20" s="100">
        <v>10</v>
      </c>
      <c r="L20" s="905" t="s">
        <v>435</v>
      </c>
      <c r="M20" s="906"/>
      <c r="N20" s="905" t="s">
        <v>549</v>
      </c>
      <c r="O20" s="906"/>
      <c r="P20" s="905" t="s">
        <v>508</v>
      </c>
      <c r="Q20" s="906"/>
      <c r="R20" s="914" t="s">
        <v>301</v>
      </c>
      <c r="S20" s="915"/>
      <c r="T20" s="916"/>
      <c r="U20" s="905" t="s">
        <v>518</v>
      </c>
      <c r="V20" s="906"/>
      <c r="W20" s="905"/>
      <c r="X20" s="906"/>
      <c r="Y20" s="54"/>
      <c r="Z20" s="54"/>
      <c r="AA20" s="54"/>
      <c r="AB20" s="54"/>
      <c r="AC20" s="60"/>
      <c r="AD20" s="60"/>
      <c r="AE20" s="60">
        <v>0.02</v>
      </c>
      <c r="AF20" s="60"/>
      <c r="AG20" s="60"/>
      <c r="AH20" s="60"/>
      <c r="AI20" s="60"/>
      <c r="AJ20" s="60"/>
      <c r="AK20" s="899"/>
      <c r="AL20" s="900"/>
      <c r="AM20" s="900"/>
      <c r="AN20" s="900"/>
      <c r="AO20" s="901"/>
      <c r="AP20" s="2"/>
      <c r="AQ20" s="59">
        <f t="shared" si="2"/>
        <v>2</v>
      </c>
    </row>
    <row r="21" spans="2:46" ht="12" customHeight="1" x14ac:dyDescent="0.15">
      <c r="B21" s="941"/>
      <c r="C21" s="949"/>
      <c r="D21" s="947"/>
      <c r="E21" s="947"/>
      <c r="F21" s="947"/>
      <c r="G21" s="947"/>
      <c r="H21" s="947"/>
      <c r="I21" s="947"/>
      <c r="J21" s="948"/>
      <c r="K21" s="100">
        <v>11</v>
      </c>
      <c r="L21" s="905" t="s">
        <v>435</v>
      </c>
      <c r="M21" s="906"/>
      <c r="N21" s="905" t="s">
        <v>539</v>
      </c>
      <c r="O21" s="906"/>
      <c r="P21" s="905" t="s">
        <v>508</v>
      </c>
      <c r="Q21" s="906"/>
      <c r="R21" s="914" t="s">
        <v>301</v>
      </c>
      <c r="S21" s="915"/>
      <c r="T21" s="916"/>
      <c r="U21" s="905" t="s">
        <v>519</v>
      </c>
      <c r="V21" s="906"/>
      <c r="W21" s="905"/>
      <c r="X21" s="906"/>
      <c r="Y21" s="54"/>
      <c r="Z21" s="54"/>
      <c r="AA21" s="54"/>
      <c r="AB21" s="54"/>
      <c r="AC21" s="60"/>
      <c r="AD21" s="60"/>
      <c r="AE21" s="60">
        <v>0.12</v>
      </c>
      <c r="AF21" s="60"/>
      <c r="AG21" s="60"/>
      <c r="AH21" s="60"/>
      <c r="AI21" s="60"/>
      <c r="AJ21" s="60"/>
      <c r="AK21" s="899"/>
      <c r="AL21" s="900"/>
      <c r="AM21" s="900"/>
      <c r="AN21" s="900"/>
      <c r="AO21" s="901"/>
      <c r="AP21" s="2"/>
      <c r="AQ21" s="59">
        <f t="shared" si="2"/>
        <v>2</v>
      </c>
    </row>
    <row r="22" spans="2:46" ht="12" customHeight="1" x14ac:dyDescent="0.15">
      <c r="B22" s="941"/>
      <c r="C22" s="949"/>
      <c r="D22" s="947"/>
      <c r="E22" s="947"/>
      <c r="F22" s="947"/>
      <c r="G22" s="947"/>
      <c r="H22" s="947"/>
      <c r="I22" s="947"/>
      <c r="J22" s="948"/>
      <c r="K22" s="100">
        <v>12</v>
      </c>
      <c r="L22" s="905" t="s">
        <v>435</v>
      </c>
      <c r="M22" s="906"/>
      <c r="N22" s="905" t="s">
        <v>539</v>
      </c>
      <c r="O22" s="906"/>
      <c r="P22" s="905" t="s">
        <v>508</v>
      </c>
      <c r="Q22" s="906"/>
      <c r="R22" s="914" t="s">
        <v>301</v>
      </c>
      <c r="S22" s="915"/>
      <c r="T22" s="916"/>
      <c r="U22" s="905" t="s">
        <v>518</v>
      </c>
      <c r="V22" s="906"/>
      <c r="W22" s="905"/>
      <c r="X22" s="906"/>
      <c r="Y22" s="54"/>
      <c r="Z22" s="54"/>
      <c r="AA22" s="54"/>
      <c r="AB22" s="54"/>
      <c r="AC22" s="60"/>
      <c r="AD22" s="60"/>
      <c r="AE22" s="60"/>
      <c r="AF22" s="60">
        <v>0.03</v>
      </c>
      <c r="AG22" s="60"/>
      <c r="AH22" s="60"/>
      <c r="AI22" s="60"/>
      <c r="AJ22" s="60"/>
      <c r="AK22" s="899"/>
      <c r="AL22" s="900"/>
      <c r="AM22" s="900"/>
      <c r="AN22" s="900"/>
      <c r="AO22" s="901"/>
      <c r="AP22" s="2"/>
      <c r="AQ22" s="59">
        <f t="shared" si="2"/>
        <v>2</v>
      </c>
    </row>
    <row r="23" spans="2:46" ht="12" customHeight="1" x14ac:dyDescent="0.15">
      <c r="B23" s="941"/>
      <c r="C23" s="949"/>
      <c r="D23" s="947"/>
      <c r="E23" s="947"/>
      <c r="F23" s="947"/>
      <c r="G23" s="947"/>
      <c r="H23" s="947"/>
      <c r="I23" s="947"/>
      <c r="J23" s="948"/>
      <c r="K23" s="100">
        <v>13</v>
      </c>
      <c r="L23" s="905" t="s">
        <v>435</v>
      </c>
      <c r="M23" s="906"/>
      <c r="N23" s="905" t="s">
        <v>528</v>
      </c>
      <c r="O23" s="906"/>
      <c r="P23" s="905" t="s">
        <v>508</v>
      </c>
      <c r="Q23" s="906"/>
      <c r="R23" s="914" t="s">
        <v>301</v>
      </c>
      <c r="S23" s="915"/>
      <c r="T23" s="916"/>
      <c r="U23" s="905" t="s">
        <v>532</v>
      </c>
      <c r="V23" s="906"/>
      <c r="W23" s="905"/>
      <c r="X23" s="906"/>
      <c r="Y23" s="54"/>
      <c r="Z23" s="54"/>
      <c r="AA23" s="54"/>
      <c r="AB23" s="54"/>
      <c r="AC23" s="60"/>
      <c r="AD23" s="60"/>
      <c r="AE23" s="60"/>
      <c r="AF23" s="60">
        <v>0.44</v>
      </c>
      <c r="AG23" s="60"/>
      <c r="AH23" s="60"/>
      <c r="AI23" s="60"/>
      <c r="AJ23" s="60"/>
      <c r="AK23" s="899"/>
      <c r="AL23" s="900"/>
      <c r="AM23" s="900"/>
      <c r="AN23" s="900"/>
      <c r="AO23" s="901"/>
      <c r="AP23" s="2"/>
      <c r="AQ23" s="59">
        <f t="shared" si="2"/>
        <v>2</v>
      </c>
    </row>
    <row r="24" spans="2:46" ht="12" customHeight="1" x14ac:dyDescent="0.15">
      <c r="B24" s="941"/>
      <c r="C24" s="949"/>
      <c r="D24" s="947"/>
      <c r="E24" s="947"/>
      <c r="F24" s="947"/>
      <c r="G24" s="947"/>
      <c r="H24" s="947"/>
      <c r="I24" s="947"/>
      <c r="J24" s="948"/>
      <c r="K24" s="100">
        <v>14</v>
      </c>
      <c r="L24" s="905" t="s">
        <v>435</v>
      </c>
      <c r="M24" s="906"/>
      <c r="N24" s="905" t="s">
        <v>539</v>
      </c>
      <c r="O24" s="906"/>
      <c r="P24" s="905" t="s">
        <v>329</v>
      </c>
      <c r="Q24" s="906"/>
      <c r="R24" s="914" t="s">
        <v>329</v>
      </c>
      <c r="S24" s="915"/>
      <c r="T24" s="916"/>
      <c r="U24" s="905" t="s">
        <v>532</v>
      </c>
      <c r="V24" s="906"/>
      <c r="W24" s="905"/>
      <c r="X24" s="906"/>
      <c r="Y24" s="54"/>
      <c r="Z24" s="54"/>
      <c r="AA24" s="54"/>
      <c r="AB24" s="54"/>
      <c r="AC24" s="60"/>
      <c r="AD24" s="60"/>
      <c r="AE24" s="60"/>
      <c r="AF24" s="60"/>
      <c r="AG24" s="60"/>
      <c r="AH24" s="60"/>
      <c r="AI24" s="60">
        <v>2.8</v>
      </c>
      <c r="AJ24" s="60"/>
      <c r="AK24" s="899"/>
      <c r="AL24" s="900"/>
      <c r="AM24" s="900"/>
      <c r="AN24" s="900"/>
      <c r="AO24" s="901"/>
      <c r="AP24" s="2"/>
      <c r="AQ24" s="59">
        <f t="shared" si="2"/>
        <v>3</v>
      </c>
    </row>
    <row r="25" spans="2:46" ht="12" customHeight="1" x14ac:dyDescent="0.15">
      <c r="B25" s="941"/>
      <c r="C25" s="949"/>
      <c r="D25" s="947"/>
      <c r="E25" s="947"/>
      <c r="F25" s="947"/>
      <c r="G25" s="947"/>
      <c r="H25" s="947"/>
      <c r="I25" s="947"/>
      <c r="J25" s="948"/>
      <c r="K25" s="100">
        <v>15</v>
      </c>
      <c r="L25" s="905"/>
      <c r="M25" s="906"/>
      <c r="N25" s="905"/>
      <c r="O25" s="906"/>
      <c r="P25" s="905"/>
      <c r="Q25" s="906"/>
      <c r="R25" s="914"/>
      <c r="S25" s="915"/>
      <c r="T25" s="916"/>
      <c r="U25" s="905"/>
      <c r="V25" s="906"/>
      <c r="W25" s="905"/>
      <c r="X25" s="906"/>
      <c r="Y25" s="54"/>
      <c r="Z25" s="54"/>
      <c r="AA25" s="54"/>
      <c r="AB25" s="54"/>
      <c r="AC25" s="60"/>
      <c r="AD25" s="60"/>
      <c r="AE25" s="60"/>
      <c r="AF25" s="60"/>
      <c r="AG25" s="60"/>
      <c r="AH25" s="60"/>
      <c r="AI25" s="60"/>
      <c r="AJ25" s="60"/>
      <c r="AK25" s="899"/>
      <c r="AL25" s="900"/>
      <c r="AM25" s="900"/>
      <c r="AN25" s="900"/>
      <c r="AO25" s="901"/>
      <c r="AP25" s="2"/>
      <c r="AQ25" s="59">
        <f t="shared" si="2"/>
        <v>1</v>
      </c>
    </row>
    <row r="26" spans="2:46" ht="12" customHeight="1" x14ac:dyDescent="0.15">
      <c r="B26" s="941"/>
      <c r="C26" s="949"/>
      <c r="D26" s="947"/>
      <c r="E26" s="947"/>
      <c r="F26" s="947"/>
      <c r="G26" s="947"/>
      <c r="H26" s="947"/>
      <c r="I26" s="947"/>
      <c r="J26" s="948"/>
      <c r="K26" s="100">
        <v>16</v>
      </c>
      <c r="L26" s="905"/>
      <c r="M26" s="906"/>
      <c r="N26" s="905"/>
      <c r="O26" s="906"/>
      <c r="P26" s="905"/>
      <c r="Q26" s="906"/>
      <c r="R26" s="914"/>
      <c r="S26" s="915"/>
      <c r="T26" s="916"/>
      <c r="U26" s="905"/>
      <c r="V26" s="906"/>
      <c r="W26" s="905"/>
      <c r="X26" s="906"/>
      <c r="Y26" s="54"/>
      <c r="Z26" s="54"/>
      <c r="AA26" s="54"/>
      <c r="AB26" s="54"/>
      <c r="AC26" s="60"/>
      <c r="AD26" s="60"/>
      <c r="AE26" s="60"/>
      <c r="AF26" s="60"/>
      <c r="AG26" s="60"/>
      <c r="AH26" s="60"/>
      <c r="AI26" s="60"/>
      <c r="AJ26" s="60"/>
      <c r="AK26" s="899"/>
      <c r="AL26" s="900"/>
      <c r="AM26" s="900"/>
      <c r="AN26" s="900"/>
      <c r="AO26" s="901"/>
      <c r="AP26" s="2"/>
      <c r="AQ26" s="59">
        <f t="shared" si="2"/>
        <v>1</v>
      </c>
    </row>
    <row r="27" spans="2:46" ht="12" customHeight="1" x14ac:dyDescent="0.15">
      <c r="B27" s="941"/>
      <c r="C27" s="949"/>
      <c r="D27" s="947"/>
      <c r="E27" s="947"/>
      <c r="F27" s="947"/>
      <c r="G27" s="947"/>
      <c r="H27" s="947"/>
      <c r="I27" s="947"/>
      <c r="J27" s="948"/>
      <c r="K27" s="100">
        <v>17</v>
      </c>
      <c r="L27" s="905"/>
      <c r="M27" s="906"/>
      <c r="N27" s="905"/>
      <c r="O27" s="906"/>
      <c r="P27" s="905"/>
      <c r="Q27" s="906"/>
      <c r="R27" s="914"/>
      <c r="S27" s="915"/>
      <c r="T27" s="916"/>
      <c r="U27" s="905"/>
      <c r="V27" s="906"/>
      <c r="W27" s="905"/>
      <c r="X27" s="906"/>
      <c r="Y27" s="54"/>
      <c r="Z27" s="54"/>
      <c r="AA27" s="54"/>
      <c r="AB27" s="54"/>
      <c r="AC27" s="60"/>
      <c r="AD27" s="60"/>
      <c r="AE27" s="60"/>
      <c r="AF27" s="60"/>
      <c r="AG27" s="60"/>
      <c r="AH27" s="60"/>
      <c r="AI27" s="60"/>
      <c r="AJ27" s="60"/>
      <c r="AK27" s="899"/>
      <c r="AL27" s="900"/>
      <c r="AM27" s="900"/>
      <c r="AN27" s="900"/>
      <c r="AO27" s="901"/>
      <c r="AP27" s="2"/>
      <c r="AQ27" s="59">
        <f t="shared" si="2"/>
        <v>1</v>
      </c>
    </row>
    <row r="28" spans="2:46" ht="12" customHeight="1" x14ac:dyDescent="0.15">
      <c r="B28" s="941"/>
      <c r="C28" s="949"/>
      <c r="D28" s="947"/>
      <c r="E28" s="947"/>
      <c r="F28" s="947"/>
      <c r="G28" s="947"/>
      <c r="H28" s="947"/>
      <c r="I28" s="947"/>
      <c r="J28" s="948"/>
      <c r="K28" s="100">
        <v>18</v>
      </c>
      <c r="L28" s="905"/>
      <c r="M28" s="906"/>
      <c r="N28" s="905"/>
      <c r="O28" s="906"/>
      <c r="P28" s="905"/>
      <c r="Q28" s="906"/>
      <c r="R28" s="914"/>
      <c r="S28" s="915"/>
      <c r="T28" s="916"/>
      <c r="U28" s="905"/>
      <c r="V28" s="906"/>
      <c r="W28" s="905"/>
      <c r="X28" s="906"/>
      <c r="Y28" s="54"/>
      <c r="Z28" s="54"/>
      <c r="AA28" s="54"/>
      <c r="AB28" s="54"/>
      <c r="AC28" s="60"/>
      <c r="AD28" s="60"/>
      <c r="AE28" s="60"/>
      <c r="AF28" s="60"/>
      <c r="AG28" s="60"/>
      <c r="AH28" s="60"/>
      <c r="AI28" s="60"/>
      <c r="AJ28" s="60"/>
      <c r="AK28" s="899"/>
      <c r="AL28" s="900"/>
      <c r="AM28" s="900"/>
      <c r="AN28" s="900"/>
      <c r="AO28" s="901"/>
      <c r="AP28" s="2"/>
      <c r="AQ28" s="59">
        <f>IF(P30="材質劣化",2,IF(P30="漏水",3,1))</f>
        <v>1</v>
      </c>
    </row>
    <row r="29" spans="2:46" ht="12" customHeight="1" x14ac:dyDescent="0.15">
      <c r="B29" s="941"/>
      <c r="C29" s="949"/>
      <c r="D29" s="947"/>
      <c r="E29" s="947"/>
      <c r="F29" s="947"/>
      <c r="G29" s="947"/>
      <c r="H29" s="947"/>
      <c r="I29" s="947"/>
      <c r="J29" s="948"/>
      <c r="K29" s="100">
        <v>19</v>
      </c>
      <c r="L29" s="905"/>
      <c r="M29" s="906"/>
      <c r="N29" s="905"/>
      <c r="O29" s="906"/>
      <c r="P29" s="905"/>
      <c r="Q29" s="906"/>
      <c r="R29" s="914"/>
      <c r="S29" s="915"/>
      <c r="T29" s="916"/>
      <c r="U29" s="905"/>
      <c r="V29" s="906"/>
      <c r="W29" s="905"/>
      <c r="X29" s="906"/>
      <c r="Y29" s="54"/>
      <c r="Z29" s="54"/>
      <c r="AA29" s="54"/>
      <c r="AB29" s="54"/>
      <c r="AC29" s="60"/>
      <c r="AD29" s="60"/>
      <c r="AE29" s="60"/>
      <c r="AF29" s="60"/>
      <c r="AG29" s="60"/>
      <c r="AH29" s="60"/>
      <c r="AI29" s="60"/>
      <c r="AJ29" s="60"/>
      <c r="AK29" s="899"/>
      <c r="AL29" s="900"/>
      <c r="AM29" s="900"/>
      <c r="AN29" s="900"/>
      <c r="AO29" s="901"/>
      <c r="AP29" s="2"/>
      <c r="AQ29" s="59">
        <f>IF(P34="材質劣化",2,IF(P34="漏水",3,1))</f>
        <v>1</v>
      </c>
    </row>
    <row r="30" spans="2:46" ht="12" customHeight="1" x14ac:dyDescent="0.15">
      <c r="B30" s="941"/>
      <c r="C30" s="949"/>
      <c r="D30" s="947"/>
      <c r="E30" s="947"/>
      <c r="F30" s="947"/>
      <c r="G30" s="947"/>
      <c r="H30" s="947"/>
      <c r="I30" s="947"/>
      <c r="J30" s="948"/>
      <c r="K30" s="100">
        <v>20</v>
      </c>
      <c r="L30" s="905"/>
      <c r="M30" s="906"/>
      <c r="N30" s="905"/>
      <c r="O30" s="906"/>
      <c r="P30" s="905"/>
      <c r="Q30" s="906"/>
      <c r="R30" s="914"/>
      <c r="S30" s="915"/>
      <c r="T30" s="916"/>
      <c r="U30" s="905"/>
      <c r="V30" s="906"/>
      <c r="W30" s="905"/>
      <c r="X30" s="906"/>
      <c r="Y30" s="54"/>
      <c r="Z30" s="54"/>
      <c r="AA30" s="54"/>
      <c r="AB30" s="54"/>
      <c r="AC30" s="60"/>
      <c r="AD30" s="60"/>
      <c r="AE30" s="60"/>
      <c r="AF30" s="60"/>
      <c r="AG30" s="60"/>
      <c r="AH30" s="60"/>
      <c r="AI30" s="60"/>
      <c r="AJ30" s="60"/>
      <c r="AK30" s="899"/>
      <c r="AL30" s="900"/>
      <c r="AM30" s="900"/>
      <c r="AN30" s="900"/>
      <c r="AO30" s="901"/>
      <c r="AP30" s="2"/>
      <c r="AQ30" s="59">
        <f>IF(P30="材質劣化",2,IF(P30="漏水",3,1))</f>
        <v>1</v>
      </c>
    </row>
    <row r="31" spans="2:46" ht="12" customHeight="1" x14ac:dyDescent="0.15">
      <c r="B31" s="941"/>
      <c r="C31" s="949"/>
      <c r="D31" s="947"/>
      <c r="E31" s="947"/>
      <c r="F31" s="947"/>
      <c r="G31" s="947"/>
      <c r="H31" s="947"/>
      <c r="I31" s="947"/>
      <c r="J31" s="948"/>
      <c r="K31" s="100">
        <v>21</v>
      </c>
      <c r="L31" s="905"/>
      <c r="M31" s="906"/>
      <c r="N31" s="905"/>
      <c r="O31" s="906"/>
      <c r="P31" s="905"/>
      <c r="Q31" s="906"/>
      <c r="R31" s="914"/>
      <c r="S31" s="915"/>
      <c r="T31" s="916"/>
      <c r="U31" s="905"/>
      <c r="V31" s="906"/>
      <c r="W31" s="905"/>
      <c r="X31" s="906"/>
      <c r="Y31" s="54"/>
      <c r="Z31" s="54"/>
      <c r="AA31" s="54"/>
      <c r="AB31" s="54"/>
      <c r="AC31" s="60"/>
      <c r="AD31" s="60"/>
      <c r="AE31" s="60"/>
      <c r="AF31" s="60"/>
      <c r="AG31" s="60"/>
      <c r="AH31" s="60"/>
      <c r="AI31" s="60"/>
      <c r="AJ31" s="60"/>
      <c r="AK31" s="899"/>
      <c r="AL31" s="900"/>
      <c r="AM31" s="900"/>
      <c r="AN31" s="900"/>
      <c r="AO31" s="901"/>
      <c r="AP31" s="2"/>
      <c r="AQ31" s="59">
        <f>IF(P33="材質劣化",2,IF(P33="漏水",3,1))</f>
        <v>1</v>
      </c>
    </row>
    <row r="32" spans="2:46" ht="12" customHeight="1" x14ac:dyDescent="0.15">
      <c r="B32" s="941"/>
      <c r="C32" s="949"/>
      <c r="D32" s="947"/>
      <c r="E32" s="947"/>
      <c r="F32" s="947"/>
      <c r="G32" s="947"/>
      <c r="H32" s="947"/>
      <c r="I32" s="947"/>
      <c r="J32" s="948"/>
      <c r="K32" s="100">
        <v>22</v>
      </c>
      <c r="L32" s="905"/>
      <c r="M32" s="906"/>
      <c r="N32" s="905"/>
      <c r="O32" s="906"/>
      <c r="P32" s="905"/>
      <c r="Q32" s="906"/>
      <c r="R32" s="914"/>
      <c r="S32" s="915"/>
      <c r="T32" s="916"/>
      <c r="U32" s="905"/>
      <c r="V32" s="906"/>
      <c r="W32" s="905"/>
      <c r="X32" s="906"/>
      <c r="Y32" s="54"/>
      <c r="Z32" s="54"/>
      <c r="AA32" s="54"/>
      <c r="AB32" s="54"/>
      <c r="AC32" s="60"/>
      <c r="AD32" s="60"/>
      <c r="AE32" s="60"/>
      <c r="AF32" s="60"/>
      <c r="AG32" s="60"/>
      <c r="AH32" s="60"/>
      <c r="AI32" s="60"/>
      <c r="AJ32" s="60"/>
      <c r="AK32" s="899"/>
      <c r="AL32" s="900"/>
      <c r="AM32" s="900"/>
      <c r="AN32" s="900"/>
      <c r="AO32" s="901"/>
      <c r="AP32" s="2"/>
      <c r="AQ32" s="59">
        <f>IF(P37="材質劣化",2,IF(P37="漏水",3,1))</f>
        <v>1</v>
      </c>
      <c r="AS32" s="3"/>
      <c r="AT32" s="3"/>
    </row>
    <row r="33" spans="2:86" ht="12" customHeight="1" x14ac:dyDescent="0.15">
      <c r="B33" s="941"/>
      <c r="C33" s="949"/>
      <c r="D33" s="947"/>
      <c r="E33" s="947"/>
      <c r="F33" s="947"/>
      <c r="G33" s="947"/>
      <c r="H33" s="947"/>
      <c r="I33" s="947"/>
      <c r="J33" s="948"/>
      <c r="K33" s="100">
        <v>23</v>
      </c>
      <c r="L33" s="905"/>
      <c r="M33" s="906"/>
      <c r="N33" s="905"/>
      <c r="O33" s="906"/>
      <c r="P33" s="905"/>
      <c r="Q33" s="906"/>
      <c r="R33" s="914"/>
      <c r="S33" s="915"/>
      <c r="T33" s="916"/>
      <c r="U33" s="905"/>
      <c r="V33" s="906"/>
      <c r="W33" s="905"/>
      <c r="X33" s="906"/>
      <c r="Y33" s="54"/>
      <c r="Z33" s="54"/>
      <c r="AA33" s="54"/>
      <c r="AB33" s="54"/>
      <c r="AC33" s="60"/>
      <c r="AD33" s="60"/>
      <c r="AE33" s="60"/>
      <c r="AF33" s="60"/>
      <c r="AG33" s="60"/>
      <c r="AH33" s="60"/>
      <c r="AI33" s="60"/>
      <c r="AJ33" s="60"/>
      <c r="AK33" s="899"/>
      <c r="AL33" s="900"/>
      <c r="AM33" s="900"/>
      <c r="AN33" s="900"/>
      <c r="AO33" s="901"/>
      <c r="AP33" s="2"/>
      <c r="AQ33" s="59">
        <f>IF(P33="材質劣化",2,IF(P33="漏水",3,1))</f>
        <v>1</v>
      </c>
      <c r="AS33" s="198"/>
      <c r="AT33" s="198"/>
    </row>
    <row r="34" spans="2:86" ht="12" customHeight="1" x14ac:dyDescent="0.15">
      <c r="B34" s="941"/>
      <c r="C34" s="949"/>
      <c r="D34" s="947"/>
      <c r="E34" s="947"/>
      <c r="F34" s="947"/>
      <c r="G34" s="947"/>
      <c r="H34" s="947"/>
      <c r="I34" s="947"/>
      <c r="J34" s="948"/>
      <c r="K34" s="100">
        <v>24</v>
      </c>
      <c r="L34" s="905"/>
      <c r="M34" s="906"/>
      <c r="N34" s="905"/>
      <c r="O34" s="906"/>
      <c r="P34" s="905"/>
      <c r="Q34" s="906"/>
      <c r="R34" s="914"/>
      <c r="S34" s="915"/>
      <c r="T34" s="916"/>
      <c r="U34" s="905"/>
      <c r="V34" s="906"/>
      <c r="W34" s="905"/>
      <c r="X34" s="906"/>
      <c r="Y34" s="54"/>
      <c r="Z34" s="54"/>
      <c r="AA34" s="54"/>
      <c r="AB34" s="54"/>
      <c r="AC34" s="60"/>
      <c r="AD34" s="60"/>
      <c r="AE34" s="60"/>
      <c r="AF34" s="60"/>
      <c r="AG34" s="60"/>
      <c r="AH34" s="60"/>
      <c r="AI34" s="60"/>
      <c r="AJ34" s="60"/>
      <c r="AK34" s="899"/>
      <c r="AL34" s="900"/>
      <c r="AM34" s="900"/>
      <c r="AN34" s="900"/>
      <c r="AO34" s="901"/>
      <c r="AP34" s="2"/>
      <c r="AQ34" s="59">
        <f>IF(P36="材質劣化",2,IF(P36="漏水",3,1))</f>
        <v>1</v>
      </c>
      <c r="AS34" s="199"/>
      <c r="AT34" s="199"/>
    </row>
    <row r="35" spans="2:86" ht="12" customHeight="1" x14ac:dyDescent="0.15">
      <c r="B35" s="941"/>
      <c r="C35" s="949"/>
      <c r="D35" s="947"/>
      <c r="E35" s="947"/>
      <c r="F35" s="947"/>
      <c r="G35" s="947"/>
      <c r="H35" s="947"/>
      <c r="I35" s="947"/>
      <c r="J35" s="948"/>
      <c r="K35" s="922" t="s">
        <v>769</v>
      </c>
      <c r="L35" s="910" t="s">
        <v>770</v>
      </c>
      <c r="M35" s="910"/>
      <c r="N35" s="910"/>
      <c r="O35" s="910"/>
      <c r="P35" s="910"/>
      <c r="Q35" s="910"/>
      <c r="R35" s="910"/>
      <c r="S35" s="910"/>
      <c r="T35" s="910"/>
      <c r="U35" s="910"/>
      <c r="V35" s="910"/>
      <c r="W35" s="910"/>
      <c r="X35" s="910"/>
      <c r="Y35" s="911" t="s">
        <v>532</v>
      </c>
      <c r="Z35" s="912"/>
      <c r="AA35" s="912"/>
      <c r="AB35" s="913"/>
      <c r="AC35" s="124">
        <f t="shared" ref="AC35:AJ35" si="3">SUM(AC11:AC34)</f>
        <v>0</v>
      </c>
      <c r="AD35" s="124">
        <f t="shared" si="3"/>
        <v>0</v>
      </c>
      <c r="AE35" s="124">
        <f>SUM(AE11:AE34)</f>
        <v>0.19</v>
      </c>
      <c r="AF35" s="124">
        <f t="shared" si="3"/>
        <v>0.47</v>
      </c>
      <c r="AG35" s="124">
        <f t="shared" si="3"/>
        <v>0</v>
      </c>
      <c r="AH35" s="124">
        <f t="shared" si="3"/>
        <v>0</v>
      </c>
      <c r="AI35" s="124">
        <f t="shared" si="3"/>
        <v>6.1</v>
      </c>
      <c r="AJ35" s="125">
        <f t="shared" si="3"/>
        <v>9.8000000000000007</v>
      </c>
      <c r="AK35" s="910" t="s">
        <v>771</v>
      </c>
      <c r="AL35" s="910"/>
      <c r="AM35" s="929" t="s">
        <v>505</v>
      </c>
      <c r="AN35" s="929"/>
      <c r="AO35" s="929"/>
      <c r="AP35" s="2"/>
    </row>
    <row r="36" spans="2:86" ht="12" customHeight="1" x14ac:dyDescent="0.15">
      <c r="B36" s="941"/>
      <c r="C36" s="949"/>
      <c r="D36" s="947"/>
      <c r="E36" s="947"/>
      <c r="F36" s="947"/>
      <c r="G36" s="947"/>
      <c r="H36" s="947"/>
      <c r="I36" s="947"/>
      <c r="J36" s="948"/>
      <c r="K36" s="923"/>
      <c r="L36" s="931" t="s">
        <v>772</v>
      </c>
      <c r="M36" s="942"/>
      <c r="N36" s="932"/>
      <c r="O36" s="931" t="s">
        <v>773</v>
      </c>
      <c r="P36" s="942"/>
      <c r="Q36" s="942"/>
      <c r="R36" s="942"/>
      <c r="S36" s="942"/>
      <c r="T36" s="942"/>
      <c r="U36" s="942"/>
      <c r="V36" s="942"/>
      <c r="W36" s="942"/>
      <c r="X36" s="932"/>
      <c r="Y36" s="53" t="s">
        <v>510</v>
      </c>
      <c r="Z36" s="49" t="s">
        <v>509</v>
      </c>
      <c r="AA36" s="49" t="s">
        <v>519</v>
      </c>
      <c r="AB36" s="49" t="s">
        <v>518</v>
      </c>
      <c r="AC36" s="49" t="s">
        <v>510</v>
      </c>
      <c r="AD36" s="49" t="s">
        <v>509</v>
      </c>
      <c r="AE36" s="49" t="s">
        <v>519</v>
      </c>
      <c r="AF36" s="49" t="s">
        <v>518</v>
      </c>
      <c r="AG36" s="49" t="s">
        <v>510</v>
      </c>
      <c r="AH36" s="49" t="s">
        <v>509</v>
      </c>
      <c r="AI36" s="49" t="s">
        <v>519</v>
      </c>
      <c r="AJ36" s="82" t="s">
        <v>518</v>
      </c>
      <c r="AK36" s="910"/>
      <c r="AL36" s="910"/>
      <c r="AM36" s="929"/>
      <c r="AN36" s="929"/>
      <c r="AO36" s="929"/>
      <c r="AP36" s="2"/>
    </row>
    <row r="37" spans="2:86" ht="14.25" customHeight="1" x14ac:dyDescent="0.15">
      <c r="B37" s="941"/>
      <c r="C37" s="949"/>
      <c r="D37" s="947"/>
      <c r="E37" s="947"/>
      <c r="F37" s="947"/>
      <c r="G37" s="947"/>
      <c r="H37" s="947"/>
      <c r="I37" s="947"/>
      <c r="J37" s="948"/>
      <c r="K37" s="923"/>
      <c r="L37" s="933"/>
      <c r="M37" s="943"/>
      <c r="N37" s="934"/>
      <c r="O37" s="933"/>
      <c r="P37" s="943"/>
      <c r="Q37" s="943"/>
      <c r="R37" s="943"/>
      <c r="S37" s="943"/>
      <c r="T37" s="943"/>
      <c r="U37" s="943"/>
      <c r="V37" s="943"/>
      <c r="W37" s="943"/>
      <c r="X37" s="934"/>
      <c r="Y37" s="897">
        <f>IF(COUNTIF(Y11:Y34,"〇")&gt;0,1,0)</f>
        <v>0</v>
      </c>
      <c r="Z37" s="897">
        <f t="shared" ref="Z37:AB37" si="4">IF(COUNTIF(Z11:Z34,"〇")&gt;0,1,0)</f>
        <v>0</v>
      </c>
      <c r="AA37" s="897">
        <f t="shared" si="4"/>
        <v>0</v>
      </c>
      <c r="AB37" s="897">
        <f t="shared" si="4"/>
        <v>0</v>
      </c>
      <c r="AC37" s="897">
        <f>COUNTA(AC11:AC34)</f>
        <v>0</v>
      </c>
      <c r="AD37" s="897">
        <f t="shared" ref="AD37:AI37" si="5">COUNTA(AD11:AD34)</f>
        <v>0</v>
      </c>
      <c r="AE37" s="897">
        <f t="shared" si="5"/>
        <v>3</v>
      </c>
      <c r="AF37" s="897">
        <f t="shared" si="5"/>
        <v>2</v>
      </c>
      <c r="AG37" s="897">
        <f t="shared" si="5"/>
        <v>0</v>
      </c>
      <c r="AH37" s="897">
        <f t="shared" si="5"/>
        <v>0</v>
      </c>
      <c r="AI37" s="897">
        <f t="shared" si="5"/>
        <v>2</v>
      </c>
      <c r="AJ37" s="897">
        <f>COUNTA(AJ11:AJ34)</f>
        <v>1</v>
      </c>
      <c r="AK37" s="910"/>
      <c r="AL37" s="910"/>
      <c r="AM37" s="929"/>
      <c r="AN37" s="929"/>
      <c r="AO37" s="929"/>
      <c r="AP37" s="2"/>
      <c r="AU37" s="43">
        <f>+Y37</f>
        <v>0</v>
      </c>
    </row>
    <row r="38" spans="2:86" ht="14.25" customHeight="1" x14ac:dyDescent="0.15">
      <c r="B38" s="941"/>
      <c r="C38" s="949"/>
      <c r="D38" s="947"/>
      <c r="E38" s="947"/>
      <c r="F38" s="947"/>
      <c r="G38" s="947"/>
      <c r="H38" s="947"/>
      <c r="I38" s="947"/>
      <c r="J38" s="948"/>
      <c r="K38" s="923"/>
      <c r="L38" s="935"/>
      <c r="M38" s="944"/>
      <c r="N38" s="936"/>
      <c r="O38" s="935"/>
      <c r="P38" s="944"/>
      <c r="Q38" s="944"/>
      <c r="R38" s="944"/>
      <c r="S38" s="944"/>
      <c r="T38" s="944"/>
      <c r="U38" s="944"/>
      <c r="V38" s="944"/>
      <c r="W38" s="944"/>
      <c r="X38" s="936"/>
      <c r="Y38" s="897"/>
      <c r="Z38" s="897"/>
      <c r="AA38" s="897"/>
      <c r="AB38" s="897"/>
      <c r="AC38" s="897"/>
      <c r="AD38" s="897"/>
      <c r="AE38" s="897"/>
      <c r="AF38" s="897"/>
      <c r="AG38" s="897"/>
      <c r="AH38" s="897"/>
      <c r="AI38" s="897"/>
      <c r="AJ38" s="897"/>
      <c r="AK38" s="910"/>
      <c r="AL38" s="910"/>
      <c r="AM38" s="929"/>
      <c r="AN38" s="929"/>
      <c r="AO38" s="929"/>
      <c r="AP38" s="2"/>
    </row>
    <row r="39" spans="2:86" ht="12" customHeight="1" x14ac:dyDescent="0.15">
      <c r="B39" s="941"/>
      <c r="C39" s="949"/>
      <c r="D39" s="947"/>
      <c r="E39" s="947"/>
      <c r="F39" s="947"/>
      <c r="G39" s="947"/>
      <c r="H39" s="947"/>
      <c r="I39" s="947"/>
      <c r="J39" s="947"/>
      <c r="K39" s="917" t="s">
        <v>224</v>
      </c>
      <c r="L39" s="924"/>
      <c r="M39" s="924"/>
      <c r="N39" s="924"/>
      <c r="O39" s="924"/>
      <c r="P39" s="924"/>
      <c r="Q39" s="924"/>
      <c r="R39" s="924"/>
      <c r="S39" s="924"/>
      <c r="T39" s="924"/>
      <c r="U39" s="924"/>
      <c r="V39" s="924"/>
      <c r="W39" s="924"/>
      <c r="X39" s="924"/>
      <c r="Y39" s="924"/>
      <c r="Z39" s="924"/>
      <c r="AA39" s="924"/>
      <c r="AB39" s="924"/>
      <c r="AC39" s="924"/>
      <c r="AD39" s="924"/>
      <c r="AE39" s="924"/>
      <c r="AF39" s="924"/>
      <c r="AG39" s="924"/>
      <c r="AH39" s="924"/>
      <c r="AI39" s="924"/>
      <c r="AJ39" s="924"/>
      <c r="AK39" s="925"/>
      <c r="AL39" s="925"/>
      <c r="AM39" s="925"/>
      <c r="AN39" s="925"/>
      <c r="AO39" s="926"/>
      <c r="AP39" s="2"/>
    </row>
    <row r="40" spans="2:86" ht="12" customHeight="1" x14ac:dyDescent="0.15">
      <c r="B40" s="941"/>
      <c r="C40" s="949"/>
      <c r="D40" s="947"/>
      <c r="E40" s="947"/>
      <c r="F40" s="947"/>
      <c r="G40" s="947"/>
      <c r="H40" s="947"/>
      <c r="I40" s="947"/>
      <c r="J40" s="947"/>
      <c r="K40" s="918"/>
      <c r="L40" s="925"/>
      <c r="M40" s="925"/>
      <c r="N40" s="925"/>
      <c r="O40" s="925"/>
      <c r="P40" s="925"/>
      <c r="Q40" s="925"/>
      <c r="R40" s="925"/>
      <c r="S40" s="925"/>
      <c r="T40" s="925"/>
      <c r="U40" s="925"/>
      <c r="V40" s="925"/>
      <c r="W40" s="925"/>
      <c r="X40" s="925"/>
      <c r="Y40" s="925"/>
      <c r="Z40" s="925"/>
      <c r="AA40" s="925"/>
      <c r="AB40" s="925"/>
      <c r="AC40" s="925"/>
      <c r="AD40" s="925"/>
      <c r="AE40" s="925"/>
      <c r="AF40" s="925"/>
      <c r="AG40" s="925"/>
      <c r="AH40" s="925"/>
      <c r="AI40" s="925"/>
      <c r="AJ40" s="925"/>
      <c r="AK40" s="925"/>
      <c r="AL40" s="925"/>
      <c r="AM40" s="925"/>
      <c r="AN40" s="925"/>
      <c r="AO40" s="926"/>
      <c r="AP40" s="2"/>
    </row>
    <row r="41" spans="2:86" ht="12" customHeight="1" x14ac:dyDescent="0.15">
      <c r="B41" s="941"/>
      <c r="C41" s="949"/>
      <c r="D41" s="947"/>
      <c r="E41" s="947"/>
      <c r="F41" s="947"/>
      <c r="G41" s="947"/>
      <c r="H41" s="947"/>
      <c r="I41" s="947"/>
      <c r="J41" s="947"/>
      <c r="K41" s="918"/>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6"/>
      <c r="AP41" s="2"/>
    </row>
    <row r="42" spans="2:86" ht="12" customHeight="1" x14ac:dyDescent="0.15">
      <c r="B42" s="941"/>
      <c r="C42" s="949"/>
      <c r="D42" s="947"/>
      <c r="E42" s="947"/>
      <c r="F42" s="947"/>
      <c r="G42" s="947"/>
      <c r="H42" s="947"/>
      <c r="I42" s="947"/>
      <c r="J42" s="947"/>
      <c r="K42" s="918"/>
      <c r="L42" s="927"/>
      <c r="M42" s="927"/>
      <c r="N42" s="927"/>
      <c r="O42" s="927"/>
      <c r="P42" s="927"/>
      <c r="Q42" s="927"/>
      <c r="R42" s="927"/>
      <c r="S42" s="927"/>
      <c r="T42" s="927"/>
      <c r="U42" s="927"/>
      <c r="V42" s="927"/>
      <c r="W42" s="927"/>
      <c r="X42" s="927"/>
      <c r="Y42" s="927"/>
      <c r="Z42" s="927"/>
      <c r="AA42" s="927"/>
      <c r="AB42" s="927"/>
      <c r="AC42" s="927"/>
      <c r="AD42" s="927"/>
      <c r="AE42" s="927"/>
      <c r="AF42" s="927"/>
      <c r="AG42" s="927"/>
      <c r="AH42" s="927"/>
      <c r="AI42" s="927"/>
      <c r="AJ42" s="927"/>
      <c r="AK42" s="927"/>
      <c r="AL42" s="927"/>
      <c r="AM42" s="927"/>
      <c r="AN42" s="927"/>
      <c r="AO42" s="928"/>
      <c r="AP42" s="43"/>
      <c r="CD42" s="2"/>
      <c r="CE42" s="2"/>
      <c r="CF42" s="2"/>
      <c r="CG42" s="2"/>
      <c r="CH42" s="2"/>
    </row>
    <row r="43" spans="2:86" ht="12" customHeight="1" x14ac:dyDescent="0.15">
      <c r="B43" s="941"/>
      <c r="C43" s="949"/>
      <c r="D43" s="947"/>
      <c r="E43" s="947"/>
      <c r="F43" s="947"/>
      <c r="G43" s="947"/>
      <c r="H43" s="947"/>
      <c r="I43" s="947"/>
      <c r="J43" s="948"/>
      <c r="K43" s="930" t="s">
        <v>225</v>
      </c>
      <c r="L43" s="930"/>
      <c r="M43" s="930"/>
      <c r="N43" s="930"/>
      <c r="O43" s="930"/>
      <c r="P43" s="930"/>
      <c r="Q43" s="930"/>
      <c r="R43" s="930"/>
      <c r="S43" s="930"/>
      <c r="T43" s="930"/>
      <c r="U43" s="930"/>
      <c r="V43" s="930"/>
      <c r="W43" s="930"/>
      <c r="X43" s="930"/>
      <c r="Y43" s="930"/>
      <c r="Z43" s="930"/>
      <c r="AA43" s="930"/>
      <c r="AB43" s="930"/>
      <c r="AC43" s="930"/>
      <c r="AD43" s="930"/>
      <c r="AE43" s="930"/>
      <c r="AF43" s="930"/>
      <c r="AG43" s="930"/>
      <c r="AH43" s="930"/>
      <c r="AI43" s="930"/>
      <c r="AJ43" s="930"/>
      <c r="AK43" s="930"/>
      <c r="AL43" s="930"/>
      <c r="AM43" s="930"/>
      <c r="AN43" s="930"/>
      <c r="AO43" s="930"/>
      <c r="AP43" s="43"/>
      <c r="CD43" s="2"/>
      <c r="CE43" s="2"/>
      <c r="CF43" s="2"/>
      <c r="CG43" s="2"/>
      <c r="CH43" s="2"/>
    </row>
    <row r="44" spans="2:86" ht="12" customHeight="1" x14ac:dyDescent="0.15">
      <c r="B44" s="941"/>
      <c r="C44" s="949"/>
      <c r="D44" s="947"/>
      <c r="E44" s="947"/>
      <c r="F44" s="947"/>
      <c r="G44" s="947"/>
      <c r="H44" s="947"/>
      <c r="I44" s="947"/>
      <c r="J44" s="948"/>
      <c r="K44" s="919" t="s">
        <v>226</v>
      </c>
      <c r="L44" s="920"/>
      <c r="M44" s="920"/>
      <c r="N44" s="920"/>
      <c r="O44" s="920"/>
      <c r="P44" s="920"/>
      <c r="Q44" s="920"/>
      <c r="R44" s="920"/>
      <c r="S44" s="920"/>
      <c r="T44" s="920"/>
      <c r="U44" s="920"/>
      <c r="V44" s="920"/>
      <c r="W44" s="920"/>
      <c r="X44" s="920"/>
      <c r="Y44" s="920"/>
      <c r="Z44" s="920"/>
      <c r="AA44" s="920"/>
      <c r="AB44" s="920"/>
      <c r="AC44" s="920"/>
      <c r="AD44" s="920"/>
      <c r="AE44" s="920"/>
      <c r="AF44" s="920"/>
      <c r="AG44" s="920"/>
      <c r="AH44" s="920"/>
      <c r="AI44" s="920"/>
      <c r="AJ44" s="920"/>
      <c r="AK44" s="920"/>
      <c r="AL44" s="920"/>
      <c r="AM44" s="920"/>
      <c r="AN44" s="920"/>
      <c r="AO44" s="921"/>
      <c r="AP44" s="43"/>
      <c r="CD44" s="2"/>
      <c r="CE44" s="2"/>
      <c r="CF44" s="2"/>
      <c r="CG44" s="2"/>
      <c r="CH44" s="2"/>
    </row>
    <row r="45" spans="2:86" ht="12" customHeight="1" x14ac:dyDescent="0.15">
      <c r="B45" s="504"/>
      <c r="C45" s="950"/>
      <c r="D45" s="951"/>
      <c r="E45" s="951"/>
      <c r="F45" s="951"/>
      <c r="G45" s="951"/>
      <c r="H45" s="951"/>
      <c r="I45" s="951"/>
      <c r="J45" s="952"/>
      <c r="K45" s="907" t="s">
        <v>227</v>
      </c>
      <c r="L45" s="908"/>
      <c r="M45" s="908"/>
      <c r="N45" s="908"/>
      <c r="O45" s="908"/>
      <c r="P45" s="908"/>
      <c r="Q45" s="908"/>
      <c r="R45" s="908"/>
      <c r="S45" s="908"/>
      <c r="T45" s="908"/>
      <c r="U45" s="908"/>
      <c r="V45" s="908"/>
      <c r="W45" s="908"/>
      <c r="X45" s="908"/>
      <c r="Y45" s="908"/>
      <c r="Z45" s="908"/>
      <c r="AA45" s="908"/>
      <c r="AB45" s="908"/>
      <c r="AC45" s="908"/>
      <c r="AD45" s="908"/>
      <c r="AE45" s="908"/>
      <c r="AF45" s="908"/>
      <c r="AG45" s="908"/>
      <c r="AH45" s="908"/>
      <c r="AI45" s="908"/>
      <c r="AJ45" s="908"/>
      <c r="AK45" s="908"/>
      <c r="AL45" s="908"/>
      <c r="AM45" s="908"/>
      <c r="AN45" s="908"/>
      <c r="AO45" s="909"/>
      <c r="AP45" s="43"/>
      <c r="CD45" s="2"/>
      <c r="CE45" s="2"/>
      <c r="CF45" s="2"/>
      <c r="CG45" s="2"/>
      <c r="CH45" s="2"/>
    </row>
    <row r="46" spans="2:86" ht="12" customHeight="1" x14ac:dyDescent="0.2">
      <c r="B46" s="6" t="s">
        <v>228</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230</v>
      </c>
      <c r="AP48" s="43"/>
      <c r="CD48" s="2"/>
      <c r="CE48" s="2"/>
      <c r="CF48" s="2"/>
      <c r="CG48" s="2"/>
      <c r="CH48" s="2"/>
    </row>
    <row r="49" spans="2:86" ht="12" customHeight="1" x14ac:dyDescent="0.15">
      <c r="B49" s="2" t="s">
        <v>231</v>
      </c>
      <c r="AP49" s="43"/>
      <c r="CD49" s="2"/>
      <c r="CE49" s="2"/>
      <c r="CF49" s="2"/>
      <c r="CG49" s="2"/>
      <c r="CH49" s="2"/>
    </row>
    <row r="50" spans="2:86" ht="12" customHeight="1" x14ac:dyDescent="0.15">
      <c r="B50" s="2" t="s">
        <v>232</v>
      </c>
    </row>
    <row r="51" spans="2:86" ht="12" customHeight="1" x14ac:dyDescent="0.15">
      <c r="B51" s="2" t="s">
        <v>233</v>
      </c>
    </row>
    <row r="52" spans="2:86" ht="12" customHeight="1" x14ac:dyDescent="0.15">
      <c r="B52" s="2" t="s">
        <v>234</v>
      </c>
    </row>
    <row r="53" spans="2:86" x14ac:dyDescent="0.15">
      <c r="B53" s="2" t="s">
        <v>235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B1355B2D-9E16-4058-874E-D0A2648F347C}">
      <formula1>"〇,"</formula1>
    </dataValidation>
    <dataValidation type="list" allowBlank="1" showInputMessage="1" showErrorMessage="1" sqref="N11:O34" xr:uid="{F07AC2E1-6B40-4BCB-82F3-503C104594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A0AA45-DCF2-463E-BD59-5BA4E1EB5540}">
          <x14:formula1>
            <xm:f>'(参考)リスト'!$D$16:$D$18</xm:f>
          </x14:formula1>
          <xm:sqref>P11:Q34</xm:sqref>
        </x14:dataValidation>
        <x14:dataValidation type="list" allowBlank="1" showInputMessage="1" showErrorMessage="1" xr:uid="{B02FE565-E80C-444F-A118-9294A8D83252}">
          <x14:formula1>
            <xm:f>'(参考)リスト'!$B$16:$B$21</xm:f>
          </x14:formula1>
          <xm:sqref>L11:M34</xm:sqref>
        </x14:dataValidation>
        <x14:dataValidation type="list" allowBlank="1" showInputMessage="1" showErrorMessage="1" xr:uid="{F1F8E48C-85B7-45CF-9FB1-DD40D4F55B4F}">
          <x14:formula1>
            <xm:f>'(参考)リスト'!$E$16:$E$27</xm:f>
          </x14:formula1>
          <xm:sqref>R11:T34</xm:sqref>
        </x14:dataValidation>
        <x14:dataValidation type="list" allowBlank="1" showInputMessage="1" showErrorMessage="1" xr:uid="{87368742-7F26-4CE0-ADDD-1F29A053C287}">
          <x14:formula1>
            <xm:f>'(参考)リスト'!$F$16:$F$21</xm:f>
          </x14:formula1>
          <xm:sqref>U11:X34</xm:sqref>
        </x14:dataValidation>
        <x14:dataValidation type="list" allowBlank="1" showInputMessage="1" showErrorMessage="1" xr:uid="{0162875C-202E-4E3A-8418-A31606F1E396}">
          <x14:formula1>
            <xm:f>'(参考)リスト'!$G$16:$G$19</xm:f>
          </x14:formula1>
          <xm:sqref>AM35:AO38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010-7E44-47AA-8E79-C925393C6808}">
  <dimension ref="B1:CH53"/>
  <sheetViews>
    <sheetView showGridLines="0" showZeros="0" view="pageBreakPreview" zoomScaleNormal="85" zoomScaleSheetLayoutView="100" workbookViewId="0">
      <selection activeCell="R26" sqref="R26:T26"/>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204</v>
      </c>
      <c r="AV1" s="956" t="s">
        <v>205</v>
      </c>
      <c r="AW1" s="956"/>
      <c r="AX1" s="956"/>
      <c r="AY1" s="898" t="s">
        <v>206</v>
      </c>
      <c r="AZ1" s="898"/>
      <c r="BA1" s="898"/>
      <c r="BB1" s="898"/>
      <c r="BC1" s="898"/>
      <c r="BD1" s="898"/>
      <c r="BE1" s="898"/>
      <c r="BF1" s="898"/>
      <c r="BG1" s="898"/>
      <c r="BH1" s="898"/>
      <c r="BI1" s="898"/>
      <c r="BJ1" s="898"/>
      <c r="BK1" s="898" t="s">
        <v>207</v>
      </c>
      <c r="BL1" s="898"/>
      <c r="BM1" s="898"/>
      <c r="BN1" s="898"/>
      <c r="BO1" s="898"/>
      <c r="BP1" s="898"/>
      <c r="BQ1" s="898"/>
      <c r="BR1" s="898"/>
      <c r="BS1" s="898"/>
      <c r="BT1" s="898"/>
      <c r="BU1" s="898"/>
      <c r="BV1" s="898"/>
      <c r="BW1" s="972"/>
      <c r="BX1" s="972"/>
      <c r="BY1" s="972"/>
      <c r="BZ1" s="972"/>
      <c r="CA1" s="972"/>
      <c r="CB1" s="972"/>
      <c r="CC1" s="972"/>
      <c r="CD1" s="972"/>
      <c r="CE1" s="972"/>
      <c r="CF1" s="972"/>
      <c r="CG1" s="972"/>
      <c r="CH1" s="972"/>
    </row>
    <row r="2" spans="2:86" ht="8.25" customHeight="1" x14ac:dyDescent="0.15">
      <c r="AU2" s="974"/>
      <c r="AV2" s="956" t="s">
        <v>208</v>
      </c>
      <c r="AW2" s="902" t="s">
        <v>209</v>
      </c>
      <c r="AX2" s="902" t="s">
        <v>210</v>
      </c>
      <c r="AY2" s="898" t="s">
        <v>211</v>
      </c>
      <c r="AZ2" s="898"/>
      <c r="BA2" s="898"/>
      <c r="BB2" s="898"/>
      <c r="BC2" s="898"/>
      <c r="BD2" s="898"/>
      <c r="BE2" s="898"/>
      <c r="BF2" s="898"/>
      <c r="BG2" s="898"/>
      <c r="BH2" s="898"/>
      <c r="BI2" s="898"/>
      <c r="BJ2" s="898"/>
      <c r="BK2" s="898" t="s">
        <v>212</v>
      </c>
      <c r="BL2" s="898"/>
      <c r="BM2" s="898"/>
      <c r="BN2" s="898"/>
      <c r="BO2" s="898" t="s">
        <v>213</v>
      </c>
      <c r="BP2" s="898"/>
      <c r="BQ2" s="898"/>
      <c r="BR2" s="898"/>
      <c r="BS2" s="898"/>
      <c r="BT2" s="898"/>
      <c r="BU2" s="898"/>
      <c r="BV2" s="898"/>
      <c r="BW2" s="973"/>
      <c r="BX2" s="973"/>
      <c r="BY2" s="973"/>
      <c r="BZ2" s="973"/>
      <c r="CA2" s="972"/>
      <c r="CB2" s="972"/>
      <c r="CC2" s="972"/>
      <c r="CD2" s="972"/>
      <c r="CE2" s="972"/>
      <c r="CF2" s="972"/>
      <c r="CG2" s="972"/>
      <c r="CH2" s="972"/>
    </row>
    <row r="3" spans="2:86" ht="24.95" customHeight="1" x14ac:dyDescent="0.15">
      <c r="B3" s="649" t="s">
        <v>214</v>
      </c>
      <c r="C3" s="903"/>
      <c r="D3" s="903"/>
      <c r="E3" s="904"/>
      <c r="F3" s="904"/>
      <c r="G3" s="904"/>
      <c r="H3" s="904"/>
      <c r="I3" s="904"/>
      <c r="J3" s="904"/>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U3" s="974"/>
      <c r="AV3" s="956"/>
      <c r="AW3" s="902"/>
      <c r="AX3" s="902"/>
      <c r="AY3" s="898" t="s">
        <v>215</v>
      </c>
      <c r="AZ3" s="898"/>
      <c r="BA3" s="898"/>
      <c r="BB3" s="898"/>
      <c r="BC3" s="898" t="s">
        <v>216</v>
      </c>
      <c r="BD3" s="898"/>
      <c r="BE3" s="898"/>
      <c r="BF3" s="898"/>
      <c r="BG3" s="898" t="s">
        <v>217</v>
      </c>
      <c r="BH3" s="898"/>
      <c r="BI3" s="898"/>
      <c r="BJ3" s="898"/>
      <c r="BK3" s="898" t="s">
        <v>218</v>
      </c>
      <c r="BL3" s="898"/>
      <c r="BM3" s="898"/>
      <c r="BN3" s="898"/>
      <c r="BO3" s="898" t="s">
        <v>216</v>
      </c>
      <c r="BP3" s="898"/>
      <c r="BQ3" s="898"/>
      <c r="BR3" s="898"/>
      <c r="BS3" s="898" t="s">
        <v>217</v>
      </c>
      <c r="BT3" s="898"/>
      <c r="BU3" s="898"/>
      <c r="BV3" s="898"/>
      <c r="BW3" s="972"/>
      <c r="BX3" s="972"/>
      <c r="BY3" s="972"/>
      <c r="BZ3" s="972"/>
      <c r="CA3" s="972"/>
      <c r="CB3" s="972"/>
      <c r="CC3" s="972"/>
      <c r="CD3" s="972"/>
      <c r="CE3" s="972"/>
      <c r="CF3" s="972"/>
      <c r="CG3" s="972"/>
      <c r="CH3" s="972"/>
    </row>
    <row r="4" spans="2:86" ht="18" customHeight="1" x14ac:dyDescent="0.15">
      <c r="B4" s="484" t="s">
        <v>390</v>
      </c>
      <c r="C4" s="484"/>
      <c r="D4" s="484"/>
      <c r="E4" s="965" t="s">
        <v>391</v>
      </c>
      <c r="F4" s="966"/>
      <c r="G4" s="966"/>
      <c r="H4" s="966"/>
      <c r="I4" s="966"/>
      <c r="J4" s="967"/>
      <c r="K4" s="525" t="s">
        <v>392</v>
      </c>
      <c r="L4" s="525"/>
      <c r="M4" s="525"/>
      <c r="N4" s="963" t="s">
        <v>393</v>
      </c>
      <c r="O4" s="963"/>
      <c r="P4" s="963"/>
      <c r="Q4" s="963"/>
      <c r="R4" s="963"/>
      <c r="S4" s="963"/>
      <c r="T4" s="540" t="s">
        <v>495</v>
      </c>
      <c r="U4" s="541"/>
      <c r="V4" s="541"/>
      <c r="W4" s="541"/>
      <c r="X4" s="542"/>
      <c r="Y4" s="968" t="s">
        <v>496</v>
      </c>
      <c r="Z4" s="968"/>
      <c r="AA4" s="968"/>
      <c r="AB4" s="968"/>
      <c r="AC4" s="968"/>
      <c r="AD4" s="968"/>
      <c r="AE4" s="968"/>
      <c r="AF4" s="968"/>
      <c r="AG4" s="540" t="s">
        <v>494</v>
      </c>
      <c r="AH4" s="541"/>
      <c r="AI4" s="541"/>
      <c r="AJ4" s="542"/>
      <c r="AK4" s="976">
        <v>45926</v>
      </c>
      <c r="AL4" s="977"/>
      <c r="AM4" s="977"/>
      <c r="AN4" s="977"/>
      <c r="AO4" s="978"/>
      <c r="AU4" s="974"/>
      <c r="AV4" s="956"/>
      <c r="AW4" s="902"/>
      <c r="AX4" s="90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92" t="s">
        <v>515</v>
      </c>
      <c r="C5" s="492"/>
      <c r="D5" s="492"/>
      <c r="E5" s="969" t="s">
        <v>398</v>
      </c>
      <c r="F5" s="970"/>
      <c r="G5" s="970"/>
      <c r="H5" s="970"/>
      <c r="I5" s="970"/>
      <c r="J5" s="971"/>
      <c r="K5" s="539" t="s">
        <v>394</v>
      </c>
      <c r="L5" s="539"/>
      <c r="M5" s="539"/>
      <c r="N5" s="963" t="s">
        <v>395</v>
      </c>
      <c r="O5" s="963"/>
      <c r="P5" s="963"/>
      <c r="Q5" s="963"/>
      <c r="R5" s="963"/>
      <c r="S5" s="963"/>
      <c r="T5" s="543"/>
      <c r="U5" s="544"/>
      <c r="V5" s="544"/>
      <c r="W5" s="544"/>
      <c r="X5" s="545"/>
      <c r="Y5" s="964" t="s">
        <v>497</v>
      </c>
      <c r="Z5" s="964"/>
      <c r="AA5" s="964"/>
      <c r="AB5" s="964"/>
      <c r="AC5" s="964"/>
      <c r="AD5" s="964"/>
      <c r="AE5" s="964"/>
      <c r="AF5" s="964"/>
      <c r="AG5" s="843"/>
      <c r="AH5" s="975"/>
      <c r="AI5" s="975"/>
      <c r="AJ5" s="844"/>
      <c r="AK5" s="979"/>
      <c r="AL5" s="980"/>
      <c r="AM5" s="980"/>
      <c r="AN5" s="980"/>
      <c r="AO5" s="981"/>
      <c r="AU5" s="974"/>
      <c r="AV5" s="50" t="str">
        <f>N7</f>
        <v>S004</v>
      </c>
      <c r="AW5" s="293">
        <f>R7</f>
        <v>10</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3</v>
      </c>
      <c r="BG5" s="55">
        <f t="shared" si="0"/>
        <v>0</v>
      </c>
      <c r="BH5" s="55">
        <f t="shared" si="0"/>
        <v>0</v>
      </c>
      <c r="BI5" s="55">
        <f t="shared" si="0"/>
        <v>4</v>
      </c>
      <c r="BJ5" s="55">
        <f t="shared" si="0"/>
        <v>2</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0.18000000000000002</v>
      </c>
      <c r="BS5" s="55">
        <f t="shared" si="1"/>
        <v>0</v>
      </c>
      <c r="BT5" s="55">
        <f t="shared" si="1"/>
        <v>0</v>
      </c>
      <c r="BU5" s="55">
        <f t="shared" si="1"/>
        <v>12.34</v>
      </c>
      <c r="BV5" s="55">
        <f t="shared" si="1"/>
        <v>5.33</v>
      </c>
      <c r="BW5" s="177"/>
      <c r="BX5" s="178"/>
      <c r="BY5" s="178"/>
      <c r="BZ5" s="178"/>
      <c r="CA5" s="179"/>
      <c r="CB5" s="179"/>
      <c r="CC5" s="179"/>
      <c r="CD5" s="179"/>
      <c r="CE5" s="179"/>
      <c r="CF5" s="179"/>
      <c r="CG5" s="179"/>
      <c r="CH5" s="179"/>
    </row>
    <row r="6" spans="2:86" ht="12" customHeight="1" x14ac:dyDescent="0.15">
      <c r="B6" s="940" t="s">
        <v>223</v>
      </c>
      <c r="C6" s="945"/>
      <c r="D6" s="946"/>
      <c r="E6" s="947"/>
      <c r="F6" s="947"/>
      <c r="G6" s="947"/>
      <c r="H6" s="947"/>
      <c r="I6" s="947"/>
      <c r="J6" s="948"/>
      <c r="K6" s="953" t="s">
        <v>764</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1"/>
      <c r="C7" s="949"/>
      <c r="D7" s="947"/>
      <c r="E7" s="947"/>
      <c r="F7" s="947"/>
      <c r="G7" s="947"/>
      <c r="H7" s="947"/>
      <c r="I7" s="947"/>
      <c r="J7" s="948"/>
      <c r="K7" s="911" t="s">
        <v>765</v>
      </c>
      <c r="L7" s="912"/>
      <c r="M7" s="913"/>
      <c r="N7" s="899" t="s">
        <v>577</v>
      </c>
      <c r="O7" s="900"/>
      <c r="P7" s="911" t="s">
        <v>766</v>
      </c>
      <c r="Q7" s="913"/>
      <c r="R7" s="937">
        <v>10</v>
      </c>
      <c r="S7" s="938"/>
      <c r="T7" s="939"/>
      <c r="U7" s="931" t="s">
        <v>767</v>
      </c>
      <c r="V7" s="932"/>
      <c r="W7" s="931" t="s">
        <v>768</v>
      </c>
      <c r="X7" s="932"/>
      <c r="Y7" s="913" t="s">
        <v>778</v>
      </c>
      <c r="Z7" s="910"/>
      <c r="AA7" s="910"/>
      <c r="AB7" s="910"/>
      <c r="AC7" s="931" t="s">
        <v>779</v>
      </c>
      <c r="AD7" s="942"/>
      <c r="AE7" s="942"/>
      <c r="AF7" s="942"/>
      <c r="AG7" s="942"/>
      <c r="AH7" s="942"/>
      <c r="AI7" s="942"/>
      <c r="AJ7" s="932"/>
      <c r="AK7" s="931" t="s">
        <v>780</v>
      </c>
      <c r="AL7" s="942"/>
      <c r="AM7" s="942"/>
      <c r="AN7" s="957"/>
      <c r="AO7" s="958"/>
      <c r="AP7" s="2"/>
      <c r="AW7" s="58"/>
    </row>
    <row r="8" spans="2:86" ht="12" customHeight="1" x14ac:dyDescent="0.15">
      <c r="B8" s="941"/>
      <c r="C8" s="949"/>
      <c r="D8" s="947"/>
      <c r="E8" s="947"/>
      <c r="F8" s="947"/>
      <c r="G8" s="947"/>
      <c r="H8" s="947"/>
      <c r="I8" s="947"/>
      <c r="J8" s="948"/>
      <c r="K8" s="910" t="s">
        <v>606</v>
      </c>
      <c r="L8" s="910" t="s">
        <v>608</v>
      </c>
      <c r="M8" s="910"/>
      <c r="N8" s="910" t="s">
        <v>282</v>
      </c>
      <c r="O8" s="910"/>
      <c r="P8" s="910" t="s">
        <v>283</v>
      </c>
      <c r="Q8" s="910"/>
      <c r="R8" s="910" t="s">
        <v>284</v>
      </c>
      <c r="S8" s="910"/>
      <c r="T8" s="910"/>
      <c r="U8" s="933"/>
      <c r="V8" s="934"/>
      <c r="W8" s="933"/>
      <c r="X8" s="934"/>
      <c r="Y8" s="913"/>
      <c r="Z8" s="910"/>
      <c r="AA8" s="910"/>
      <c r="AB8" s="910"/>
      <c r="AC8" s="935"/>
      <c r="AD8" s="944"/>
      <c r="AE8" s="944"/>
      <c r="AF8" s="944"/>
      <c r="AG8" s="944"/>
      <c r="AH8" s="944"/>
      <c r="AI8" s="944"/>
      <c r="AJ8" s="936"/>
      <c r="AK8" s="933"/>
      <c r="AL8" s="943"/>
      <c r="AM8" s="943"/>
      <c r="AN8" s="959"/>
      <c r="AO8" s="960"/>
      <c r="AP8" s="2"/>
    </row>
    <row r="9" spans="2:86" ht="12" customHeight="1" x14ac:dyDescent="0.15">
      <c r="B9" s="941"/>
      <c r="C9" s="949"/>
      <c r="D9" s="947"/>
      <c r="E9" s="947"/>
      <c r="F9" s="947"/>
      <c r="G9" s="947"/>
      <c r="H9" s="947"/>
      <c r="I9" s="947"/>
      <c r="J9" s="948"/>
      <c r="K9" s="910"/>
      <c r="L9" s="910"/>
      <c r="M9" s="910"/>
      <c r="N9" s="910"/>
      <c r="O9" s="910"/>
      <c r="P9" s="910"/>
      <c r="Q9" s="910"/>
      <c r="R9" s="910"/>
      <c r="S9" s="910"/>
      <c r="T9" s="910"/>
      <c r="U9" s="933"/>
      <c r="V9" s="934"/>
      <c r="W9" s="933"/>
      <c r="X9" s="934"/>
      <c r="Y9" s="913" t="s">
        <v>781</v>
      </c>
      <c r="Z9" s="910"/>
      <c r="AA9" s="910"/>
      <c r="AB9" s="910"/>
      <c r="AC9" s="910" t="s">
        <v>782</v>
      </c>
      <c r="AD9" s="910"/>
      <c r="AE9" s="910"/>
      <c r="AF9" s="910"/>
      <c r="AG9" s="910" t="s">
        <v>783</v>
      </c>
      <c r="AH9" s="910"/>
      <c r="AI9" s="910"/>
      <c r="AJ9" s="910"/>
      <c r="AK9" s="933"/>
      <c r="AL9" s="943"/>
      <c r="AM9" s="943"/>
      <c r="AN9" s="959"/>
      <c r="AO9" s="960"/>
      <c r="AP9" s="2"/>
    </row>
    <row r="10" spans="2:86" ht="12" customHeight="1" x14ac:dyDescent="0.15">
      <c r="B10" s="941"/>
      <c r="C10" s="949"/>
      <c r="D10" s="947"/>
      <c r="E10" s="947"/>
      <c r="F10" s="947"/>
      <c r="G10" s="947"/>
      <c r="H10" s="947"/>
      <c r="I10" s="947"/>
      <c r="J10" s="948"/>
      <c r="K10" s="910"/>
      <c r="L10" s="910"/>
      <c r="M10" s="910"/>
      <c r="N10" s="910"/>
      <c r="O10" s="910"/>
      <c r="P10" s="910"/>
      <c r="Q10" s="910"/>
      <c r="R10" s="910"/>
      <c r="S10" s="910"/>
      <c r="T10" s="910"/>
      <c r="U10" s="935"/>
      <c r="V10" s="936"/>
      <c r="W10" s="935"/>
      <c r="X10" s="936"/>
      <c r="Y10" s="53" t="s">
        <v>784</v>
      </c>
      <c r="Z10" s="49" t="s">
        <v>785</v>
      </c>
      <c r="AA10" s="49" t="s">
        <v>786</v>
      </c>
      <c r="AB10" s="49" t="s">
        <v>787</v>
      </c>
      <c r="AC10" s="49" t="s">
        <v>784</v>
      </c>
      <c r="AD10" s="49" t="s">
        <v>785</v>
      </c>
      <c r="AE10" s="49" t="s">
        <v>786</v>
      </c>
      <c r="AF10" s="49" t="s">
        <v>787</v>
      </c>
      <c r="AG10" s="49" t="s">
        <v>784</v>
      </c>
      <c r="AH10" s="49" t="s">
        <v>785</v>
      </c>
      <c r="AI10" s="49" t="s">
        <v>786</v>
      </c>
      <c r="AJ10" s="49" t="s">
        <v>787</v>
      </c>
      <c r="AK10" s="935"/>
      <c r="AL10" s="944"/>
      <c r="AM10" s="944"/>
      <c r="AN10" s="961"/>
      <c r="AO10" s="962"/>
      <c r="AP10" s="2"/>
    </row>
    <row r="11" spans="2:86" ht="12" customHeight="1" x14ac:dyDescent="0.15">
      <c r="B11" s="941"/>
      <c r="C11" s="949"/>
      <c r="D11" s="947"/>
      <c r="E11" s="947"/>
      <c r="F11" s="947"/>
      <c r="G11" s="947"/>
      <c r="H11" s="947"/>
      <c r="I11" s="947"/>
      <c r="J11" s="948"/>
      <c r="K11" s="100">
        <v>1</v>
      </c>
      <c r="L11" s="905" t="s">
        <v>435</v>
      </c>
      <c r="M11" s="906"/>
      <c r="N11" s="905" t="s">
        <v>528</v>
      </c>
      <c r="O11" s="906"/>
      <c r="P11" s="905" t="s">
        <v>329</v>
      </c>
      <c r="Q11" s="906"/>
      <c r="R11" s="851" t="s">
        <v>329</v>
      </c>
      <c r="S11" s="851"/>
      <c r="T11" s="851"/>
      <c r="U11" s="905" t="s">
        <v>518</v>
      </c>
      <c r="V11" s="906"/>
      <c r="W11" s="905"/>
      <c r="X11" s="906"/>
      <c r="Y11" s="54"/>
      <c r="Z11" s="54"/>
      <c r="AA11" s="54"/>
      <c r="AB11" s="54"/>
      <c r="AC11" s="60"/>
      <c r="AD11" s="60"/>
      <c r="AE11" s="60"/>
      <c r="AF11" s="60"/>
      <c r="AG11" s="60"/>
      <c r="AH11" s="60"/>
      <c r="AI11" s="60"/>
      <c r="AJ11" s="60">
        <v>5.2</v>
      </c>
      <c r="AK11" s="899"/>
      <c r="AL11" s="900"/>
      <c r="AM11" s="900"/>
      <c r="AN11" s="900"/>
      <c r="AO11" s="901"/>
      <c r="AP11" s="2"/>
      <c r="AQ11" s="59">
        <f t="shared" ref="AQ11:AQ27" si="2">IF(P11="材質劣化",2,IF(P11="漏水",3,1))</f>
        <v>3</v>
      </c>
      <c r="AS11" s="43" t="str">
        <f>IF(Y11&lt;&gt;"",1,"")</f>
        <v/>
      </c>
    </row>
    <row r="12" spans="2:86" ht="12" customHeight="1" x14ac:dyDescent="0.15">
      <c r="B12" s="941"/>
      <c r="C12" s="949"/>
      <c r="D12" s="947"/>
      <c r="E12" s="947"/>
      <c r="F12" s="947"/>
      <c r="G12" s="947"/>
      <c r="H12" s="947"/>
      <c r="I12" s="947"/>
      <c r="J12" s="948"/>
      <c r="K12" s="100">
        <v>2</v>
      </c>
      <c r="L12" s="905" t="s">
        <v>435</v>
      </c>
      <c r="M12" s="906"/>
      <c r="N12" s="905" t="s">
        <v>526</v>
      </c>
      <c r="O12" s="906"/>
      <c r="P12" s="905" t="s">
        <v>508</v>
      </c>
      <c r="Q12" s="906"/>
      <c r="R12" s="851" t="s">
        <v>301</v>
      </c>
      <c r="S12" s="851"/>
      <c r="T12" s="851"/>
      <c r="U12" s="905" t="s">
        <v>518</v>
      </c>
      <c r="V12" s="906"/>
      <c r="W12" s="905"/>
      <c r="X12" s="906"/>
      <c r="Y12" s="54"/>
      <c r="Z12" s="54"/>
      <c r="AA12" s="54"/>
      <c r="AB12" s="54"/>
      <c r="AC12" s="292"/>
      <c r="AD12" s="292"/>
      <c r="AE12" s="292"/>
      <c r="AF12" s="292">
        <v>0.04</v>
      </c>
      <c r="AG12" s="292"/>
      <c r="AH12" s="292"/>
      <c r="AI12" s="292"/>
      <c r="AJ12" s="292"/>
      <c r="AK12" s="899"/>
      <c r="AL12" s="900"/>
      <c r="AM12" s="900"/>
      <c r="AN12" s="900"/>
      <c r="AO12" s="901"/>
      <c r="AP12" s="2"/>
      <c r="AQ12" s="59">
        <f t="shared" si="2"/>
        <v>2</v>
      </c>
    </row>
    <row r="13" spans="2:86" ht="12" customHeight="1" x14ac:dyDescent="0.15">
      <c r="B13" s="941"/>
      <c r="C13" s="949"/>
      <c r="D13" s="947"/>
      <c r="E13" s="947"/>
      <c r="F13" s="947"/>
      <c r="G13" s="947"/>
      <c r="H13" s="947"/>
      <c r="I13" s="947"/>
      <c r="J13" s="948"/>
      <c r="K13" s="100">
        <v>3</v>
      </c>
      <c r="L13" s="905" t="s">
        <v>435</v>
      </c>
      <c r="M13" s="906"/>
      <c r="N13" s="905" t="s">
        <v>528</v>
      </c>
      <c r="O13" s="906"/>
      <c r="P13" s="905" t="s">
        <v>508</v>
      </c>
      <c r="Q13" s="906"/>
      <c r="R13" s="914" t="s">
        <v>335</v>
      </c>
      <c r="S13" s="915"/>
      <c r="T13" s="916"/>
      <c r="U13" s="905" t="s">
        <v>518</v>
      </c>
      <c r="V13" s="906"/>
      <c r="W13" s="905"/>
      <c r="X13" s="906"/>
      <c r="Y13" s="54"/>
      <c r="Z13" s="54"/>
      <c r="AA13" s="54"/>
      <c r="AB13" s="54"/>
      <c r="AC13" s="292"/>
      <c r="AD13" s="292"/>
      <c r="AE13" s="292"/>
      <c r="AF13" s="292"/>
      <c r="AG13" s="292"/>
      <c r="AH13" s="292"/>
      <c r="AI13" s="292"/>
      <c r="AJ13" s="292"/>
      <c r="AK13" s="899"/>
      <c r="AL13" s="900"/>
      <c r="AM13" s="900"/>
      <c r="AN13" s="900"/>
      <c r="AO13" s="901"/>
      <c r="AP13" s="2"/>
      <c r="AQ13" s="59">
        <f t="shared" si="2"/>
        <v>2</v>
      </c>
    </row>
    <row r="14" spans="2:86" ht="12" customHeight="1" x14ac:dyDescent="0.15">
      <c r="B14" s="941"/>
      <c r="C14" s="949"/>
      <c r="D14" s="947"/>
      <c r="E14" s="947"/>
      <c r="F14" s="947"/>
      <c r="G14" s="947"/>
      <c r="H14" s="947"/>
      <c r="I14" s="947"/>
      <c r="J14" s="948"/>
      <c r="K14" s="100">
        <v>4</v>
      </c>
      <c r="L14" s="905" t="s">
        <v>435</v>
      </c>
      <c r="M14" s="906"/>
      <c r="N14" s="905" t="s">
        <v>539</v>
      </c>
      <c r="O14" s="906"/>
      <c r="P14" s="905" t="s">
        <v>508</v>
      </c>
      <c r="Q14" s="906"/>
      <c r="R14" s="851" t="s">
        <v>327</v>
      </c>
      <c r="S14" s="851"/>
      <c r="T14" s="851"/>
      <c r="U14" s="905" t="s">
        <v>518</v>
      </c>
      <c r="V14" s="906"/>
      <c r="W14" s="905"/>
      <c r="X14" s="906"/>
      <c r="Y14" s="54"/>
      <c r="Z14" s="54"/>
      <c r="AA14" s="54"/>
      <c r="AB14" s="54"/>
      <c r="AC14" s="60"/>
      <c r="AD14" s="60"/>
      <c r="AE14" s="60"/>
      <c r="AF14" s="60">
        <v>0.1</v>
      </c>
      <c r="AG14" s="60"/>
      <c r="AH14" s="60"/>
      <c r="AI14" s="60"/>
      <c r="AJ14" s="60"/>
      <c r="AK14" s="899"/>
      <c r="AL14" s="900"/>
      <c r="AM14" s="900"/>
      <c r="AN14" s="900"/>
      <c r="AO14" s="901"/>
      <c r="AP14" s="2"/>
      <c r="AQ14" s="59">
        <f t="shared" si="2"/>
        <v>2</v>
      </c>
    </row>
    <row r="15" spans="2:86" ht="12" customHeight="1" x14ac:dyDescent="0.15">
      <c r="B15" s="941"/>
      <c r="C15" s="949"/>
      <c r="D15" s="947"/>
      <c r="E15" s="947"/>
      <c r="F15" s="947"/>
      <c r="G15" s="947"/>
      <c r="H15" s="947"/>
      <c r="I15" s="947"/>
      <c r="J15" s="948"/>
      <c r="K15" s="100">
        <v>5</v>
      </c>
      <c r="L15" s="905" t="s">
        <v>435</v>
      </c>
      <c r="M15" s="906"/>
      <c r="N15" s="905" t="s">
        <v>539</v>
      </c>
      <c r="O15" s="906"/>
      <c r="P15" s="905" t="s">
        <v>329</v>
      </c>
      <c r="Q15" s="906"/>
      <c r="R15" s="914" t="s">
        <v>329</v>
      </c>
      <c r="S15" s="915"/>
      <c r="T15" s="916"/>
      <c r="U15" s="905" t="s">
        <v>519</v>
      </c>
      <c r="V15" s="906"/>
      <c r="W15" s="905"/>
      <c r="X15" s="906"/>
      <c r="Y15" s="54"/>
      <c r="Z15" s="54"/>
      <c r="AA15" s="54"/>
      <c r="AB15" s="54"/>
      <c r="AC15" s="60"/>
      <c r="AD15" s="60"/>
      <c r="AE15" s="60"/>
      <c r="AF15" s="60"/>
      <c r="AG15" s="60"/>
      <c r="AH15" s="60"/>
      <c r="AI15" s="60">
        <v>3.2</v>
      </c>
      <c r="AJ15" s="60"/>
      <c r="AK15" s="899"/>
      <c r="AL15" s="900"/>
      <c r="AM15" s="900"/>
      <c r="AN15" s="900"/>
      <c r="AO15" s="901"/>
      <c r="AP15" s="2"/>
      <c r="AQ15" s="59">
        <f t="shared" si="2"/>
        <v>3</v>
      </c>
    </row>
    <row r="16" spans="2:86" ht="12" customHeight="1" x14ac:dyDescent="0.15">
      <c r="B16" s="941"/>
      <c r="C16" s="949"/>
      <c r="D16" s="947"/>
      <c r="E16" s="947"/>
      <c r="F16" s="947"/>
      <c r="G16" s="947"/>
      <c r="H16" s="947"/>
      <c r="I16" s="947"/>
      <c r="J16" s="948"/>
      <c r="K16" s="100">
        <v>6</v>
      </c>
      <c r="L16" s="905" t="s">
        <v>435</v>
      </c>
      <c r="M16" s="906"/>
      <c r="N16" s="905" t="s">
        <v>539</v>
      </c>
      <c r="O16" s="906"/>
      <c r="P16" s="905" t="s">
        <v>329</v>
      </c>
      <c r="Q16" s="906"/>
      <c r="R16" s="914" t="s">
        <v>335</v>
      </c>
      <c r="S16" s="915"/>
      <c r="T16" s="916"/>
      <c r="U16" s="905" t="s">
        <v>519</v>
      </c>
      <c r="V16" s="906"/>
      <c r="W16" s="905"/>
      <c r="X16" s="906"/>
      <c r="Y16" s="54"/>
      <c r="Z16" s="54"/>
      <c r="AA16" s="54"/>
      <c r="AB16" s="54"/>
      <c r="AC16" s="60"/>
      <c r="AD16" s="60"/>
      <c r="AE16" s="60"/>
      <c r="AF16" s="60"/>
      <c r="AG16" s="60"/>
      <c r="AH16" s="60"/>
      <c r="AI16" s="60"/>
      <c r="AJ16" s="60"/>
      <c r="AK16" s="899"/>
      <c r="AL16" s="900"/>
      <c r="AM16" s="900"/>
      <c r="AN16" s="900"/>
      <c r="AO16" s="901"/>
      <c r="AP16" s="2"/>
      <c r="AQ16" s="59">
        <f t="shared" si="2"/>
        <v>3</v>
      </c>
    </row>
    <row r="17" spans="2:46" ht="12" customHeight="1" x14ac:dyDescent="0.15">
      <c r="B17" s="941"/>
      <c r="C17" s="949"/>
      <c r="D17" s="947"/>
      <c r="E17" s="947"/>
      <c r="F17" s="947"/>
      <c r="G17" s="947"/>
      <c r="H17" s="947"/>
      <c r="I17" s="947"/>
      <c r="J17" s="948"/>
      <c r="K17" s="100">
        <v>7</v>
      </c>
      <c r="L17" s="905" t="s">
        <v>435</v>
      </c>
      <c r="M17" s="906"/>
      <c r="N17" s="905" t="s">
        <v>539</v>
      </c>
      <c r="O17" s="906"/>
      <c r="P17" s="905" t="s">
        <v>329</v>
      </c>
      <c r="Q17" s="906"/>
      <c r="R17" s="914" t="s">
        <v>335</v>
      </c>
      <c r="S17" s="915"/>
      <c r="T17" s="916"/>
      <c r="U17" s="905" t="s">
        <v>519</v>
      </c>
      <c r="V17" s="906"/>
      <c r="W17" s="905"/>
      <c r="X17" s="906"/>
      <c r="Y17" s="54"/>
      <c r="Z17" s="54"/>
      <c r="AA17" s="54"/>
      <c r="AB17" s="54"/>
      <c r="AC17" s="60"/>
      <c r="AD17" s="60"/>
      <c r="AE17" s="60"/>
      <c r="AF17" s="60"/>
      <c r="AG17" s="60"/>
      <c r="AH17" s="60"/>
      <c r="AI17" s="60"/>
      <c r="AJ17" s="60"/>
      <c r="AK17" s="899"/>
      <c r="AL17" s="900"/>
      <c r="AM17" s="900"/>
      <c r="AN17" s="900"/>
      <c r="AO17" s="901"/>
      <c r="AP17" s="2"/>
      <c r="AQ17" s="59">
        <f t="shared" si="2"/>
        <v>3</v>
      </c>
    </row>
    <row r="18" spans="2:46" ht="12" customHeight="1" x14ac:dyDescent="0.15">
      <c r="B18" s="941"/>
      <c r="C18" s="949"/>
      <c r="D18" s="947"/>
      <c r="E18" s="947"/>
      <c r="F18" s="947"/>
      <c r="G18" s="947"/>
      <c r="H18" s="947"/>
      <c r="I18" s="947"/>
      <c r="J18" s="948"/>
      <c r="K18" s="100">
        <v>8</v>
      </c>
      <c r="L18" s="905" t="s">
        <v>435</v>
      </c>
      <c r="M18" s="906"/>
      <c r="N18" s="905" t="s">
        <v>539</v>
      </c>
      <c r="O18" s="906"/>
      <c r="P18" s="905" t="s">
        <v>329</v>
      </c>
      <c r="Q18" s="906"/>
      <c r="R18" s="914" t="s">
        <v>335</v>
      </c>
      <c r="S18" s="915"/>
      <c r="T18" s="916"/>
      <c r="U18" s="905" t="s">
        <v>519</v>
      </c>
      <c r="V18" s="906"/>
      <c r="W18" s="905"/>
      <c r="X18" s="906"/>
      <c r="Y18" s="54"/>
      <c r="Z18" s="54"/>
      <c r="AA18" s="54"/>
      <c r="AB18" s="54"/>
      <c r="AC18" s="60"/>
      <c r="AD18" s="60"/>
      <c r="AE18" s="60"/>
      <c r="AF18" s="60"/>
      <c r="AG18" s="60"/>
      <c r="AH18" s="60"/>
      <c r="AI18" s="60"/>
      <c r="AJ18" s="60"/>
      <c r="AK18" s="899"/>
      <c r="AL18" s="900"/>
      <c r="AM18" s="900"/>
      <c r="AN18" s="900"/>
      <c r="AO18" s="901"/>
      <c r="AP18" s="2"/>
      <c r="AQ18" s="59">
        <f t="shared" si="2"/>
        <v>3</v>
      </c>
    </row>
    <row r="19" spans="2:46" ht="12" customHeight="1" x14ac:dyDescent="0.15">
      <c r="B19" s="941"/>
      <c r="C19" s="949"/>
      <c r="D19" s="947"/>
      <c r="E19" s="947"/>
      <c r="F19" s="947"/>
      <c r="G19" s="947"/>
      <c r="H19" s="947"/>
      <c r="I19" s="947"/>
      <c r="J19" s="948"/>
      <c r="K19" s="100">
        <v>9</v>
      </c>
      <c r="L19" s="905" t="s">
        <v>435</v>
      </c>
      <c r="M19" s="906"/>
      <c r="N19" s="905" t="s">
        <v>539</v>
      </c>
      <c r="O19" s="906"/>
      <c r="P19" s="905" t="s">
        <v>329</v>
      </c>
      <c r="Q19" s="906"/>
      <c r="R19" s="914" t="s">
        <v>329</v>
      </c>
      <c r="S19" s="915"/>
      <c r="T19" s="916"/>
      <c r="U19" s="905" t="s">
        <v>519</v>
      </c>
      <c r="V19" s="906"/>
      <c r="W19" s="905"/>
      <c r="X19" s="906"/>
      <c r="Y19" s="54"/>
      <c r="Z19" s="54"/>
      <c r="AA19" s="54"/>
      <c r="AB19" s="54"/>
      <c r="AC19" s="60"/>
      <c r="AD19" s="60"/>
      <c r="AE19" s="60"/>
      <c r="AF19" s="60"/>
      <c r="AG19" s="60"/>
      <c r="AH19" s="60"/>
      <c r="AI19" s="60">
        <v>3.18</v>
      </c>
      <c r="AJ19" s="60"/>
      <c r="AK19" s="899"/>
      <c r="AL19" s="900"/>
      <c r="AM19" s="900"/>
      <c r="AN19" s="900"/>
      <c r="AO19" s="901"/>
      <c r="AP19" s="2"/>
      <c r="AQ19" s="59">
        <f t="shared" si="2"/>
        <v>3</v>
      </c>
    </row>
    <row r="20" spans="2:46" ht="12" customHeight="1" x14ac:dyDescent="0.15">
      <c r="B20" s="941"/>
      <c r="C20" s="949"/>
      <c r="D20" s="947"/>
      <c r="E20" s="947"/>
      <c r="F20" s="947"/>
      <c r="G20" s="947"/>
      <c r="H20" s="947"/>
      <c r="I20" s="947"/>
      <c r="J20" s="948"/>
      <c r="K20" s="100">
        <v>10</v>
      </c>
      <c r="L20" s="905" t="s">
        <v>435</v>
      </c>
      <c r="M20" s="906"/>
      <c r="N20" s="905" t="s">
        <v>539</v>
      </c>
      <c r="O20" s="906"/>
      <c r="P20" s="905" t="s">
        <v>329</v>
      </c>
      <c r="Q20" s="906"/>
      <c r="R20" s="914" t="s">
        <v>329</v>
      </c>
      <c r="S20" s="915"/>
      <c r="T20" s="916"/>
      <c r="U20" s="905" t="s">
        <v>519</v>
      </c>
      <c r="V20" s="906"/>
      <c r="W20" s="905"/>
      <c r="X20" s="906"/>
      <c r="Y20" s="54"/>
      <c r="Z20" s="54"/>
      <c r="AA20" s="54"/>
      <c r="AB20" s="54"/>
      <c r="AC20" s="60"/>
      <c r="AD20" s="60"/>
      <c r="AE20" s="60"/>
      <c r="AF20" s="60"/>
      <c r="AG20" s="60"/>
      <c r="AH20" s="60"/>
      <c r="AI20" s="60">
        <v>2.66</v>
      </c>
      <c r="AJ20" s="60"/>
      <c r="AK20" s="899"/>
      <c r="AL20" s="900"/>
      <c r="AM20" s="900"/>
      <c r="AN20" s="900"/>
      <c r="AO20" s="901"/>
      <c r="AP20" s="2"/>
      <c r="AQ20" s="59">
        <f t="shared" si="2"/>
        <v>3</v>
      </c>
    </row>
    <row r="21" spans="2:46" ht="12" customHeight="1" x14ac:dyDescent="0.15">
      <c r="B21" s="941"/>
      <c r="C21" s="949"/>
      <c r="D21" s="947"/>
      <c r="E21" s="947"/>
      <c r="F21" s="947"/>
      <c r="G21" s="947"/>
      <c r="H21" s="947"/>
      <c r="I21" s="947"/>
      <c r="J21" s="948"/>
      <c r="K21" s="100">
        <v>11</v>
      </c>
      <c r="L21" s="905" t="s">
        <v>435</v>
      </c>
      <c r="M21" s="906"/>
      <c r="N21" s="905" t="s">
        <v>549</v>
      </c>
      <c r="O21" s="906"/>
      <c r="P21" s="905" t="s">
        <v>508</v>
      </c>
      <c r="Q21" s="906"/>
      <c r="R21" s="914" t="s">
        <v>335</v>
      </c>
      <c r="S21" s="915"/>
      <c r="T21" s="916"/>
      <c r="U21" s="905" t="s">
        <v>518</v>
      </c>
      <c r="V21" s="906"/>
      <c r="W21" s="905"/>
      <c r="X21" s="906"/>
      <c r="Y21" s="54"/>
      <c r="Z21" s="54"/>
      <c r="AA21" s="54"/>
      <c r="AB21" s="54"/>
      <c r="AC21" s="60"/>
      <c r="AD21" s="60"/>
      <c r="AE21" s="60"/>
      <c r="AF21" s="60"/>
      <c r="AG21" s="60"/>
      <c r="AH21" s="60"/>
      <c r="AI21" s="60"/>
      <c r="AJ21" s="60"/>
      <c r="AK21" s="899"/>
      <c r="AL21" s="900"/>
      <c r="AM21" s="900"/>
      <c r="AN21" s="900"/>
      <c r="AO21" s="901"/>
      <c r="AP21" s="2"/>
      <c r="AQ21" s="59">
        <f t="shared" si="2"/>
        <v>2</v>
      </c>
    </row>
    <row r="22" spans="2:46" ht="12" customHeight="1" x14ac:dyDescent="0.15">
      <c r="B22" s="941"/>
      <c r="C22" s="949"/>
      <c r="D22" s="947"/>
      <c r="E22" s="947"/>
      <c r="F22" s="947"/>
      <c r="G22" s="947"/>
      <c r="H22" s="947"/>
      <c r="I22" s="947"/>
      <c r="J22" s="948"/>
      <c r="K22" s="100">
        <v>12</v>
      </c>
      <c r="L22" s="905" t="s">
        <v>435</v>
      </c>
      <c r="M22" s="906"/>
      <c r="N22" s="905" t="s">
        <v>539</v>
      </c>
      <c r="O22" s="906"/>
      <c r="P22" s="905" t="s">
        <v>508</v>
      </c>
      <c r="Q22" s="906"/>
      <c r="R22" s="914" t="s">
        <v>335</v>
      </c>
      <c r="S22" s="915"/>
      <c r="T22" s="916"/>
      <c r="U22" s="905" t="s">
        <v>518</v>
      </c>
      <c r="V22" s="906"/>
      <c r="W22" s="905"/>
      <c r="X22" s="906"/>
      <c r="Y22" s="54"/>
      <c r="Z22" s="54"/>
      <c r="AA22" s="54"/>
      <c r="AB22" s="54"/>
      <c r="AC22" s="60"/>
      <c r="AD22" s="60"/>
      <c r="AE22" s="60"/>
      <c r="AF22" s="60"/>
      <c r="AG22" s="60"/>
      <c r="AH22" s="60"/>
      <c r="AI22" s="60"/>
      <c r="AJ22" s="60"/>
      <c r="AK22" s="899"/>
      <c r="AL22" s="900"/>
      <c r="AM22" s="900"/>
      <c r="AN22" s="900"/>
      <c r="AO22" s="901"/>
      <c r="AP22" s="2"/>
      <c r="AQ22" s="59">
        <f t="shared" si="2"/>
        <v>2</v>
      </c>
    </row>
    <row r="23" spans="2:46" ht="12" customHeight="1" x14ac:dyDescent="0.15">
      <c r="B23" s="941"/>
      <c r="C23" s="949"/>
      <c r="D23" s="947"/>
      <c r="E23" s="947"/>
      <c r="F23" s="947"/>
      <c r="G23" s="947"/>
      <c r="H23" s="947"/>
      <c r="I23" s="947"/>
      <c r="J23" s="948"/>
      <c r="K23" s="100">
        <v>13</v>
      </c>
      <c r="L23" s="905" t="s">
        <v>435</v>
      </c>
      <c r="M23" s="906"/>
      <c r="N23" s="905" t="s">
        <v>565</v>
      </c>
      <c r="O23" s="906"/>
      <c r="P23" s="905" t="s">
        <v>508</v>
      </c>
      <c r="Q23" s="906"/>
      <c r="R23" s="914" t="s">
        <v>335</v>
      </c>
      <c r="S23" s="915"/>
      <c r="T23" s="916"/>
      <c r="U23" s="905" t="s">
        <v>518</v>
      </c>
      <c r="V23" s="906"/>
      <c r="W23" s="905"/>
      <c r="X23" s="906"/>
      <c r="Y23" s="54"/>
      <c r="Z23" s="54"/>
      <c r="AA23" s="54"/>
      <c r="AB23" s="54"/>
      <c r="AC23" s="60"/>
      <c r="AD23" s="60"/>
      <c r="AE23" s="60"/>
      <c r="AF23" s="60"/>
      <c r="AG23" s="60"/>
      <c r="AH23" s="60"/>
      <c r="AI23" s="60"/>
      <c r="AJ23" s="60"/>
      <c r="AK23" s="899"/>
      <c r="AL23" s="900"/>
      <c r="AM23" s="900"/>
      <c r="AN23" s="900"/>
      <c r="AO23" s="901"/>
      <c r="AP23" s="2"/>
      <c r="AQ23" s="59">
        <f t="shared" si="2"/>
        <v>2</v>
      </c>
    </row>
    <row r="24" spans="2:46" ht="12" customHeight="1" x14ac:dyDescent="0.15">
      <c r="B24" s="941"/>
      <c r="C24" s="949"/>
      <c r="D24" s="947"/>
      <c r="E24" s="947"/>
      <c r="F24" s="947"/>
      <c r="G24" s="947"/>
      <c r="H24" s="947"/>
      <c r="I24" s="947"/>
      <c r="J24" s="948"/>
      <c r="K24" s="100">
        <v>14</v>
      </c>
      <c r="L24" s="905" t="s">
        <v>590</v>
      </c>
      <c r="M24" s="906"/>
      <c r="N24" s="905" t="s">
        <v>594</v>
      </c>
      <c r="O24" s="906"/>
      <c r="P24" s="905"/>
      <c r="Q24" s="906"/>
      <c r="R24" s="914" t="s">
        <v>335</v>
      </c>
      <c r="S24" s="915"/>
      <c r="T24" s="916"/>
      <c r="U24" s="905" t="s">
        <v>518</v>
      </c>
      <c r="V24" s="906"/>
      <c r="W24" s="905"/>
      <c r="X24" s="906"/>
      <c r="Y24" s="54"/>
      <c r="Z24" s="54"/>
      <c r="AA24" s="54"/>
      <c r="AB24" s="54"/>
      <c r="AC24" s="60"/>
      <c r="AD24" s="60"/>
      <c r="AE24" s="60"/>
      <c r="AF24" s="60"/>
      <c r="AG24" s="60"/>
      <c r="AH24" s="60"/>
      <c r="AI24" s="60"/>
      <c r="AJ24" s="60"/>
      <c r="AK24" s="899"/>
      <c r="AL24" s="900"/>
      <c r="AM24" s="900"/>
      <c r="AN24" s="900"/>
      <c r="AO24" s="901"/>
      <c r="AP24" s="2"/>
      <c r="AQ24" s="59">
        <f t="shared" si="2"/>
        <v>1</v>
      </c>
    </row>
    <row r="25" spans="2:46" ht="12" customHeight="1" x14ac:dyDescent="0.15">
      <c r="B25" s="941"/>
      <c r="C25" s="949"/>
      <c r="D25" s="947"/>
      <c r="E25" s="947"/>
      <c r="F25" s="947"/>
      <c r="G25" s="947"/>
      <c r="H25" s="947"/>
      <c r="I25" s="947"/>
      <c r="J25" s="948"/>
      <c r="K25" s="100">
        <v>15</v>
      </c>
      <c r="L25" s="905" t="s">
        <v>590</v>
      </c>
      <c r="M25" s="906"/>
      <c r="N25" s="905" t="s">
        <v>594</v>
      </c>
      <c r="O25" s="906"/>
      <c r="P25" s="905"/>
      <c r="Q25" s="906"/>
      <c r="R25" s="914" t="s">
        <v>335</v>
      </c>
      <c r="S25" s="915"/>
      <c r="T25" s="916"/>
      <c r="U25" s="905" t="s">
        <v>518</v>
      </c>
      <c r="V25" s="906"/>
      <c r="W25" s="905"/>
      <c r="X25" s="906"/>
      <c r="Y25" s="54"/>
      <c r="Z25" s="54"/>
      <c r="AA25" s="54"/>
      <c r="AB25" s="54"/>
      <c r="AC25" s="60"/>
      <c r="AD25" s="60"/>
      <c r="AE25" s="60"/>
      <c r="AF25" s="60"/>
      <c r="AG25" s="60"/>
      <c r="AH25" s="60"/>
      <c r="AI25" s="60"/>
      <c r="AJ25" s="60"/>
      <c r="AK25" s="899" t="s">
        <v>592</v>
      </c>
      <c r="AL25" s="900"/>
      <c r="AM25" s="900"/>
      <c r="AN25" s="900"/>
      <c r="AO25" s="901"/>
      <c r="AP25" s="2"/>
      <c r="AQ25" s="59">
        <f t="shared" si="2"/>
        <v>1</v>
      </c>
    </row>
    <row r="26" spans="2:46" ht="12" customHeight="1" x14ac:dyDescent="0.15">
      <c r="B26" s="941"/>
      <c r="C26" s="949"/>
      <c r="D26" s="947"/>
      <c r="E26" s="947"/>
      <c r="F26" s="947"/>
      <c r="G26" s="947"/>
      <c r="H26" s="947"/>
      <c r="I26" s="947"/>
      <c r="J26" s="948"/>
      <c r="K26" s="100">
        <v>16</v>
      </c>
      <c r="L26" s="905" t="s">
        <v>590</v>
      </c>
      <c r="M26" s="906"/>
      <c r="N26" s="905" t="s">
        <v>594</v>
      </c>
      <c r="O26" s="906"/>
      <c r="P26" s="905" t="s">
        <v>329</v>
      </c>
      <c r="Q26" s="906"/>
      <c r="R26" s="914" t="s">
        <v>331</v>
      </c>
      <c r="S26" s="915"/>
      <c r="T26" s="916"/>
      <c r="U26" s="905" t="s">
        <v>518</v>
      </c>
      <c r="V26" s="906"/>
      <c r="W26" s="905"/>
      <c r="X26" s="906"/>
      <c r="Y26" s="54"/>
      <c r="Z26" s="54"/>
      <c r="AA26" s="54"/>
      <c r="AB26" s="54"/>
      <c r="AC26" s="60"/>
      <c r="AD26" s="60"/>
      <c r="AE26" s="60"/>
      <c r="AF26" s="60"/>
      <c r="AG26" s="60"/>
      <c r="AH26" s="60"/>
      <c r="AI26" s="60"/>
      <c r="AJ26" s="60">
        <v>0.13</v>
      </c>
      <c r="AK26" s="899" t="s">
        <v>774</v>
      </c>
      <c r="AL26" s="900"/>
      <c r="AM26" s="900"/>
      <c r="AN26" s="900"/>
      <c r="AO26" s="901"/>
      <c r="AP26" s="2"/>
      <c r="AQ26" s="59">
        <f t="shared" si="2"/>
        <v>3</v>
      </c>
    </row>
    <row r="27" spans="2:46" ht="12" customHeight="1" x14ac:dyDescent="0.15">
      <c r="B27" s="941"/>
      <c r="C27" s="949"/>
      <c r="D27" s="947"/>
      <c r="E27" s="947"/>
      <c r="F27" s="947"/>
      <c r="G27" s="947"/>
      <c r="H27" s="947"/>
      <c r="I27" s="947"/>
      <c r="J27" s="948"/>
      <c r="K27" s="100">
        <v>17</v>
      </c>
      <c r="L27" s="905" t="s">
        <v>435</v>
      </c>
      <c r="M27" s="906"/>
      <c r="N27" s="905" t="s">
        <v>539</v>
      </c>
      <c r="O27" s="906"/>
      <c r="P27" s="905" t="s">
        <v>329</v>
      </c>
      <c r="Q27" s="906"/>
      <c r="R27" s="914" t="s">
        <v>329</v>
      </c>
      <c r="S27" s="915"/>
      <c r="T27" s="916"/>
      <c r="U27" s="905" t="s">
        <v>532</v>
      </c>
      <c r="V27" s="906"/>
      <c r="W27" s="905"/>
      <c r="X27" s="906"/>
      <c r="Y27" s="54"/>
      <c r="Z27" s="54"/>
      <c r="AA27" s="54"/>
      <c r="AB27" s="54"/>
      <c r="AC27" s="60"/>
      <c r="AD27" s="60"/>
      <c r="AE27" s="60"/>
      <c r="AF27" s="60"/>
      <c r="AG27" s="60"/>
      <c r="AH27" s="60"/>
      <c r="AI27" s="60">
        <v>3.3</v>
      </c>
      <c r="AJ27" s="60"/>
      <c r="AK27" s="899"/>
      <c r="AL27" s="900"/>
      <c r="AM27" s="900"/>
      <c r="AN27" s="900"/>
      <c r="AO27" s="901"/>
      <c r="AP27" s="2"/>
      <c r="AQ27" s="59">
        <f t="shared" si="2"/>
        <v>3</v>
      </c>
    </row>
    <row r="28" spans="2:46" ht="12" customHeight="1" x14ac:dyDescent="0.15">
      <c r="B28" s="941"/>
      <c r="C28" s="949"/>
      <c r="D28" s="947"/>
      <c r="E28" s="947"/>
      <c r="F28" s="947"/>
      <c r="G28" s="947"/>
      <c r="H28" s="947"/>
      <c r="I28" s="947"/>
      <c r="J28" s="948"/>
      <c r="K28" s="100">
        <v>18</v>
      </c>
      <c r="L28" s="905" t="s">
        <v>435</v>
      </c>
      <c r="M28" s="906"/>
      <c r="N28" s="905" t="s">
        <v>549</v>
      </c>
      <c r="O28" s="906"/>
      <c r="P28" s="905" t="s">
        <v>508</v>
      </c>
      <c r="Q28" s="906"/>
      <c r="R28" s="914" t="s">
        <v>301</v>
      </c>
      <c r="S28" s="915"/>
      <c r="T28" s="916"/>
      <c r="U28" s="905" t="s">
        <v>532</v>
      </c>
      <c r="V28" s="906"/>
      <c r="W28" s="905"/>
      <c r="X28" s="906"/>
      <c r="Y28" s="54"/>
      <c r="Z28" s="54"/>
      <c r="AA28" s="54"/>
      <c r="AB28" s="54"/>
      <c r="AC28" s="60"/>
      <c r="AD28" s="60"/>
      <c r="AE28" s="60"/>
      <c r="AF28" s="60">
        <v>0.04</v>
      </c>
      <c r="AG28" s="60"/>
      <c r="AH28" s="60"/>
      <c r="AI28" s="60"/>
      <c r="AJ28" s="60"/>
      <c r="AK28" s="899"/>
      <c r="AL28" s="900"/>
      <c r="AM28" s="900"/>
      <c r="AN28" s="900"/>
      <c r="AO28" s="901"/>
      <c r="AP28" s="2"/>
      <c r="AQ28" s="59">
        <f>IF(P30="材質劣化",2,IF(P30="漏水",3,1))</f>
        <v>1</v>
      </c>
    </row>
    <row r="29" spans="2:46" ht="12" customHeight="1" x14ac:dyDescent="0.15">
      <c r="B29" s="941"/>
      <c r="C29" s="949"/>
      <c r="D29" s="947"/>
      <c r="E29" s="947"/>
      <c r="F29" s="947"/>
      <c r="G29" s="947"/>
      <c r="H29" s="947"/>
      <c r="I29" s="947"/>
      <c r="J29" s="948"/>
      <c r="K29" s="100">
        <v>19</v>
      </c>
      <c r="L29" s="905"/>
      <c r="M29" s="906"/>
      <c r="N29" s="905"/>
      <c r="O29" s="906"/>
      <c r="P29" s="905"/>
      <c r="Q29" s="906"/>
      <c r="R29" s="914"/>
      <c r="S29" s="915"/>
      <c r="T29" s="916"/>
      <c r="U29" s="905"/>
      <c r="V29" s="906"/>
      <c r="W29" s="905"/>
      <c r="X29" s="906"/>
      <c r="Y29" s="54"/>
      <c r="Z29" s="54"/>
      <c r="AA29" s="54"/>
      <c r="AB29" s="54"/>
      <c r="AC29" s="60"/>
      <c r="AD29" s="60"/>
      <c r="AE29" s="60"/>
      <c r="AF29" s="60"/>
      <c r="AG29" s="60"/>
      <c r="AH29" s="60"/>
      <c r="AI29" s="60"/>
      <c r="AJ29" s="60"/>
      <c r="AK29" s="899"/>
      <c r="AL29" s="900"/>
      <c r="AM29" s="900"/>
      <c r="AN29" s="900"/>
      <c r="AO29" s="901"/>
      <c r="AP29" s="2"/>
      <c r="AQ29" s="59">
        <f>IF(P34="材質劣化",2,IF(P34="漏水",3,1))</f>
        <v>1</v>
      </c>
    </row>
    <row r="30" spans="2:46" ht="12" customHeight="1" x14ac:dyDescent="0.15">
      <c r="B30" s="941"/>
      <c r="C30" s="949"/>
      <c r="D30" s="947"/>
      <c r="E30" s="947"/>
      <c r="F30" s="947"/>
      <c r="G30" s="947"/>
      <c r="H30" s="947"/>
      <c r="I30" s="947"/>
      <c r="J30" s="948"/>
      <c r="K30" s="100">
        <v>20</v>
      </c>
      <c r="L30" s="905"/>
      <c r="M30" s="906"/>
      <c r="N30" s="905"/>
      <c r="O30" s="906"/>
      <c r="P30" s="905"/>
      <c r="Q30" s="906"/>
      <c r="R30" s="914"/>
      <c r="S30" s="915"/>
      <c r="T30" s="916"/>
      <c r="U30" s="905"/>
      <c r="V30" s="906"/>
      <c r="W30" s="905"/>
      <c r="X30" s="906"/>
      <c r="Y30" s="54"/>
      <c r="Z30" s="54"/>
      <c r="AA30" s="54"/>
      <c r="AB30" s="54"/>
      <c r="AC30" s="60"/>
      <c r="AD30" s="60"/>
      <c r="AE30" s="60"/>
      <c r="AF30" s="60"/>
      <c r="AG30" s="60"/>
      <c r="AH30" s="60"/>
      <c r="AI30" s="60"/>
      <c r="AJ30" s="60"/>
      <c r="AK30" s="899"/>
      <c r="AL30" s="900"/>
      <c r="AM30" s="900"/>
      <c r="AN30" s="900"/>
      <c r="AO30" s="901"/>
      <c r="AP30" s="2"/>
      <c r="AQ30" s="59">
        <f>IF(P30="材質劣化",2,IF(P30="漏水",3,1))</f>
        <v>1</v>
      </c>
    </row>
    <row r="31" spans="2:46" ht="12" customHeight="1" x14ac:dyDescent="0.15">
      <c r="B31" s="941"/>
      <c r="C31" s="949"/>
      <c r="D31" s="947"/>
      <c r="E31" s="947"/>
      <c r="F31" s="947"/>
      <c r="G31" s="947"/>
      <c r="H31" s="947"/>
      <c r="I31" s="947"/>
      <c r="J31" s="948"/>
      <c r="K31" s="100">
        <v>21</v>
      </c>
      <c r="L31" s="905"/>
      <c r="M31" s="906"/>
      <c r="N31" s="905"/>
      <c r="O31" s="906"/>
      <c r="P31" s="905"/>
      <c r="Q31" s="906"/>
      <c r="R31" s="914"/>
      <c r="S31" s="915"/>
      <c r="T31" s="916"/>
      <c r="U31" s="905"/>
      <c r="V31" s="906"/>
      <c r="W31" s="905"/>
      <c r="X31" s="906"/>
      <c r="Y31" s="54"/>
      <c r="Z31" s="54"/>
      <c r="AA31" s="54"/>
      <c r="AB31" s="54"/>
      <c r="AC31" s="60"/>
      <c r="AD31" s="60"/>
      <c r="AE31" s="60"/>
      <c r="AF31" s="60"/>
      <c r="AG31" s="60"/>
      <c r="AH31" s="60"/>
      <c r="AI31" s="60"/>
      <c r="AJ31" s="60"/>
      <c r="AK31" s="899"/>
      <c r="AL31" s="900"/>
      <c r="AM31" s="900"/>
      <c r="AN31" s="900"/>
      <c r="AO31" s="901"/>
      <c r="AP31" s="2"/>
      <c r="AQ31" s="59">
        <f>IF(P33="材質劣化",2,IF(P33="漏水",3,1))</f>
        <v>1</v>
      </c>
    </row>
    <row r="32" spans="2:46" ht="12" customHeight="1" x14ac:dyDescent="0.15">
      <c r="B32" s="941"/>
      <c r="C32" s="949"/>
      <c r="D32" s="947"/>
      <c r="E32" s="947"/>
      <c r="F32" s="947"/>
      <c r="G32" s="947"/>
      <c r="H32" s="947"/>
      <c r="I32" s="947"/>
      <c r="J32" s="948"/>
      <c r="K32" s="100">
        <v>22</v>
      </c>
      <c r="L32" s="905"/>
      <c r="M32" s="906"/>
      <c r="N32" s="905"/>
      <c r="O32" s="906"/>
      <c r="P32" s="905"/>
      <c r="Q32" s="906"/>
      <c r="R32" s="914"/>
      <c r="S32" s="915"/>
      <c r="T32" s="916"/>
      <c r="U32" s="905"/>
      <c r="V32" s="906"/>
      <c r="W32" s="905"/>
      <c r="X32" s="906"/>
      <c r="Y32" s="54"/>
      <c r="Z32" s="54"/>
      <c r="AA32" s="54"/>
      <c r="AB32" s="54"/>
      <c r="AC32" s="60"/>
      <c r="AD32" s="60"/>
      <c r="AE32" s="60"/>
      <c r="AF32" s="60"/>
      <c r="AG32" s="60"/>
      <c r="AH32" s="60"/>
      <c r="AI32" s="60"/>
      <c r="AJ32" s="60"/>
      <c r="AK32" s="899"/>
      <c r="AL32" s="900"/>
      <c r="AM32" s="900"/>
      <c r="AN32" s="900"/>
      <c r="AO32" s="901"/>
      <c r="AP32" s="2"/>
      <c r="AQ32" s="59">
        <f>IF(P37="材質劣化",2,IF(P37="漏水",3,1))</f>
        <v>1</v>
      </c>
      <c r="AS32" s="3"/>
      <c r="AT32" s="3"/>
    </row>
    <row r="33" spans="2:86" ht="12" customHeight="1" x14ac:dyDescent="0.15">
      <c r="B33" s="941"/>
      <c r="C33" s="949"/>
      <c r="D33" s="947"/>
      <c r="E33" s="947"/>
      <c r="F33" s="947"/>
      <c r="G33" s="947"/>
      <c r="H33" s="947"/>
      <c r="I33" s="947"/>
      <c r="J33" s="948"/>
      <c r="K33" s="100">
        <v>23</v>
      </c>
      <c r="L33" s="905"/>
      <c r="M33" s="906"/>
      <c r="N33" s="905"/>
      <c r="O33" s="906"/>
      <c r="P33" s="905"/>
      <c r="Q33" s="906"/>
      <c r="R33" s="914"/>
      <c r="S33" s="915"/>
      <c r="T33" s="916"/>
      <c r="U33" s="905"/>
      <c r="V33" s="906"/>
      <c r="W33" s="905"/>
      <c r="X33" s="906"/>
      <c r="Y33" s="54"/>
      <c r="Z33" s="54"/>
      <c r="AA33" s="54"/>
      <c r="AB33" s="54"/>
      <c r="AC33" s="60"/>
      <c r="AD33" s="60"/>
      <c r="AE33" s="60"/>
      <c r="AF33" s="60"/>
      <c r="AG33" s="60"/>
      <c r="AH33" s="60"/>
      <c r="AI33" s="60"/>
      <c r="AJ33" s="60"/>
      <c r="AK33" s="899"/>
      <c r="AL33" s="900"/>
      <c r="AM33" s="900"/>
      <c r="AN33" s="900"/>
      <c r="AO33" s="901"/>
      <c r="AP33" s="2"/>
      <c r="AQ33" s="59">
        <f>IF(P33="材質劣化",2,IF(P33="漏水",3,1))</f>
        <v>1</v>
      </c>
      <c r="AS33" s="198"/>
      <c r="AT33" s="198"/>
    </row>
    <row r="34" spans="2:86" ht="12" customHeight="1" x14ac:dyDescent="0.15">
      <c r="B34" s="941"/>
      <c r="C34" s="949"/>
      <c r="D34" s="947"/>
      <c r="E34" s="947"/>
      <c r="F34" s="947"/>
      <c r="G34" s="947"/>
      <c r="H34" s="947"/>
      <c r="I34" s="947"/>
      <c r="J34" s="948"/>
      <c r="K34" s="100">
        <v>24</v>
      </c>
      <c r="L34" s="905"/>
      <c r="M34" s="906"/>
      <c r="N34" s="905"/>
      <c r="O34" s="906"/>
      <c r="P34" s="905"/>
      <c r="Q34" s="906"/>
      <c r="R34" s="914"/>
      <c r="S34" s="915"/>
      <c r="T34" s="916"/>
      <c r="U34" s="905"/>
      <c r="V34" s="906"/>
      <c r="W34" s="905"/>
      <c r="X34" s="906"/>
      <c r="Y34" s="54"/>
      <c r="Z34" s="54"/>
      <c r="AA34" s="54"/>
      <c r="AB34" s="54"/>
      <c r="AC34" s="60"/>
      <c r="AD34" s="60"/>
      <c r="AE34" s="60"/>
      <c r="AF34" s="60"/>
      <c r="AG34" s="60"/>
      <c r="AH34" s="60"/>
      <c r="AI34" s="60"/>
      <c r="AJ34" s="60"/>
      <c r="AK34" s="899"/>
      <c r="AL34" s="900"/>
      <c r="AM34" s="900"/>
      <c r="AN34" s="900"/>
      <c r="AO34" s="901"/>
      <c r="AP34" s="2"/>
      <c r="AQ34" s="59">
        <f>IF(P36="材質劣化",2,IF(P36="漏水",3,1))</f>
        <v>1</v>
      </c>
      <c r="AS34" s="199"/>
      <c r="AT34" s="199"/>
    </row>
    <row r="35" spans="2:86" ht="12" customHeight="1" x14ac:dyDescent="0.15">
      <c r="B35" s="941"/>
      <c r="C35" s="949"/>
      <c r="D35" s="947"/>
      <c r="E35" s="947"/>
      <c r="F35" s="947"/>
      <c r="G35" s="947"/>
      <c r="H35" s="947"/>
      <c r="I35" s="947"/>
      <c r="J35" s="948"/>
      <c r="K35" s="922" t="s">
        <v>769</v>
      </c>
      <c r="L35" s="910" t="s">
        <v>770</v>
      </c>
      <c r="M35" s="910"/>
      <c r="N35" s="910"/>
      <c r="O35" s="910"/>
      <c r="P35" s="910"/>
      <c r="Q35" s="910"/>
      <c r="R35" s="910"/>
      <c r="S35" s="910"/>
      <c r="T35" s="910"/>
      <c r="U35" s="910"/>
      <c r="V35" s="910"/>
      <c r="W35" s="910"/>
      <c r="X35" s="910"/>
      <c r="Y35" s="911" t="s">
        <v>532</v>
      </c>
      <c r="Z35" s="912"/>
      <c r="AA35" s="912"/>
      <c r="AB35" s="913"/>
      <c r="AC35" s="124">
        <f t="shared" ref="AC35:AJ35" si="3">SUM(AC11:AC34)</f>
        <v>0</v>
      </c>
      <c r="AD35" s="124">
        <f t="shared" si="3"/>
        <v>0</v>
      </c>
      <c r="AE35" s="124">
        <f>SUM(AE11:AE34)</f>
        <v>0</v>
      </c>
      <c r="AF35" s="124">
        <f t="shared" si="3"/>
        <v>0.18000000000000002</v>
      </c>
      <c r="AG35" s="124">
        <f t="shared" si="3"/>
        <v>0</v>
      </c>
      <c r="AH35" s="124">
        <f t="shared" si="3"/>
        <v>0</v>
      </c>
      <c r="AI35" s="124">
        <f t="shared" si="3"/>
        <v>12.34</v>
      </c>
      <c r="AJ35" s="125">
        <f t="shared" si="3"/>
        <v>5.33</v>
      </c>
      <c r="AK35" s="910" t="s">
        <v>771</v>
      </c>
      <c r="AL35" s="910"/>
      <c r="AM35" s="929" t="s">
        <v>505</v>
      </c>
      <c r="AN35" s="929"/>
      <c r="AO35" s="929"/>
      <c r="AP35" s="2"/>
    </row>
    <row r="36" spans="2:86" ht="12" customHeight="1" x14ac:dyDescent="0.15">
      <c r="B36" s="941"/>
      <c r="C36" s="949"/>
      <c r="D36" s="947"/>
      <c r="E36" s="947"/>
      <c r="F36" s="947"/>
      <c r="G36" s="947"/>
      <c r="H36" s="947"/>
      <c r="I36" s="947"/>
      <c r="J36" s="948"/>
      <c r="K36" s="923"/>
      <c r="L36" s="931" t="s">
        <v>772</v>
      </c>
      <c r="M36" s="942"/>
      <c r="N36" s="932"/>
      <c r="O36" s="931" t="s">
        <v>773</v>
      </c>
      <c r="P36" s="942"/>
      <c r="Q36" s="942"/>
      <c r="R36" s="942"/>
      <c r="S36" s="942"/>
      <c r="T36" s="942"/>
      <c r="U36" s="942"/>
      <c r="V36" s="942"/>
      <c r="W36" s="942"/>
      <c r="X36" s="932"/>
      <c r="Y36" s="53" t="s">
        <v>510</v>
      </c>
      <c r="Z36" s="49" t="s">
        <v>509</v>
      </c>
      <c r="AA36" s="49" t="s">
        <v>519</v>
      </c>
      <c r="AB36" s="49" t="s">
        <v>518</v>
      </c>
      <c r="AC36" s="49" t="s">
        <v>510</v>
      </c>
      <c r="AD36" s="49" t="s">
        <v>509</v>
      </c>
      <c r="AE36" s="49" t="s">
        <v>519</v>
      </c>
      <c r="AF36" s="49" t="s">
        <v>518</v>
      </c>
      <c r="AG36" s="49" t="s">
        <v>510</v>
      </c>
      <c r="AH36" s="49" t="s">
        <v>509</v>
      </c>
      <c r="AI36" s="49" t="s">
        <v>519</v>
      </c>
      <c r="AJ36" s="82" t="s">
        <v>518</v>
      </c>
      <c r="AK36" s="910"/>
      <c r="AL36" s="910"/>
      <c r="AM36" s="929"/>
      <c r="AN36" s="929"/>
      <c r="AO36" s="929"/>
      <c r="AP36" s="2"/>
    </row>
    <row r="37" spans="2:86" ht="14.25" customHeight="1" x14ac:dyDescent="0.15">
      <c r="B37" s="941"/>
      <c r="C37" s="949"/>
      <c r="D37" s="947"/>
      <c r="E37" s="947"/>
      <c r="F37" s="947"/>
      <c r="G37" s="947"/>
      <c r="H37" s="947"/>
      <c r="I37" s="947"/>
      <c r="J37" s="948"/>
      <c r="K37" s="923"/>
      <c r="L37" s="933"/>
      <c r="M37" s="943"/>
      <c r="N37" s="934"/>
      <c r="O37" s="933"/>
      <c r="P37" s="943"/>
      <c r="Q37" s="943"/>
      <c r="R37" s="943"/>
      <c r="S37" s="943"/>
      <c r="T37" s="943"/>
      <c r="U37" s="943"/>
      <c r="V37" s="943"/>
      <c r="W37" s="943"/>
      <c r="X37" s="934"/>
      <c r="Y37" s="897">
        <f>IF(COUNTIF(Y11:Y34,"〇")&gt;0,1,0)</f>
        <v>0</v>
      </c>
      <c r="Z37" s="897">
        <f t="shared" ref="Z37:AB37" si="4">IF(COUNTIF(Z11:Z34,"〇")&gt;0,1,0)</f>
        <v>0</v>
      </c>
      <c r="AA37" s="897">
        <f t="shared" si="4"/>
        <v>0</v>
      </c>
      <c r="AB37" s="897">
        <f t="shared" si="4"/>
        <v>0</v>
      </c>
      <c r="AC37" s="897">
        <f>COUNTA(AC11:AC34)</f>
        <v>0</v>
      </c>
      <c r="AD37" s="897">
        <f t="shared" ref="AD37:AI37" si="5">COUNTA(AD11:AD34)</f>
        <v>0</v>
      </c>
      <c r="AE37" s="897">
        <f t="shared" si="5"/>
        <v>0</v>
      </c>
      <c r="AF37" s="897">
        <f t="shared" si="5"/>
        <v>3</v>
      </c>
      <c r="AG37" s="897">
        <f t="shared" si="5"/>
        <v>0</v>
      </c>
      <c r="AH37" s="897">
        <f t="shared" si="5"/>
        <v>0</v>
      </c>
      <c r="AI37" s="897">
        <f t="shared" si="5"/>
        <v>4</v>
      </c>
      <c r="AJ37" s="897">
        <f>COUNTA(AJ11:AJ34)</f>
        <v>2</v>
      </c>
      <c r="AK37" s="910"/>
      <c r="AL37" s="910"/>
      <c r="AM37" s="929"/>
      <c r="AN37" s="929"/>
      <c r="AO37" s="929"/>
      <c r="AP37" s="2"/>
      <c r="AU37" s="43">
        <f>+Y37</f>
        <v>0</v>
      </c>
    </row>
    <row r="38" spans="2:86" ht="14.25" customHeight="1" x14ac:dyDescent="0.15">
      <c r="B38" s="941"/>
      <c r="C38" s="949"/>
      <c r="D38" s="947"/>
      <c r="E38" s="947"/>
      <c r="F38" s="947"/>
      <c r="G38" s="947"/>
      <c r="H38" s="947"/>
      <c r="I38" s="947"/>
      <c r="J38" s="948"/>
      <c r="K38" s="923"/>
      <c r="L38" s="935"/>
      <c r="M38" s="944"/>
      <c r="N38" s="936"/>
      <c r="O38" s="935"/>
      <c r="P38" s="944"/>
      <c r="Q38" s="944"/>
      <c r="R38" s="944"/>
      <c r="S38" s="944"/>
      <c r="T38" s="944"/>
      <c r="U38" s="944"/>
      <c r="V38" s="944"/>
      <c r="W38" s="944"/>
      <c r="X38" s="936"/>
      <c r="Y38" s="897"/>
      <c r="Z38" s="897"/>
      <c r="AA38" s="897"/>
      <c r="AB38" s="897"/>
      <c r="AC38" s="897"/>
      <c r="AD38" s="897"/>
      <c r="AE38" s="897"/>
      <c r="AF38" s="897"/>
      <c r="AG38" s="897"/>
      <c r="AH38" s="897"/>
      <c r="AI38" s="897"/>
      <c r="AJ38" s="897"/>
      <c r="AK38" s="910"/>
      <c r="AL38" s="910"/>
      <c r="AM38" s="929"/>
      <c r="AN38" s="929"/>
      <c r="AO38" s="929"/>
      <c r="AP38" s="2"/>
    </row>
    <row r="39" spans="2:86" ht="12" customHeight="1" x14ac:dyDescent="0.15">
      <c r="B39" s="941"/>
      <c r="C39" s="949"/>
      <c r="D39" s="947"/>
      <c r="E39" s="947"/>
      <c r="F39" s="947"/>
      <c r="G39" s="947"/>
      <c r="H39" s="947"/>
      <c r="I39" s="947"/>
      <c r="J39" s="947"/>
      <c r="K39" s="917" t="s">
        <v>224</v>
      </c>
      <c r="L39" s="924"/>
      <c r="M39" s="924"/>
      <c r="N39" s="924"/>
      <c r="O39" s="924"/>
      <c r="P39" s="924"/>
      <c r="Q39" s="924"/>
      <c r="R39" s="924"/>
      <c r="S39" s="924"/>
      <c r="T39" s="924"/>
      <c r="U39" s="924"/>
      <c r="V39" s="924"/>
      <c r="W39" s="924"/>
      <c r="X39" s="924"/>
      <c r="Y39" s="924"/>
      <c r="Z39" s="924"/>
      <c r="AA39" s="924"/>
      <c r="AB39" s="924"/>
      <c r="AC39" s="924"/>
      <c r="AD39" s="924"/>
      <c r="AE39" s="924"/>
      <c r="AF39" s="924"/>
      <c r="AG39" s="924"/>
      <c r="AH39" s="924"/>
      <c r="AI39" s="924"/>
      <c r="AJ39" s="924"/>
      <c r="AK39" s="925"/>
      <c r="AL39" s="925"/>
      <c r="AM39" s="925"/>
      <c r="AN39" s="925"/>
      <c r="AO39" s="926"/>
      <c r="AP39" s="2"/>
    </row>
    <row r="40" spans="2:86" ht="12" customHeight="1" x14ac:dyDescent="0.15">
      <c r="B40" s="941"/>
      <c r="C40" s="949"/>
      <c r="D40" s="947"/>
      <c r="E40" s="947"/>
      <c r="F40" s="947"/>
      <c r="G40" s="947"/>
      <c r="H40" s="947"/>
      <c r="I40" s="947"/>
      <c r="J40" s="947"/>
      <c r="K40" s="918"/>
      <c r="L40" s="925"/>
      <c r="M40" s="925"/>
      <c r="N40" s="925"/>
      <c r="O40" s="925"/>
      <c r="P40" s="925"/>
      <c r="Q40" s="925"/>
      <c r="R40" s="925"/>
      <c r="S40" s="925"/>
      <c r="T40" s="925"/>
      <c r="U40" s="925"/>
      <c r="V40" s="925"/>
      <c r="W40" s="925"/>
      <c r="X40" s="925"/>
      <c r="Y40" s="925"/>
      <c r="Z40" s="925"/>
      <c r="AA40" s="925"/>
      <c r="AB40" s="925"/>
      <c r="AC40" s="925"/>
      <c r="AD40" s="925"/>
      <c r="AE40" s="925"/>
      <c r="AF40" s="925"/>
      <c r="AG40" s="925"/>
      <c r="AH40" s="925"/>
      <c r="AI40" s="925"/>
      <c r="AJ40" s="925"/>
      <c r="AK40" s="925"/>
      <c r="AL40" s="925"/>
      <c r="AM40" s="925"/>
      <c r="AN40" s="925"/>
      <c r="AO40" s="926"/>
      <c r="AP40" s="2"/>
    </row>
    <row r="41" spans="2:86" ht="12" customHeight="1" x14ac:dyDescent="0.15">
      <c r="B41" s="941"/>
      <c r="C41" s="949"/>
      <c r="D41" s="947"/>
      <c r="E41" s="947"/>
      <c r="F41" s="947"/>
      <c r="G41" s="947"/>
      <c r="H41" s="947"/>
      <c r="I41" s="947"/>
      <c r="J41" s="947"/>
      <c r="K41" s="918"/>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6"/>
      <c r="AP41" s="2"/>
    </row>
    <row r="42" spans="2:86" ht="12" customHeight="1" x14ac:dyDescent="0.15">
      <c r="B42" s="941"/>
      <c r="C42" s="949"/>
      <c r="D42" s="947"/>
      <c r="E42" s="947"/>
      <c r="F42" s="947"/>
      <c r="G42" s="947"/>
      <c r="H42" s="947"/>
      <c r="I42" s="947"/>
      <c r="J42" s="947"/>
      <c r="K42" s="918"/>
      <c r="L42" s="927"/>
      <c r="M42" s="927"/>
      <c r="N42" s="927"/>
      <c r="O42" s="927"/>
      <c r="P42" s="927"/>
      <c r="Q42" s="927"/>
      <c r="R42" s="927"/>
      <c r="S42" s="927"/>
      <c r="T42" s="927"/>
      <c r="U42" s="927"/>
      <c r="V42" s="927"/>
      <c r="W42" s="927"/>
      <c r="X42" s="927"/>
      <c r="Y42" s="927"/>
      <c r="Z42" s="927"/>
      <c r="AA42" s="927"/>
      <c r="AB42" s="927"/>
      <c r="AC42" s="927"/>
      <c r="AD42" s="927"/>
      <c r="AE42" s="927"/>
      <c r="AF42" s="927"/>
      <c r="AG42" s="927"/>
      <c r="AH42" s="927"/>
      <c r="AI42" s="927"/>
      <c r="AJ42" s="927"/>
      <c r="AK42" s="927"/>
      <c r="AL42" s="927"/>
      <c r="AM42" s="927"/>
      <c r="AN42" s="927"/>
      <c r="AO42" s="928"/>
      <c r="AP42" s="43"/>
      <c r="CD42" s="2"/>
      <c r="CE42" s="2"/>
      <c r="CF42" s="2"/>
      <c r="CG42" s="2"/>
      <c r="CH42" s="2"/>
    </row>
    <row r="43" spans="2:86" ht="12" customHeight="1" x14ac:dyDescent="0.15">
      <c r="B43" s="941"/>
      <c r="C43" s="949"/>
      <c r="D43" s="947"/>
      <c r="E43" s="947"/>
      <c r="F43" s="947"/>
      <c r="G43" s="947"/>
      <c r="H43" s="947"/>
      <c r="I43" s="947"/>
      <c r="J43" s="948"/>
      <c r="K43" s="930" t="s">
        <v>225</v>
      </c>
      <c r="L43" s="930"/>
      <c r="M43" s="930"/>
      <c r="N43" s="930"/>
      <c r="O43" s="930"/>
      <c r="P43" s="930"/>
      <c r="Q43" s="930"/>
      <c r="R43" s="930"/>
      <c r="S43" s="930"/>
      <c r="T43" s="930"/>
      <c r="U43" s="930"/>
      <c r="V43" s="930"/>
      <c r="W43" s="930"/>
      <c r="X43" s="930"/>
      <c r="Y43" s="930"/>
      <c r="Z43" s="930"/>
      <c r="AA43" s="930"/>
      <c r="AB43" s="930"/>
      <c r="AC43" s="930"/>
      <c r="AD43" s="930"/>
      <c r="AE43" s="930"/>
      <c r="AF43" s="930"/>
      <c r="AG43" s="930"/>
      <c r="AH43" s="930"/>
      <c r="AI43" s="930"/>
      <c r="AJ43" s="930"/>
      <c r="AK43" s="930"/>
      <c r="AL43" s="930"/>
      <c r="AM43" s="930"/>
      <c r="AN43" s="930"/>
      <c r="AO43" s="930"/>
      <c r="AP43" s="43"/>
      <c r="CD43" s="2"/>
      <c r="CE43" s="2"/>
      <c r="CF43" s="2"/>
      <c r="CG43" s="2"/>
      <c r="CH43" s="2"/>
    </row>
    <row r="44" spans="2:86" ht="12" customHeight="1" x14ac:dyDescent="0.15">
      <c r="B44" s="941"/>
      <c r="C44" s="949"/>
      <c r="D44" s="947"/>
      <c r="E44" s="947"/>
      <c r="F44" s="947"/>
      <c r="G44" s="947"/>
      <c r="H44" s="947"/>
      <c r="I44" s="947"/>
      <c r="J44" s="948"/>
      <c r="K44" s="919" t="s">
        <v>226</v>
      </c>
      <c r="L44" s="920"/>
      <c r="M44" s="920"/>
      <c r="N44" s="920"/>
      <c r="O44" s="920"/>
      <c r="P44" s="920"/>
      <c r="Q44" s="920"/>
      <c r="R44" s="920"/>
      <c r="S44" s="920"/>
      <c r="T44" s="920"/>
      <c r="U44" s="920"/>
      <c r="V44" s="920"/>
      <c r="W44" s="920"/>
      <c r="X44" s="920"/>
      <c r="Y44" s="920"/>
      <c r="Z44" s="920"/>
      <c r="AA44" s="920"/>
      <c r="AB44" s="920"/>
      <c r="AC44" s="920"/>
      <c r="AD44" s="920"/>
      <c r="AE44" s="920"/>
      <c r="AF44" s="920"/>
      <c r="AG44" s="920"/>
      <c r="AH44" s="920"/>
      <c r="AI44" s="920"/>
      <c r="AJ44" s="920"/>
      <c r="AK44" s="920"/>
      <c r="AL44" s="920"/>
      <c r="AM44" s="920"/>
      <c r="AN44" s="920"/>
      <c r="AO44" s="921"/>
      <c r="AP44" s="43"/>
      <c r="CD44" s="2"/>
      <c r="CE44" s="2"/>
      <c r="CF44" s="2"/>
      <c r="CG44" s="2"/>
      <c r="CH44" s="2"/>
    </row>
    <row r="45" spans="2:86" ht="12" customHeight="1" x14ac:dyDescent="0.15">
      <c r="B45" s="504"/>
      <c r="C45" s="950"/>
      <c r="D45" s="951"/>
      <c r="E45" s="951"/>
      <c r="F45" s="951"/>
      <c r="G45" s="951"/>
      <c r="H45" s="951"/>
      <c r="I45" s="951"/>
      <c r="J45" s="952"/>
      <c r="K45" s="907" t="s">
        <v>227</v>
      </c>
      <c r="L45" s="908"/>
      <c r="M45" s="908"/>
      <c r="N45" s="908"/>
      <c r="O45" s="908"/>
      <c r="P45" s="908"/>
      <c r="Q45" s="908"/>
      <c r="R45" s="908"/>
      <c r="S45" s="908"/>
      <c r="T45" s="908"/>
      <c r="U45" s="908"/>
      <c r="V45" s="908"/>
      <c r="W45" s="908"/>
      <c r="X45" s="908"/>
      <c r="Y45" s="908"/>
      <c r="Z45" s="908"/>
      <c r="AA45" s="908"/>
      <c r="AB45" s="908"/>
      <c r="AC45" s="908"/>
      <c r="AD45" s="908"/>
      <c r="AE45" s="908"/>
      <c r="AF45" s="908"/>
      <c r="AG45" s="908"/>
      <c r="AH45" s="908"/>
      <c r="AI45" s="908"/>
      <c r="AJ45" s="908"/>
      <c r="AK45" s="908"/>
      <c r="AL45" s="908"/>
      <c r="AM45" s="908"/>
      <c r="AN45" s="908"/>
      <c r="AO45" s="909"/>
      <c r="AP45" s="43"/>
      <c r="CD45" s="2"/>
      <c r="CE45" s="2"/>
      <c r="CF45" s="2"/>
      <c r="CG45" s="2"/>
      <c r="CH45" s="2"/>
    </row>
    <row r="46" spans="2:86" ht="12" customHeight="1" x14ac:dyDescent="0.2">
      <c r="B46" s="6" t="s">
        <v>228</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230</v>
      </c>
      <c r="AP48" s="43"/>
      <c r="CD48" s="2"/>
      <c r="CE48" s="2"/>
      <c r="CF48" s="2"/>
      <c r="CG48" s="2"/>
      <c r="CH48" s="2"/>
    </row>
    <row r="49" spans="2:86" ht="12" customHeight="1" x14ac:dyDescent="0.15">
      <c r="B49" s="2" t="s">
        <v>231</v>
      </c>
      <c r="AP49" s="43"/>
      <c r="CD49" s="2"/>
      <c r="CE49" s="2"/>
      <c r="CF49" s="2"/>
      <c r="CG49" s="2"/>
      <c r="CH49" s="2"/>
    </row>
    <row r="50" spans="2:86" ht="12" customHeight="1" x14ac:dyDescent="0.15">
      <c r="B50" s="2" t="s">
        <v>232</v>
      </c>
    </row>
    <row r="51" spans="2:86" ht="12" customHeight="1" x14ac:dyDescent="0.15">
      <c r="B51" s="2" t="s">
        <v>233</v>
      </c>
    </row>
    <row r="52" spans="2:86" ht="12" customHeight="1" x14ac:dyDescent="0.15">
      <c r="B52" s="2" t="s">
        <v>234</v>
      </c>
    </row>
    <row r="53" spans="2:86" x14ac:dyDescent="0.15">
      <c r="B53" s="2" t="s">
        <v>235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N11:O34" xr:uid="{5A53D866-0B56-49A3-B208-B9783A73F173}">
      <formula1>INDIRECT(L11)</formula1>
    </dataValidation>
    <dataValidation type="list" allowBlank="1" showInputMessage="1" showErrorMessage="1" sqref="Y11:AB34" xr:uid="{ED273F0D-BD03-4EFB-823F-366246AA0F82}">
      <formula1>"〇,"</formula1>
    </dataValidation>
  </dataValidations>
  <printOptions horizontalCentered="1" verticalCentered="1"/>
  <pageMargins left="3.937007874015748E-2" right="3.937007874015748E-2" top="0.15748031496062992" bottom="0.15748031496062992" header="0.31496062992125984" footer="0.31496062992125984"/>
  <pageSetup scale="80" fitToHeight="0" orientation="landscape"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98443-A177-4DE9-B404-E0038D8FC18A}">
          <x14:formula1>
            <xm:f>'(参考)リスト'!$G$16:$G$19</xm:f>
          </x14:formula1>
          <xm:sqref>AM35:AO38</xm:sqref>
        </x14:dataValidation>
        <x14:dataValidation type="list" allowBlank="1" showInputMessage="1" showErrorMessage="1" xr:uid="{8A81ED98-3124-46D2-A1EE-EBF422D5FE03}">
          <x14:formula1>
            <xm:f>'(参考)リスト'!$F$16:$F$21</xm:f>
          </x14:formula1>
          <xm:sqref>U11:X34</xm:sqref>
        </x14:dataValidation>
        <x14:dataValidation type="list" allowBlank="1" showInputMessage="1" showErrorMessage="1" xr:uid="{841C4BE4-64D1-4A29-85CF-94EF1896CAC4}">
          <x14:formula1>
            <xm:f>'(参考)リスト'!$E$16:$E$27</xm:f>
          </x14:formula1>
          <xm:sqref>R11:T34</xm:sqref>
        </x14:dataValidation>
        <x14:dataValidation type="list" allowBlank="1" showInputMessage="1" showErrorMessage="1" xr:uid="{3544FCD7-B3AA-4F58-8214-104825058ABB}">
          <x14:formula1>
            <xm:f>'(参考)リスト'!$B$16:$B$21</xm:f>
          </x14:formula1>
          <xm:sqref>L11:M34</xm:sqref>
        </x14:dataValidation>
        <x14:dataValidation type="list" allowBlank="1" showInputMessage="1" showErrorMessage="1" xr:uid="{EE55C55A-091B-4226-B106-3830AA212F5F}">
          <x14:formula1>
            <xm:f>'(参考)リスト'!$D$16:$D$18</xm:f>
          </x14:formula1>
          <xm:sqref>P11:Q34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8ECB-EB21-42B7-A028-D35FC4408C77}">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204</v>
      </c>
      <c r="AV1" s="956" t="s">
        <v>205</v>
      </c>
      <c r="AW1" s="956"/>
      <c r="AX1" s="956"/>
      <c r="AY1" s="898" t="s">
        <v>206</v>
      </c>
      <c r="AZ1" s="898"/>
      <c r="BA1" s="898"/>
      <c r="BB1" s="898"/>
      <c r="BC1" s="898"/>
      <c r="BD1" s="898"/>
      <c r="BE1" s="898"/>
      <c r="BF1" s="898"/>
      <c r="BG1" s="898"/>
      <c r="BH1" s="898"/>
      <c r="BI1" s="898"/>
      <c r="BJ1" s="898"/>
      <c r="BK1" s="898" t="s">
        <v>207</v>
      </c>
      <c r="BL1" s="898"/>
      <c r="BM1" s="898"/>
      <c r="BN1" s="898"/>
      <c r="BO1" s="898"/>
      <c r="BP1" s="898"/>
      <c r="BQ1" s="898"/>
      <c r="BR1" s="898"/>
      <c r="BS1" s="898"/>
      <c r="BT1" s="898"/>
      <c r="BU1" s="898"/>
      <c r="BV1" s="898"/>
      <c r="BW1" s="972"/>
      <c r="BX1" s="972"/>
      <c r="BY1" s="972"/>
      <c r="BZ1" s="972"/>
      <c r="CA1" s="972"/>
      <c r="CB1" s="972"/>
      <c r="CC1" s="972"/>
      <c r="CD1" s="972"/>
      <c r="CE1" s="972"/>
      <c r="CF1" s="972"/>
      <c r="CG1" s="972"/>
      <c r="CH1" s="972"/>
    </row>
    <row r="2" spans="2:86" ht="8.25" customHeight="1" x14ac:dyDescent="0.15">
      <c r="AU2" s="974"/>
      <c r="AV2" s="956" t="s">
        <v>208</v>
      </c>
      <c r="AW2" s="902" t="s">
        <v>209</v>
      </c>
      <c r="AX2" s="902" t="s">
        <v>210</v>
      </c>
      <c r="AY2" s="898" t="s">
        <v>211</v>
      </c>
      <c r="AZ2" s="898"/>
      <c r="BA2" s="898"/>
      <c r="BB2" s="898"/>
      <c r="BC2" s="898"/>
      <c r="BD2" s="898"/>
      <c r="BE2" s="898"/>
      <c r="BF2" s="898"/>
      <c r="BG2" s="898"/>
      <c r="BH2" s="898"/>
      <c r="BI2" s="898"/>
      <c r="BJ2" s="898"/>
      <c r="BK2" s="898" t="s">
        <v>212</v>
      </c>
      <c r="BL2" s="898"/>
      <c r="BM2" s="898"/>
      <c r="BN2" s="898"/>
      <c r="BO2" s="898" t="s">
        <v>213</v>
      </c>
      <c r="BP2" s="898"/>
      <c r="BQ2" s="898"/>
      <c r="BR2" s="898"/>
      <c r="BS2" s="898"/>
      <c r="BT2" s="898"/>
      <c r="BU2" s="898"/>
      <c r="BV2" s="898"/>
      <c r="BW2" s="973"/>
      <c r="BX2" s="973"/>
      <c r="BY2" s="973"/>
      <c r="BZ2" s="973"/>
      <c r="CA2" s="972"/>
      <c r="CB2" s="972"/>
      <c r="CC2" s="972"/>
      <c r="CD2" s="972"/>
      <c r="CE2" s="972"/>
      <c r="CF2" s="972"/>
      <c r="CG2" s="972"/>
      <c r="CH2" s="972"/>
    </row>
    <row r="3" spans="2:86" ht="24.95" customHeight="1" x14ac:dyDescent="0.15">
      <c r="B3" s="649" t="s">
        <v>214</v>
      </c>
      <c r="C3" s="903"/>
      <c r="D3" s="903"/>
      <c r="E3" s="904"/>
      <c r="F3" s="904"/>
      <c r="G3" s="904"/>
      <c r="H3" s="904"/>
      <c r="I3" s="904"/>
      <c r="J3" s="904"/>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U3" s="974"/>
      <c r="AV3" s="956"/>
      <c r="AW3" s="902"/>
      <c r="AX3" s="902"/>
      <c r="AY3" s="898" t="s">
        <v>215</v>
      </c>
      <c r="AZ3" s="898"/>
      <c r="BA3" s="898"/>
      <c r="BB3" s="898"/>
      <c r="BC3" s="898" t="s">
        <v>216</v>
      </c>
      <c r="BD3" s="898"/>
      <c r="BE3" s="898"/>
      <c r="BF3" s="898"/>
      <c r="BG3" s="898" t="s">
        <v>217</v>
      </c>
      <c r="BH3" s="898"/>
      <c r="BI3" s="898"/>
      <c r="BJ3" s="898"/>
      <c r="BK3" s="898" t="s">
        <v>218</v>
      </c>
      <c r="BL3" s="898"/>
      <c r="BM3" s="898"/>
      <c r="BN3" s="898"/>
      <c r="BO3" s="898" t="s">
        <v>216</v>
      </c>
      <c r="BP3" s="898"/>
      <c r="BQ3" s="898"/>
      <c r="BR3" s="898"/>
      <c r="BS3" s="898" t="s">
        <v>217</v>
      </c>
      <c r="BT3" s="898"/>
      <c r="BU3" s="898"/>
      <c r="BV3" s="898"/>
      <c r="BW3" s="972"/>
      <c r="BX3" s="972"/>
      <c r="BY3" s="972"/>
      <c r="BZ3" s="972"/>
      <c r="CA3" s="972"/>
      <c r="CB3" s="972"/>
      <c r="CC3" s="972"/>
      <c r="CD3" s="972"/>
      <c r="CE3" s="972"/>
      <c r="CF3" s="972"/>
      <c r="CG3" s="972"/>
      <c r="CH3" s="972"/>
    </row>
    <row r="4" spans="2:86" ht="18" customHeight="1" x14ac:dyDescent="0.15">
      <c r="B4" s="484" t="s">
        <v>390</v>
      </c>
      <c r="C4" s="484"/>
      <c r="D4" s="484"/>
      <c r="E4" s="965" t="s">
        <v>391</v>
      </c>
      <c r="F4" s="966"/>
      <c r="G4" s="966"/>
      <c r="H4" s="966"/>
      <c r="I4" s="966"/>
      <c r="J4" s="967"/>
      <c r="K4" s="525" t="s">
        <v>392</v>
      </c>
      <c r="L4" s="525"/>
      <c r="M4" s="525"/>
      <c r="N4" s="963" t="s">
        <v>393</v>
      </c>
      <c r="O4" s="963"/>
      <c r="P4" s="963"/>
      <c r="Q4" s="963"/>
      <c r="R4" s="963"/>
      <c r="S4" s="963"/>
      <c r="T4" s="540" t="s">
        <v>495</v>
      </c>
      <c r="U4" s="541"/>
      <c r="V4" s="541"/>
      <c r="W4" s="541"/>
      <c r="X4" s="542"/>
      <c r="Y4" s="968" t="s">
        <v>496</v>
      </c>
      <c r="Z4" s="968"/>
      <c r="AA4" s="968"/>
      <c r="AB4" s="968"/>
      <c r="AC4" s="968"/>
      <c r="AD4" s="968"/>
      <c r="AE4" s="968"/>
      <c r="AF4" s="968"/>
      <c r="AG4" s="540" t="s">
        <v>494</v>
      </c>
      <c r="AH4" s="541"/>
      <c r="AI4" s="541"/>
      <c r="AJ4" s="542"/>
      <c r="AK4" s="976">
        <v>45926</v>
      </c>
      <c r="AL4" s="977"/>
      <c r="AM4" s="977"/>
      <c r="AN4" s="977"/>
      <c r="AO4" s="978"/>
      <c r="AU4" s="974"/>
      <c r="AV4" s="956"/>
      <c r="AW4" s="902"/>
      <c r="AX4" s="90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92" t="s">
        <v>515</v>
      </c>
      <c r="C5" s="492"/>
      <c r="D5" s="492"/>
      <c r="E5" s="969" t="s">
        <v>398</v>
      </c>
      <c r="F5" s="970"/>
      <c r="G5" s="970"/>
      <c r="H5" s="970"/>
      <c r="I5" s="970"/>
      <c r="J5" s="971"/>
      <c r="K5" s="539" t="s">
        <v>394</v>
      </c>
      <c r="L5" s="539"/>
      <c r="M5" s="539"/>
      <c r="N5" s="963" t="s">
        <v>395</v>
      </c>
      <c r="O5" s="963"/>
      <c r="P5" s="963"/>
      <c r="Q5" s="963"/>
      <c r="R5" s="963"/>
      <c r="S5" s="963"/>
      <c r="T5" s="543"/>
      <c r="U5" s="544"/>
      <c r="V5" s="544"/>
      <c r="W5" s="544"/>
      <c r="X5" s="545"/>
      <c r="Y5" s="964" t="s">
        <v>497</v>
      </c>
      <c r="Z5" s="964"/>
      <c r="AA5" s="964"/>
      <c r="AB5" s="964"/>
      <c r="AC5" s="964"/>
      <c r="AD5" s="964"/>
      <c r="AE5" s="964"/>
      <c r="AF5" s="964"/>
      <c r="AG5" s="843"/>
      <c r="AH5" s="975"/>
      <c r="AI5" s="975"/>
      <c r="AJ5" s="844"/>
      <c r="AK5" s="979"/>
      <c r="AL5" s="980"/>
      <c r="AM5" s="980"/>
      <c r="AN5" s="980"/>
      <c r="AO5" s="981"/>
      <c r="AU5" s="974"/>
      <c r="AV5" s="50" t="str">
        <f>N7</f>
        <v>S005</v>
      </c>
      <c r="AW5" s="293">
        <f>R7</f>
        <v>10</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0.02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40" t="s">
        <v>223</v>
      </c>
      <c r="C6" s="945"/>
      <c r="D6" s="946"/>
      <c r="E6" s="947"/>
      <c r="F6" s="947"/>
      <c r="G6" s="947"/>
      <c r="H6" s="947"/>
      <c r="I6" s="947"/>
      <c r="J6" s="948"/>
      <c r="K6" s="953" t="s">
        <v>764</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1"/>
      <c r="C7" s="949"/>
      <c r="D7" s="947"/>
      <c r="E7" s="947"/>
      <c r="F7" s="947"/>
      <c r="G7" s="947"/>
      <c r="H7" s="947"/>
      <c r="I7" s="947"/>
      <c r="J7" s="948"/>
      <c r="K7" s="911" t="s">
        <v>765</v>
      </c>
      <c r="L7" s="912"/>
      <c r="M7" s="913"/>
      <c r="N7" s="899" t="s">
        <v>597</v>
      </c>
      <c r="O7" s="900"/>
      <c r="P7" s="911" t="s">
        <v>766</v>
      </c>
      <c r="Q7" s="913"/>
      <c r="R7" s="937">
        <v>10</v>
      </c>
      <c r="S7" s="938"/>
      <c r="T7" s="939"/>
      <c r="U7" s="931" t="s">
        <v>767</v>
      </c>
      <c r="V7" s="932"/>
      <c r="W7" s="931" t="s">
        <v>768</v>
      </c>
      <c r="X7" s="932"/>
      <c r="Y7" s="913" t="s">
        <v>778</v>
      </c>
      <c r="Z7" s="910"/>
      <c r="AA7" s="910"/>
      <c r="AB7" s="910"/>
      <c r="AC7" s="931" t="s">
        <v>779</v>
      </c>
      <c r="AD7" s="942"/>
      <c r="AE7" s="942"/>
      <c r="AF7" s="942"/>
      <c r="AG7" s="942"/>
      <c r="AH7" s="942"/>
      <c r="AI7" s="942"/>
      <c r="AJ7" s="932"/>
      <c r="AK7" s="931" t="s">
        <v>780</v>
      </c>
      <c r="AL7" s="942"/>
      <c r="AM7" s="942"/>
      <c r="AN7" s="957"/>
      <c r="AO7" s="958"/>
      <c r="AP7" s="2"/>
      <c r="AW7" s="58"/>
    </row>
    <row r="8" spans="2:86" ht="12" customHeight="1" x14ac:dyDescent="0.15">
      <c r="B8" s="941"/>
      <c r="C8" s="949"/>
      <c r="D8" s="947"/>
      <c r="E8" s="947"/>
      <c r="F8" s="947"/>
      <c r="G8" s="947"/>
      <c r="H8" s="947"/>
      <c r="I8" s="947"/>
      <c r="J8" s="948"/>
      <c r="K8" s="910" t="s">
        <v>606</v>
      </c>
      <c r="L8" s="910" t="s">
        <v>608</v>
      </c>
      <c r="M8" s="910"/>
      <c r="N8" s="910" t="s">
        <v>282</v>
      </c>
      <c r="O8" s="910"/>
      <c r="P8" s="910" t="s">
        <v>283</v>
      </c>
      <c r="Q8" s="910"/>
      <c r="R8" s="910" t="s">
        <v>284</v>
      </c>
      <c r="S8" s="910"/>
      <c r="T8" s="910"/>
      <c r="U8" s="933"/>
      <c r="V8" s="934"/>
      <c r="W8" s="933"/>
      <c r="X8" s="934"/>
      <c r="Y8" s="913"/>
      <c r="Z8" s="910"/>
      <c r="AA8" s="910"/>
      <c r="AB8" s="910"/>
      <c r="AC8" s="935"/>
      <c r="AD8" s="944"/>
      <c r="AE8" s="944"/>
      <c r="AF8" s="944"/>
      <c r="AG8" s="944"/>
      <c r="AH8" s="944"/>
      <c r="AI8" s="944"/>
      <c r="AJ8" s="936"/>
      <c r="AK8" s="933"/>
      <c r="AL8" s="943"/>
      <c r="AM8" s="943"/>
      <c r="AN8" s="959"/>
      <c r="AO8" s="960"/>
      <c r="AP8" s="2"/>
    </row>
    <row r="9" spans="2:86" ht="12" customHeight="1" x14ac:dyDescent="0.15">
      <c r="B9" s="941"/>
      <c r="C9" s="949"/>
      <c r="D9" s="947"/>
      <c r="E9" s="947"/>
      <c r="F9" s="947"/>
      <c r="G9" s="947"/>
      <c r="H9" s="947"/>
      <c r="I9" s="947"/>
      <c r="J9" s="948"/>
      <c r="K9" s="910"/>
      <c r="L9" s="910"/>
      <c r="M9" s="910"/>
      <c r="N9" s="910"/>
      <c r="O9" s="910"/>
      <c r="P9" s="910"/>
      <c r="Q9" s="910"/>
      <c r="R9" s="910"/>
      <c r="S9" s="910"/>
      <c r="T9" s="910"/>
      <c r="U9" s="933"/>
      <c r="V9" s="934"/>
      <c r="W9" s="933"/>
      <c r="X9" s="934"/>
      <c r="Y9" s="913" t="s">
        <v>781</v>
      </c>
      <c r="Z9" s="910"/>
      <c r="AA9" s="910"/>
      <c r="AB9" s="910"/>
      <c r="AC9" s="910" t="s">
        <v>782</v>
      </c>
      <c r="AD9" s="910"/>
      <c r="AE9" s="910"/>
      <c r="AF9" s="910"/>
      <c r="AG9" s="910" t="s">
        <v>783</v>
      </c>
      <c r="AH9" s="910"/>
      <c r="AI9" s="910"/>
      <c r="AJ9" s="910"/>
      <c r="AK9" s="933"/>
      <c r="AL9" s="943"/>
      <c r="AM9" s="943"/>
      <c r="AN9" s="959"/>
      <c r="AO9" s="960"/>
      <c r="AP9" s="2"/>
    </row>
    <row r="10" spans="2:86" ht="12" customHeight="1" x14ac:dyDescent="0.15">
      <c r="B10" s="941"/>
      <c r="C10" s="949"/>
      <c r="D10" s="947"/>
      <c r="E10" s="947"/>
      <c r="F10" s="947"/>
      <c r="G10" s="947"/>
      <c r="H10" s="947"/>
      <c r="I10" s="947"/>
      <c r="J10" s="948"/>
      <c r="K10" s="910"/>
      <c r="L10" s="910"/>
      <c r="M10" s="910"/>
      <c r="N10" s="910"/>
      <c r="O10" s="910"/>
      <c r="P10" s="910"/>
      <c r="Q10" s="910"/>
      <c r="R10" s="910"/>
      <c r="S10" s="910"/>
      <c r="T10" s="910"/>
      <c r="U10" s="935"/>
      <c r="V10" s="936"/>
      <c r="W10" s="935"/>
      <c r="X10" s="936"/>
      <c r="Y10" s="53" t="s">
        <v>784</v>
      </c>
      <c r="Z10" s="49" t="s">
        <v>785</v>
      </c>
      <c r="AA10" s="49" t="s">
        <v>786</v>
      </c>
      <c r="AB10" s="49" t="s">
        <v>787</v>
      </c>
      <c r="AC10" s="49" t="s">
        <v>784</v>
      </c>
      <c r="AD10" s="49" t="s">
        <v>785</v>
      </c>
      <c r="AE10" s="49" t="s">
        <v>786</v>
      </c>
      <c r="AF10" s="49" t="s">
        <v>787</v>
      </c>
      <c r="AG10" s="49" t="s">
        <v>784</v>
      </c>
      <c r="AH10" s="49" t="s">
        <v>785</v>
      </c>
      <c r="AI10" s="49" t="s">
        <v>786</v>
      </c>
      <c r="AJ10" s="49" t="s">
        <v>787</v>
      </c>
      <c r="AK10" s="935"/>
      <c r="AL10" s="944"/>
      <c r="AM10" s="944"/>
      <c r="AN10" s="961"/>
      <c r="AO10" s="962"/>
      <c r="AP10" s="2"/>
    </row>
    <row r="11" spans="2:86" ht="12" customHeight="1" x14ac:dyDescent="0.15">
      <c r="B11" s="941"/>
      <c r="C11" s="949"/>
      <c r="D11" s="947"/>
      <c r="E11" s="947"/>
      <c r="F11" s="947"/>
      <c r="G11" s="947"/>
      <c r="H11" s="947"/>
      <c r="I11" s="947"/>
      <c r="J11" s="948"/>
      <c r="K11" s="100">
        <v>1</v>
      </c>
      <c r="L11" s="905" t="s">
        <v>435</v>
      </c>
      <c r="M11" s="906"/>
      <c r="N11" s="905" t="s">
        <v>528</v>
      </c>
      <c r="O11" s="906"/>
      <c r="P11" s="905" t="s">
        <v>508</v>
      </c>
      <c r="Q11" s="906"/>
      <c r="R11" s="851" t="s">
        <v>335</v>
      </c>
      <c r="S11" s="851"/>
      <c r="T11" s="851"/>
      <c r="U11" s="905" t="s">
        <v>518</v>
      </c>
      <c r="V11" s="906"/>
      <c r="W11" s="905"/>
      <c r="X11" s="906"/>
      <c r="Y11" s="54"/>
      <c r="Z11" s="54"/>
      <c r="AA11" s="54"/>
      <c r="AB11" s="54"/>
      <c r="AC11" s="60"/>
      <c r="AD11" s="60"/>
      <c r="AE11" s="60"/>
      <c r="AF11" s="60"/>
      <c r="AG11" s="60"/>
      <c r="AH11" s="60"/>
      <c r="AI11" s="60"/>
      <c r="AJ11" s="60"/>
      <c r="AK11" s="899"/>
      <c r="AL11" s="900"/>
      <c r="AM11" s="900"/>
      <c r="AN11" s="900"/>
      <c r="AO11" s="901"/>
      <c r="AP11" s="2"/>
      <c r="AQ11" s="59">
        <f t="shared" ref="AQ11:AQ27" si="2">IF(P11="材質劣化",2,IF(P11="漏水",3,1))</f>
        <v>2</v>
      </c>
      <c r="AS11" s="43" t="str">
        <f>IF(Y11&lt;&gt;"",1,"")</f>
        <v/>
      </c>
    </row>
    <row r="12" spans="2:86" ht="12" customHeight="1" x14ac:dyDescent="0.15">
      <c r="B12" s="941"/>
      <c r="C12" s="949"/>
      <c r="D12" s="947"/>
      <c r="E12" s="947"/>
      <c r="F12" s="947"/>
      <c r="G12" s="947"/>
      <c r="H12" s="947"/>
      <c r="I12" s="947"/>
      <c r="J12" s="948"/>
      <c r="K12" s="100">
        <v>2</v>
      </c>
      <c r="L12" s="905" t="s">
        <v>435</v>
      </c>
      <c r="M12" s="906"/>
      <c r="N12" s="905" t="s">
        <v>528</v>
      </c>
      <c r="O12" s="906"/>
      <c r="P12" s="905" t="s">
        <v>329</v>
      </c>
      <c r="Q12" s="906"/>
      <c r="R12" s="851" t="s">
        <v>335</v>
      </c>
      <c r="S12" s="851"/>
      <c r="T12" s="851"/>
      <c r="U12" s="905" t="s">
        <v>518</v>
      </c>
      <c r="V12" s="906"/>
      <c r="W12" s="905"/>
      <c r="X12" s="906"/>
      <c r="Y12" s="54"/>
      <c r="Z12" s="54"/>
      <c r="AA12" s="54"/>
      <c r="AB12" s="54"/>
      <c r="AC12" s="292"/>
      <c r="AD12" s="292"/>
      <c r="AE12" s="292"/>
      <c r="AF12" s="292"/>
      <c r="AG12" s="292"/>
      <c r="AH12" s="292"/>
      <c r="AI12" s="292"/>
      <c r="AJ12" s="292"/>
      <c r="AK12" s="899"/>
      <c r="AL12" s="900"/>
      <c r="AM12" s="900"/>
      <c r="AN12" s="900"/>
      <c r="AO12" s="901"/>
      <c r="AP12" s="2"/>
      <c r="AQ12" s="59">
        <f t="shared" si="2"/>
        <v>3</v>
      </c>
    </row>
    <row r="13" spans="2:86" ht="12" customHeight="1" x14ac:dyDescent="0.15">
      <c r="B13" s="941"/>
      <c r="C13" s="949"/>
      <c r="D13" s="947"/>
      <c r="E13" s="947"/>
      <c r="F13" s="947"/>
      <c r="G13" s="947"/>
      <c r="H13" s="947"/>
      <c r="I13" s="947"/>
      <c r="J13" s="948"/>
      <c r="K13" s="100">
        <v>3</v>
      </c>
      <c r="L13" s="905" t="s">
        <v>435</v>
      </c>
      <c r="M13" s="906"/>
      <c r="N13" s="905" t="s">
        <v>528</v>
      </c>
      <c r="O13" s="906"/>
      <c r="P13" s="905" t="s">
        <v>508</v>
      </c>
      <c r="Q13" s="906"/>
      <c r="R13" s="914" t="s">
        <v>327</v>
      </c>
      <c r="S13" s="915"/>
      <c r="T13" s="916"/>
      <c r="U13" s="905" t="s">
        <v>518</v>
      </c>
      <c r="V13" s="906"/>
      <c r="W13" s="905"/>
      <c r="X13" s="906"/>
      <c r="Y13" s="54"/>
      <c r="Z13" s="54"/>
      <c r="AA13" s="54"/>
      <c r="AB13" s="54"/>
      <c r="AC13" s="292"/>
      <c r="AD13" s="292"/>
      <c r="AE13" s="292"/>
      <c r="AF13" s="292">
        <v>0.02</v>
      </c>
      <c r="AG13" s="292"/>
      <c r="AH13" s="292"/>
      <c r="AI13" s="292"/>
      <c r="AJ13" s="292"/>
      <c r="AK13" s="899"/>
      <c r="AL13" s="900"/>
      <c r="AM13" s="900"/>
      <c r="AN13" s="900"/>
      <c r="AO13" s="901"/>
      <c r="AP13" s="2"/>
      <c r="AQ13" s="59">
        <f t="shared" si="2"/>
        <v>2</v>
      </c>
    </row>
    <row r="14" spans="2:86" ht="12" customHeight="1" x14ac:dyDescent="0.15">
      <c r="B14" s="941"/>
      <c r="C14" s="949"/>
      <c r="D14" s="947"/>
      <c r="E14" s="947"/>
      <c r="F14" s="947"/>
      <c r="G14" s="947"/>
      <c r="H14" s="947"/>
      <c r="I14" s="947"/>
      <c r="J14" s="948"/>
      <c r="K14" s="100">
        <v>4</v>
      </c>
      <c r="L14" s="905" t="s">
        <v>435</v>
      </c>
      <c r="M14" s="906"/>
      <c r="N14" s="905" t="s">
        <v>549</v>
      </c>
      <c r="O14" s="906"/>
      <c r="P14" s="905" t="s">
        <v>508</v>
      </c>
      <c r="Q14" s="906"/>
      <c r="R14" s="851" t="s">
        <v>335</v>
      </c>
      <c r="S14" s="851"/>
      <c r="T14" s="851"/>
      <c r="U14" s="905" t="s">
        <v>518</v>
      </c>
      <c r="V14" s="906"/>
      <c r="W14" s="905"/>
      <c r="X14" s="906"/>
      <c r="Y14" s="54"/>
      <c r="Z14" s="54"/>
      <c r="AA14" s="54"/>
      <c r="AB14" s="54"/>
      <c r="AC14" s="60"/>
      <c r="AD14" s="60"/>
      <c r="AE14" s="60"/>
      <c r="AF14" s="60"/>
      <c r="AG14" s="60"/>
      <c r="AH14" s="60"/>
      <c r="AI14" s="60"/>
      <c r="AJ14" s="60"/>
      <c r="AK14" s="899"/>
      <c r="AL14" s="900"/>
      <c r="AM14" s="900"/>
      <c r="AN14" s="900"/>
      <c r="AO14" s="901"/>
      <c r="AP14" s="2"/>
      <c r="AQ14" s="59">
        <f t="shared" si="2"/>
        <v>2</v>
      </c>
    </row>
    <row r="15" spans="2:86" ht="12" customHeight="1" x14ac:dyDescent="0.15">
      <c r="B15" s="941"/>
      <c r="C15" s="949"/>
      <c r="D15" s="947"/>
      <c r="E15" s="947"/>
      <c r="F15" s="947"/>
      <c r="G15" s="947"/>
      <c r="H15" s="947"/>
      <c r="I15" s="947"/>
      <c r="J15" s="948"/>
      <c r="K15" s="100">
        <v>5</v>
      </c>
      <c r="L15" s="905" t="s">
        <v>435</v>
      </c>
      <c r="M15" s="906"/>
      <c r="N15" s="905" t="s">
        <v>549</v>
      </c>
      <c r="O15" s="906"/>
      <c r="P15" s="905" t="s">
        <v>508</v>
      </c>
      <c r="Q15" s="906"/>
      <c r="R15" s="914" t="s">
        <v>335</v>
      </c>
      <c r="S15" s="915"/>
      <c r="T15" s="916"/>
      <c r="U15" s="905" t="s">
        <v>518</v>
      </c>
      <c r="V15" s="906"/>
      <c r="W15" s="905"/>
      <c r="X15" s="906"/>
      <c r="Y15" s="54"/>
      <c r="Z15" s="54"/>
      <c r="AA15" s="54"/>
      <c r="AB15" s="54"/>
      <c r="AC15" s="60"/>
      <c r="AD15" s="60"/>
      <c r="AE15" s="60"/>
      <c r="AF15" s="60"/>
      <c r="AG15" s="60"/>
      <c r="AH15" s="60"/>
      <c r="AI15" s="60"/>
      <c r="AJ15" s="60"/>
      <c r="AK15" s="899"/>
      <c r="AL15" s="900"/>
      <c r="AM15" s="900"/>
      <c r="AN15" s="900"/>
      <c r="AO15" s="901"/>
      <c r="AP15" s="2"/>
      <c r="AQ15" s="59">
        <f t="shared" si="2"/>
        <v>2</v>
      </c>
    </row>
    <row r="16" spans="2:86" ht="12" customHeight="1" x14ac:dyDescent="0.15">
      <c r="B16" s="941"/>
      <c r="C16" s="949"/>
      <c r="D16" s="947"/>
      <c r="E16" s="947"/>
      <c r="F16" s="947"/>
      <c r="G16" s="947"/>
      <c r="H16" s="947"/>
      <c r="I16" s="947"/>
      <c r="J16" s="948"/>
      <c r="K16" s="100">
        <v>6</v>
      </c>
      <c r="L16" s="905"/>
      <c r="M16" s="906"/>
      <c r="N16" s="905"/>
      <c r="O16" s="906"/>
      <c r="P16" s="905"/>
      <c r="Q16" s="906"/>
      <c r="R16" s="914"/>
      <c r="S16" s="915"/>
      <c r="T16" s="916"/>
      <c r="U16" s="905"/>
      <c r="V16" s="906"/>
      <c r="W16" s="905"/>
      <c r="X16" s="906"/>
      <c r="Y16" s="54"/>
      <c r="Z16" s="54"/>
      <c r="AA16" s="54"/>
      <c r="AB16" s="54"/>
      <c r="AC16" s="60"/>
      <c r="AD16" s="60"/>
      <c r="AE16" s="60"/>
      <c r="AF16" s="60"/>
      <c r="AG16" s="60"/>
      <c r="AH16" s="60"/>
      <c r="AI16" s="60"/>
      <c r="AJ16" s="60"/>
      <c r="AK16" s="899"/>
      <c r="AL16" s="900"/>
      <c r="AM16" s="900"/>
      <c r="AN16" s="900"/>
      <c r="AO16" s="901"/>
      <c r="AP16" s="2"/>
      <c r="AQ16" s="59">
        <f t="shared" si="2"/>
        <v>1</v>
      </c>
    </row>
    <row r="17" spans="2:46" ht="12" customHeight="1" x14ac:dyDescent="0.15">
      <c r="B17" s="941"/>
      <c r="C17" s="949"/>
      <c r="D17" s="947"/>
      <c r="E17" s="947"/>
      <c r="F17" s="947"/>
      <c r="G17" s="947"/>
      <c r="H17" s="947"/>
      <c r="I17" s="947"/>
      <c r="J17" s="948"/>
      <c r="K17" s="100">
        <v>7</v>
      </c>
      <c r="L17" s="905"/>
      <c r="M17" s="906"/>
      <c r="N17" s="905"/>
      <c r="O17" s="906"/>
      <c r="P17" s="905"/>
      <c r="Q17" s="906"/>
      <c r="R17" s="914"/>
      <c r="S17" s="915"/>
      <c r="T17" s="916"/>
      <c r="U17" s="905"/>
      <c r="V17" s="906"/>
      <c r="W17" s="905"/>
      <c r="X17" s="906"/>
      <c r="Y17" s="54"/>
      <c r="Z17" s="54"/>
      <c r="AA17" s="54"/>
      <c r="AB17" s="54"/>
      <c r="AC17" s="60"/>
      <c r="AD17" s="60"/>
      <c r="AE17" s="60"/>
      <c r="AF17" s="60"/>
      <c r="AG17" s="60"/>
      <c r="AH17" s="60"/>
      <c r="AI17" s="60"/>
      <c r="AJ17" s="60"/>
      <c r="AK17" s="899"/>
      <c r="AL17" s="900"/>
      <c r="AM17" s="900"/>
      <c r="AN17" s="900"/>
      <c r="AO17" s="901"/>
      <c r="AP17" s="2"/>
      <c r="AQ17" s="59">
        <f t="shared" si="2"/>
        <v>1</v>
      </c>
    </row>
    <row r="18" spans="2:46" ht="12" customHeight="1" x14ac:dyDescent="0.15">
      <c r="B18" s="941"/>
      <c r="C18" s="949"/>
      <c r="D18" s="947"/>
      <c r="E18" s="947"/>
      <c r="F18" s="947"/>
      <c r="G18" s="947"/>
      <c r="H18" s="947"/>
      <c r="I18" s="947"/>
      <c r="J18" s="948"/>
      <c r="K18" s="100">
        <v>8</v>
      </c>
      <c r="L18" s="905"/>
      <c r="M18" s="906"/>
      <c r="N18" s="905"/>
      <c r="O18" s="906"/>
      <c r="P18" s="905"/>
      <c r="Q18" s="906"/>
      <c r="R18" s="914"/>
      <c r="S18" s="915"/>
      <c r="T18" s="916"/>
      <c r="U18" s="905"/>
      <c r="V18" s="906"/>
      <c r="W18" s="905"/>
      <c r="X18" s="906"/>
      <c r="Y18" s="54"/>
      <c r="Z18" s="54"/>
      <c r="AA18" s="54"/>
      <c r="AB18" s="54"/>
      <c r="AC18" s="60"/>
      <c r="AD18" s="60"/>
      <c r="AE18" s="60"/>
      <c r="AF18" s="60"/>
      <c r="AG18" s="60"/>
      <c r="AH18" s="60"/>
      <c r="AI18" s="60"/>
      <c r="AJ18" s="60"/>
      <c r="AK18" s="899"/>
      <c r="AL18" s="900"/>
      <c r="AM18" s="900"/>
      <c r="AN18" s="900"/>
      <c r="AO18" s="901"/>
      <c r="AP18" s="2"/>
      <c r="AQ18" s="59">
        <f t="shared" si="2"/>
        <v>1</v>
      </c>
    </row>
    <row r="19" spans="2:46" ht="12" customHeight="1" x14ac:dyDescent="0.15">
      <c r="B19" s="941"/>
      <c r="C19" s="949"/>
      <c r="D19" s="947"/>
      <c r="E19" s="947"/>
      <c r="F19" s="947"/>
      <c r="G19" s="947"/>
      <c r="H19" s="947"/>
      <c r="I19" s="947"/>
      <c r="J19" s="948"/>
      <c r="K19" s="100">
        <v>9</v>
      </c>
      <c r="L19" s="905"/>
      <c r="M19" s="906"/>
      <c r="N19" s="905"/>
      <c r="O19" s="906"/>
      <c r="P19" s="905"/>
      <c r="Q19" s="906"/>
      <c r="R19" s="914"/>
      <c r="S19" s="915"/>
      <c r="T19" s="916"/>
      <c r="U19" s="905"/>
      <c r="V19" s="906"/>
      <c r="W19" s="905"/>
      <c r="X19" s="906"/>
      <c r="Y19" s="54"/>
      <c r="Z19" s="54"/>
      <c r="AA19" s="54"/>
      <c r="AB19" s="54"/>
      <c r="AC19" s="60"/>
      <c r="AD19" s="60"/>
      <c r="AE19" s="60"/>
      <c r="AF19" s="60"/>
      <c r="AG19" s="60"/>
      <c r="AH19" s="60"/>
      <c r="AI19" s="60"/>
      <c r="AJ19" s="60"/>
      <c r="AK19" s="899"/>
      <c r="AL19" s="900"/>
      <c r="AM19" s="900"/>
      <c r="AN19" s="900"/>
      <c r="AO19" s="901"/>
      <c r="AP19" s="2"/>
      <c r="AQ19" s="59">
        <f t="shared" si="2"/>
        <v>1</v>
      </c>
    </row>
    <row r="20" spans="2:46" ht="12" customHeight="1" x14ac:dyDescent="0.15">
      <c r="B20" s="941"/>
      <c r="C20" s="949"/>
      <c r="D20" s="947"/>
      <c r="E20" s="947"/>
      <c r="F20" s="947"/>
      <c r="G20" s="947"/>
      <c r="H20" s="947"/>
      <c r="I20" s="947"/>
      <c r="J20" s="948"/>
      <c r="K20" s="100">
        <v>10</v>
      </c>
      <c r="L20" s="905"/>
      <c r="M20" s="906"/>
      <c r="N20" s="905"/>
      <c r="O20" s="906"/>
      <c r="P20" s="905"/>
      <c r="Q20" s="906"/>
      <c r="R20" s="914"/>
      <c r="S20" s="915"/>
      <c r="T20" s="916"/>
      <c r="U20" s="905"/>
      <c r="V20" s="906"/>
      <c r="W20" s="905"/>
      <c r="X20" s="906"/>
      <c r="Y20" s="54"/>
      <c r="Z20" s="54"/>
      <c r="AA20" s="54"/>
      <c r="AB20" s="54"/>
      <c r="AC20" s="60"/>
      <c r="AD20" s="60"/>
      <c r="AE20" s="60"/>
      <c r="AF20" s="60"/>
      <c r="AG20" s="60"/>
      <c r="AH20" s="60"/>
      <c r="AI20" s="60"/>
      <c r="AJ20" s="60"/>
      <c r="AK20" s="899"/>
      <c r="AL20" s="900"/>
      <c r="AM20" s="900"/>
      <c r="AN20" s="900"/>
      <c r="AO20" s="901"/>
      <c r="AP20" s="2"/>
      <c r="AQ20" s="59">
        <f t="shared" si="2"/>
        <v>1</v>
      </c>
    </row>
    <row r="21" spans="2:46" ht="12" customHeight="1" x14ac:dyDescent="0.15">
      <c r="B21" s="941"/>
      <c r="C21" s="949"/>
      <c r="D21" s="947"/>
      <c r="E21" s="947"/>
      <c r="F21" s="947"/>
      <c r="G21" s="947"/>
      <c r="H21" s="947"/>
      <c r="I21" s="947"/>
      <c r="J21" s="948"/>
      <c r="K21" s="100">
        <v>11</v>
      </c>
      <c r="L21" s="905"/>
      <c r="M21" s="906"/>
      <c r="N21" s="905"/>
      <c r="O21" s="906"/>
      <c r="P21" s="905"/>
      <c r="Q21" s="906"/>
      <c r="R21" s="914"/>
      <c r="S21" s="915"/>
      <c r="T21" s="916"/>
      <c r="U21" s="905"/>
      <c r="V21" s="906"/>
      <c r="W21" s="905"/>
      <c r="X21" s="906"/>
      <c r="Y21" s="54"/>
      <c r="Z21" s="54"/>
      <c r="AA21" s="54"/>
      <c r="AB21" s="54"/>
      <c r="AC21" s="60"/>
      <c r="AD21" s="60"/>
      <c r="AE21" s="60"/>
      <c r="AF21" s="60"/>
      <c r="AG21" s="60"/>
      <c r="AH21" s="60"/>
      <c r="AI21" s="60"/>
      <c r="AJ21" s="60"/>
      <c r="AK21" s="899"/>
      <c r="AL21" s="900"/>
      <c r="AM21" s="900"/>
      <c r="AN21" s="900"/>
      <c r="AO21" s="901"/>
      <c r="AP21" s="2"/>
      <c r="AQ21" s="59">
        <f t="shared" si="2"/>
        <v>1</v>
      </c>
    </row>
    <row r="22" spans="2:46" ht="12" customHeight="1" x14ac:dyDescent="0.15">
      <c r="B22" s="941"/>
      <c r="C22" s="949"/>
      <c r="D22" s="947"/>
      <c r="E22" s="947"/>
      <c r="F22" s="947"/>
      <c r="G22" s="947"/>
      <c r="H22" s="947"/>
      <c r="I22" s="947"/>
      <c r="J22" s="948"/>
      <c r="K22" s="100">
        <v>12</v>
      </c>
      <c r="L22" s="905"/>
      <c r="M22" s="906"/>
      <c r="N22" s="905"/>
      <c r="O22" s="906"/>
      <c r="P22" s="905"/>
      <c r="Q22" s="906"/>
      <c r="R22" s="914"/>
      <c r="S22" s="915"/>
      <c r="T22" s="916"/>
      <c r="U22" s="905"/>
      <c r="V22" s="906"/>
      <c r="W22" s="905"/>
      <c r="X22" s="906"/>
      <c r="Y22" s="54"/>
      <c r="Z22" s="54"/>
      <c r="AA22" s="54"/>
      <c r="AB22" s="54"/>
      <c r="AC22" s="60"/>
      <c r="AD22" s="60"/>
      <c r="AE22" s="60"/>
      <c r="AF22" s="60"/>
      <c r="AG22" s="60"/>
      <c r="AH22" s="60"/>
      <c r="AI22" s="60"/>
      <c r="AJ22" s="60"/>
      <c r="AK22" s="899"/>
      <c r="AL22" s="900"/>
      <c r="AM22" s="900"/>
      <c r="AN22" s="900"/>
      <c r="AO22" s="901"/>
      <c r="AP22" s="2"/>
      <c r="AQ22" s="59">
        <f t="shared" si="2"/>
        <v>1</v>
      </c>
    </row>
    <row r="23" spans="2:46" ht="12" customHeight="1" x14ac:dyDescent="0.15">
      <c r="B23" s="941"/>
      <c r="C23" s="949"/>
      <c r="D23" s="947"/>
      <c r="E23" s="947"/>
      <c r="F23" s="947"/>
      <c r="G23" s="947"/>
      <c r="H23" s="947"/>
      <c r="I23" s="947"/>
      <c r="J23" s="948"/>
      <c r="K23" s="100">
        <v>13</v>
      </c>
      <c r="L23" s="905"/>
      <c r="M23" s="906"/>
      <c r="N23" s="905"/>
      <c r="O23" s="906"/>
      <c r="P23" s="905"/>
      <c r="Q23" s="906"/>
      <c r="R23" s="914"/>
      <c r="S23" s="915"/>
      <c r="T23" s="916"/>
      <c r="U23" s="905"/>
      <c r="V23" s="906"/>
      <c r="W23" s="905"/>
      <c r="X23" s="906"/>
      <c r="Y23" s="54"/>
      <c r="Z23" s="54"/>
      <c r="AA23" s="54"/>
      <c r="AB23" s="54"/>
      <c r="AC23" s="60"/>
      <c r="AD23" s="60"/>
      <c r="AE23" s="60"/>
      <c r="AF23" s="60"/>
      <c r="AG23" s="60"/>
      <c r="AH23" s="60"/>
      <c r="AI23" s="60"/>
      <c r="AJ23" s="60"/>
      <c r="AK23" s="899"/>
      <c r="AL23" s="900"/>
      <c r="AM23" s="900"/>
      <c r="AN23" s="900"/>
      <c r="AO23" s="901"/>
      <c r="AP23" s="2"/>
      <c r="AQ23" s="59">
        <f t="shared" si="2"/>
        <v>1</v>
      </c>
    </row>
    <row r="24" spans="2:46" ht="12" customHeight="1" x14ac:dyDescent="0.15">
      <c r="B24" s="941"/>
      <c r="C24" s="949"/>
      <c r="D24" s="947"/>
      <c r="E24" s="947"/>
      <c r="F24" s="947"/>
      <c r="G24" s="947"/>
      <c r="H24" s="947"/>
      <c r="I24" s="947"/>
      <c r="J24" s="948"/>
      <c r="K24" s="100">
        <v>14</v>
      </c>
      <c r="L24" s="905"/>
      <c r="M24" s="906"/>
      <c r="N24" s="905"/>
      <c r="O24" s="906"/>
      <c r="P24" s="905"/>
      <c r="Q24" s="906"/>
      <c r="R24" s="914"/>
      <c r="S24" s="915"/>
      <c r="T24" s="916"/>
      <c r="U24" s="905"/>
      <c r="V24" s="906"/>
      <c r="W24" s="905"/>
      <c r="X24" s="906"/>
      <c r="Y24" s="54"/>
      <c r="Z24" s="54"/>
      <c r="AA24" s="54"/>
      <c r="AB24" s="54"/>
      <c r="AC24" s="60"/>
      <c r="AD24" s="60"/>
      <c r="AE24" s="60"/>
      <c r="AF24" s="60"/>
      <c r="AG24" s="60"/>
      <c r="AH24" s="60"/>
      <c r="AI24" s="60"/>
      <c r="AJ24" s="60"/>
      <c r="AK24" s="899"/>
      <c r="AL24" s="900"/>
      <c r="AM24" s="900"/>
      <c r="AN24" s="900"/>
      <c r="AO24" s="901"/>
      <c r="AP24" s="2"/>
      <c r="AQ24" s="59">
        <f t="shared" si="2"/>
        <v>1</v>
      </c>
    </row>
    <row r="25" spans="2:46" ht="12" customHeight="1" x14ac:dyDescent="0.15">
      <c r="B25" s="941"/>
      <c r="C25" s="949"/>
      <c r="D25" s="947"/>
      <c r="E25" s="947"/>
      <c r="F25" s="947"/>
      <c r="G25" s="947"/>
      <c r="H25" s="947"/>
      <c r="I25" s="947"/>
      <c r="J25" s="948"/>
      <c r="K25" s="100">
        <v>15</v>
      </c>
      <c r="L25" s="905"/>
      <c r="M25" s="906"/>
      <c r="N25" s="905"/>
      <c r="O25" s="906"/>
      <c r="P25" s="905"/>
      <c r="Q25" s="906"/>
      <c r="R25" s="914"/>
      <c r="S25" s="915"/>
      <c r="T25" s="916"/>
      <c r="U25" s="905"/>
      <c r="V25" s="906"/>
      <c r="W25" s="905"/>
      <c r="X25" s="906"/>
      <c r="Y25" s="54"/>
      <c r="Z25" s="54"/>
      <c r="AA25" s="54"/>
      <c r="AB25" s="54"/>
      <c r="AC25" s="60"/>
      <c r="AD25" s="60"/>
      <c r="AE25" s="60"/>
      <c r="AF25" s="60"/>
      <c r="AG25" s="60"/>
      <c r="AH25" s="60"/>
      <c r="AI25" s="60"/>
      <c r="AJ25" s="60"/>
      <c r="AK25" s="899"/>
      <c r="AL25" s="900"/>
      <c r="AM25" s="900"/>
      <c r="AN25" s="900"/>
      <c r="AO25" s="901"/>
      <c r="AP25" s="2"/>
      <c r="AQ25" s="59">
        <f t="shared" si="2"/>
        <v>1</v>
      </c>
    </row>
    <row r="26" spans="2:46" ht="12" customHeight="1" x14ac:dyDescent="0.15">
      <c r="B26" s="941"/>
      <c r="C26" s="949"/>
      <c r="D26" s="947"/>
      <c r="E26" s="947"/>
      <c r="F26" s="947"/>
      <c r="G26" s="947"/>
      <c r="H26" s="947"/>
      <c r="I26" s="947"/>
      <c r="J26" s="948"/>
      <c r="K26" s="100">
        <v>16</v>
      </c>
      <c r="L26" s="905"/>
      <c r="M26" s="906"/>
      <c r="N26" s="905"/>
      <c r="O26" s="906"/>
      <c r="P26" s="905"/>
      <c r="Q26" s="906"/>
      <c r="R26" s="914"/>
      <c r="S26" s="915"/>
      <c r="T26" s="916"/>
      <c r="U26" s="905"/>
      <c r="V26" s="906"/>
      <c r="W26" s="905"/>
      <c r="X26" s="906"/>
      <c r="Y26" s="54"/>
      <c r="Z26" s="54"/>
      <c r="AA26" s="54"/>
      <c r="AB26" s="54"/>
      <c r="AC26" s="60"/>
      <c r="AD26" s="60"/>
      <c r="AE26" s="60"/>
      <c r="AF26" s="60"/>
      <c r="AG26" s="60"/>
      <c r="AH26" s="60"/>
      <c r="AI26" s="60"/>
      <c r="AJ26" s="60"/>
      <c r="AK26" s="899"/>
      <c r="AL26" s="900"/>
      <c r="AM26" s="900"/>
      <c r="AN26" s="900"/>
      <c r="AO26" s="901"/>
      <c r="AP26" s="2"/>
      <c r="AQ26" s="59">
        <f t="shared" si="2"/>
        <v>1</v>
      </c>
    </row>
    <row r="27" spans="2:46" ht="12" customHeight="1" x14ac:dyDescent="0.15">
      <c r="B27" s="941"/>
      <c r="C27" s="949"/>
      <c r="D27" s="947"/>
      <c r="E27" s="947"/>
      <c r="F27" s="947"/>
      <c r="G27" s="947"/>
      <c r="H27" s="947"/>
      <c r="I27" s="947"/>
      <c r="J27" s="948"/>
      <c r="K27" s="100">
        <v>17</v>
      </c>
      <c r="L27" s="905"/>
      <c r="M27" s="906"/>
      <c r="N27" s="905"/>
      <c r="O27" s="906"/>
      <c r="P27" s="905"/>
      <c r="Q27" s="906"/>
      <c r="R27" s="914"/>
      <c r="S27" s="915"/>
      <c r="T27" s="916"/>
      <c r="U27" s="905"/>
      <c r="V27" s="906"/>
      <c r="W27" s="905"/>
      <c r="X27" s="906"/>
      <c r="Y27" s="54"/>
      <c r="Z27" s="54"/>
      <c r="AA27" s="54"/>
      <c r="AB27" s="54"/>
      <c r="AC27" s="60"/>
      <c r="AD27" s="60"/>
      <c r="AE27" s="60"/>
      <c r="AF27" s="60"/>
      <c r="AG27" s="60"/>
      <c r="AH27" s="60"/>
      <c r="AI27" s="60"/>
      <c r="AJ27" s="60"/>
      <c r="AK27" s="899"/>
      <c r="AL27" s="900"/>
      <c r="AM27" s="900"/>
      <c r="AN27" s="900"/>
      <c r="AO27" s="901"/>
      <c r="AP27" s="2"/>
      <c r="AQ27" s="59">
        <f t="shared" si="2"/>
        <v>1</v>
      </c>
    </row>
    <row r="28" spans="2:46" ht="12" customHeight="1" x14ac:dyDescent="0.15">
      <c r="B28" s="941"/>
      <c r="C28" s="949"/>
      <c r="D28" s="947"/>
      <c r="E28" s="947"/>
      <c r="F28" s="947"/>
      <c r="G28" s="947"/>
      <c r="H28" s="947"/>
      <c r="I28" s="947"/>
      <c r="J28" s="948"/>
      <c r="K28" s="100">
        <v>18</v>
      </c>
      <c r="L28" s="905"/>
      <c r="M28" s="906"/>
      <c r="N28" s="905"/>
      <c r="O28" s="906"/>
      <c r="P28" s="905"/>
      <c r="Q28" s="906"/>
      <c r="R28" s="914"/>
      <c r="S28" s="915"/>
      <c r="T28" s="916"/>
      <c r="U28" s="905"/>
      <c r="V28" s="906"/>
      <c r="W28" s="905"/>
      <c r="X28" s="906"/>
      <c r="Y28" s="54"/>
      <c r="Z28" s="54"/>
      <c r="AA28" s="54"/>
      <c r="AB28" s="54"/>
      <c r="AC28" s="60"/>
      <c r="AD28" s="60"/>
      <c r="AE28" s="60"/>
      <c r="AF28" s="60"/>
      <c r="AG28" s="60"/>
      <c r="AH28" s="60"/>
      <c r="AI28" s="60"/>
      <c r="AJ28" s="60"/>
      <c r="AK28" s="899"/>
      <c r="AL28" s="900"/>
      <c r="AM28" s="900"/>
      <c r="AN28" s="900"/>
      <c r="AO28" s="901"/>
      <c r="AP28" s="2"/>
      <c r="AQ28" s="59">
        <f>IF(P30="材質劣化",2,IF(P30="漏水",3,1))</f>
        <v>1</v>
      </c>
    </row>
    <row r="29" spans="2:46" ht="12" customHeight="1" x14ac:dyDescent="0.15">
      <c r="B29" s="941"/>
      <c r="C29" s="949"/>
      <c r="D29" s="947"/>
      <c r="E29" s="947"/>
      <c r="F29" s="947"/>
      <c r="G29" s="947"/>
      <c r="H29" s="947"/>
      <c r="I29" s="947"/>
      <c r="J29" s="948"/>
      <c r="K29" s="100">
        <v>19</v>
      </c>
      <c r="L29" s="905"/>
      <c r="M29" s="906"/>
      <c r="N29" s="905"/>
      <c r="O29" s="906"/>
      <c r="P29" s="905"/>
      <c r="Q29" s="906"/>
      <c r="R29" s="914"/>
      <c r="S29" s="915"/>
      <c r="T29" s="916"/>
      <c r="U29" s="905"/>
      <c r="V29" s="906"/>
      <c r="W29" s="905"/>
      <c r="X29" s="906"/>
      <c r="Y29" s="54"/>
      <c r="Z29" s="54"/>
      <c r="AA29" s="54"/>
      <c r="AB29" s="54"/>
      <c r="AC29" s="60"/>
      <c r="AD29" s="60"/>
      <c r="AE29" s="60"/>
      <c r="AF29" s="60"/>
      <c r="AG29" s="60"/>
      <c r="AH29" s="60"/>
      <c r="AI29" s="60"/>
      <c r="AJ29" s="60"/>
      <c r="AK29" s="899"/>
      <c r="AL29" s="900"/>
      <c r="AM29" s="900"/>
      <c r="AN29" s="900"/>
      <c r="AO29" s="901"/>
      <c r="AP29" s="2"/>
      <c r="AQ29" s="59">
        <f>IF(P34="材質劣化",2,IF(P34="漏水",3,1))</f>
        <v>1</v>
      </c>
    </row>
    <row r="30" spans="2:46" ht="12" customHeight="1" x14ac:dyDescent="0.15">
      <c r="B30" s="941"/>
      <c r="C30" s="949"/>
      <c r="D30" s="947"/>
      <c r="E30" s="947"/>
      <c r="F30" s="947"/>
      <c r="G30" s="947"/>
      <c r="H30" s="947"/>
      <c r="I30" s="947"/>
      <c r="J30" s="948"/>
      <c r="K30" s="100">
        <v>20</v>
      </c>
      <c r="L30" s="905"/>
      <c r="M30" s="906"/>
      <c r="N30" s="905"/>
      <c r="O30" s="906"/>
      <c r="P30" s="905"/>
      <c r="Q30" s="906"/>
      <c r="R30" s="914"/>
      <c r="S30" s="915"/>
      <c r="T30" s="916"/>
      <c r="U30" s="905"/>
      <c r="V30" s="906"/>
      <c r="W30" s="905"/>
      <c r="X30" s="906"/>
      <c r="Y30" s="54"/>
      <c r="Z30" s="54"/>
      <c r="AA30" s="54"/>
      <c r="AB30" s="54"/>
      <c r="AC30" s="60"/>
      <c r="AD30" s="60"/>
      <c r="AE30" s="60"/>
      <c r="AF30" s="60"/>
      <c r="AG30" s="60"/>
      <c r="AH30" s="60"/>
      <c r="AI30" s="60"/>
      <c r="AJ30" s="60"/>
      <c r="AK30" s="899"/>
      <c r="AL30" s="900"/>
      <c r="AM30" s="900"/>
      <c r="AN30" s="900"/>
      <c r="AO30" s="901"/>
      <c r="AP30" s="2"/>
      <c r="AQ30" s="59">
        <f>IF(P30="材質劣化",2,IF(P30="漏水",3,1))</f>
        <v>1</v>
      </c>
    </row>
    <row r="31" spans="2:46" ht="12" customHeight="1" x14ac:dyDescent="0.15">
      <c r="B31" s="941"/>
      <c r="C31" s="949"/>
      <c r="D31" s="947"/>
      <c r="E31" s="947"/>
      <c r="F31" s="947"/>
      <c r="G31" s="947"/>
      <c r="H31" s="947"/>
      <c r="I31" s="947"/>
      <c r="J31" s="948"/>
      <c r="K31" s="100">
        <v>21</v>
      </c>
      <c r="L31" s="905"/>
      <c r="M31" s="906"/>
      <c r="N31" s="905"/>
      <c r="O31" s="906"/>
      <c r="P31" s="905"/>
      <c r="Q31" s="906"/>
      <c r="R31" s="914"/>
      <c r="S31" s="915"/>
      <c r="T31" s="916"/>
      <c r="U31" s="905"/>
      <c r="V31" s="906"/>
      <c r="W31" s="905"/>
      <c r="X31" s="906"/>
      <c r="Y31" s="54"/>
      <c r="Z31" s="54"/>
      <c r="AA31" s="54"/>
      <c r="AB31" s="54"/>
      <c r="AC31" s="60"/>
      <c r="AD31" s="60"/>
      <c r="AE31" s="60"/>
      <c r="AF31" s="60"/>
      <c r="AG31" s="60"/>
      <c r="AH31" s="60"/>
      <c r="AI31" s="60"/>
      <c r="AJ31" s="60"/>
      <c r="AK31" s="899"/>
      <c r="AL31" s="900"/>
      <c r="AM31" s="900"/>
      <c r="AN31" s="900"/>
      <c r="AO31" s="901"/>
      <c r="AP31" s="2"/>
      <c r="AQ31" s="59">
        <f>IF(P33="材質劣化",2,IF(P33="漏水",3,1))</f>
        <v>1</v>
      </c>
    </row>
    <row r="32" spans="2:46" ht="12" customHeight="1" x14ac:dyDescent="0.15">
      <c r="B32" s="941"/>
      <c r="C32" s="949"/>
      <c r="D32" s="947"/>
      <c r="E32" s="947"/>
      <c r="F32" s="947"/>
      <c r="G32" s="947"/>
      <c r="H32" s="947"/>
      <c r="I32" s="947"/>
      <c r="J32" s="948"/>
      <c r="K32" s="100">
        <v>22</v>
      </c>
      <c r="L32" s="905"/>
      <c r="M32" s="906"/>
      <c r="N32" s="905"/>
      <c r="O32" s="906"/>
      <c r="P32" s="905"/>
      <c r="Q32" s="906"/>
      <c r="R32" s="914"/>
      <c r="S32" s="915"/>
      <c r="T32" s="916"/>
      <c r="U32" s="905"/>
      <c r="V32" s="906"/>
      <c r="W32" s="905"/>
      <c r="X32" s="906"/>
      <c r="Y32" s="54"/>
      <c r="Z32" s="54"/>
      <c r="AA32" s="54"/>
      <c r="AB32" s="54"/>
      <c r="AC32" s="60"/>
      <c r="AD32" s="60"/>
      <c r="AE32" s="60"/>
      <c r="AF32" s="60"/>
      <c r="AG32" s="60"/>
      <c r="AH32" s="60"/>
      <c r="AI32" s="60"/>
      <c r="AJ32" s="60"/>
      <c r="AK32" s="899"/>
      <c r="AL32" s="900"/>
      <c r="AM32" s="900"/>
      <c r="AN32" s="900"/>
      <c r="AO32" s="901"/>
      <c r="AP32" s="2"/>
      <c r="AQ32" s="59">
        <f>IF(P37="材質劣化",2,IF(P37="漏水",3,1))</f>
        <v>1</v>
      </c>
      <c r="AS32" s="3"/>
      <c r="AT32" s="3"/>
    </row>
    <row r="33" spans="2:86" ht="12" customHeight="1" x14ac:dyDescent="0.15">
      <c r="B33" s="941"/>
      <c r="C33" s="949"/>
      <c r="D33" s="947"/>
      <c r="E33" s="947"/>
      <c r="F33" s="947"/>
      <c r="G33" s="947"/>
      <c r="H33" s="947"/>
      <c r="I33" s="947"/>
      <c r="J33" s="948"/>
      <c r="K33" s="100">
        <v>23</v>
      </c>
      <c r="L33" s="905"/>
      <c r="M33" s="906"/>
      <c r="N33" s="905"/>
      <c r="O33" s="906"/>
      <c r="P33" s="905"/>
      <c r="Q33" s="906"/>
      <c r="R33" s="914"/>
      <c r="S33" s="915"/>
      <c r="T33" s="916"/>
      <c r="U33" s="905"/>
      <c r="V33" s="906"/>
      <c r="W33" s="905"/>
      <c r="X33" s="906"/>
      <c r="Y33" s="54"/>
      <c r="Z33" s="54"/>
      <c r="AA33" s="54"/>
      <c r="AB33" s="54"/>
      <c r="AC33" s="60"/>
      <c r="AD33" s="60"/>
      <c r="AE33" s="60"/>
      <c r="AF33" s="60"/>
      <c r="AG33" s="60"/>
      <c r="AH33" s="60"/>
      <c r="AI33" s="60"/>
      <c r="AJ33" s="60"/>
      <c r="AK33" s="899"/>
      <c r="AL33" s="900"/>
      <c r="AM33" s="900"/>
      <c r="AN33" s="900"/>
      <c r="AO33" s="901"/>
      <c r="AP33" s="2"/>
      <c r="AQ33" s="59">
        <f>IF(P33="材質劣化",2,IF(P33="漏水",3,1))</f>
        <v>1</v>
      </c>
      <c r="AS33" s="198"/>
      <c r="AT33" s="198"/>
    </row>
    <row r="34" spans="2:86" ht="12" customHeight="1" x14ac:dyDescent="0.15">
      <c r="B34" s="941"/>
      <c r="C34" s="949"/>
      <c r="D34" s="947"/>
      <c r="E34" s="947"/>
      <c r="F34" s="947"/>
      <c r="G34" s="947"/>
      <c r="H34" s="947"/>
      <c r="I34" s="947"/>
      <c r="J34" s="948"/>
      <c r="K34" s="100">
        <v>24</v>
      </c>
      <c r="L34" s="905"/>
      <c r="M34" s="906"/>
      <c r="N34" s="905"/>
      <c r="O34" s="906"/>
      <c r="P34" s="905"/>
      <c r="Q34" s="906"/>
      <c r="R34" s="914"/>
      <c r="S34" s="915"/>
      <c r="T34" s="916"/>
      <c r="U34" s="905"/>
      <c r="V34" s="906"/>
      <c r="W34" s="905"/>
      <c r="X34" s="906"/>
      <c r="Y34" s="54"/>
      <c r="Z34" s="54"/>
      <c r="AA34" s="54"/>
      <c r="AB34" s="54"/>
      <c r="AC34" s="60"/>
      <c r="AD34" s="60"/>
      <c r="AE34" s="60"/>
      <c r="AF34" s="60"/>
      <c r="AG34" s="60"/>
      <c r="AH34" s="60"/>
      <c r="AI34" s="60"/>
      <c r="AJ34" s="60"/>
      <c r="AK34" s="899"/>
      <c r="AL34" s="900"/>
      <c r="AM34" s="900"/>
      <c r="AN34" s="900"/>
      <c r="AO34" s="901"/>
      <c r="AP34" s="2"/>
      <c r="AQ34" s="59">
        <f>IF(P36="材質劣化",2,IF(P36="漏水",3,1))</f>
        <v>1</v>
      </c>
      <c r="AS34" s="199"/>
      <c r="AT34" s="199"/>
    </row>
    <row r="35" spans="2:86" ht="12" customHeight="1" x14ac:dyDescent="0.15">
      <c r="B35" s="941"/>
      <c r="C35" s="949"/>
      <c r="D35" s="947"/>
      <c r="E35" s="947"/>
      <c r="F35" s="947"/>
      <c r="G35" s="947"/>
      <c r="H35" s="947"/>
      <c r="I35" s="947"/>
      <c r="J35" s="948"/>
      <c r="K35" s="922" t="s">
        <v>769</v>
      </c>
      <c r="L35" s="910" t="s">
        <v>770</v>
      </c>
      <c r="M35" s="910"/>
      <c r="N35" s="910"/>
      <c r="O35" s="910"/>
      <c r="P35" s="910"/>
      <c r="Q35" s="910"/>
      <c r="R35" s="910"/>
      <c r="S35" s="910"/>
      <c r="T35" s="910"/>
      <c r="U35" s="910"/>
      <c r="V35" s="910"/>
      <c r="W35" s="910"/>
      <c r="X35" s="910"/>
      <c r="Y35" s="911" t="s">
        <v>532</v>
      </c>
      <c r="Z35" s="912"/>
      <c r="AA35" s="912"/>
      <c r="AB35" s="913"/>
      <c r="AC35" s="124">
        <f t="shared" ref="AC35:AJ35" si="3">SUM(AC11:AC34)</f>
        <v>0</v>
      </c>
      <c r="AD35" s="124">
        <f t="shared" si="3"/>
        <v>0</v>
      </c>
      <c r="AE35" s="124">
        <f>SUM(AE11:AE34)</f>
        <v>0</v>
      </c>
      <c r="AF35" s="124">
        <f t="shared" si="3"/>
        <v>0.02</v>
      </c>
      <c r="AG35" s="124">
        <f t="shared" si="3"/>
        <v>0</v>
      </c>
      <c r="AH35" s="124">
        <f t="shared" si="3"/>
        <v>0</v>
      </c>
      <c r="AI35" s="124">
        <f t="shared" si="3"/>
        <v>0</v>
      </c>
      <c r="AJ35" s="125">
        <f t="shared" si="3"/>
        <v>0</v>
      </c>
      <c r="AK35" s="910" t="s">
        <v>771</v>
      </c>
      <c r="AL35" s="910"/>
      <c r="AM35" s="929" t="s">
        <v>505</v>
      </c>
      <c r="AN35" s="929"/>
      <c r="AO35" s="929"/>
      <c r="AP35" s="2"/>
    </row>
    <row r="36" spans="2:86" ht="12" customHeight="1" x14ac:dyDescent="0.15">
      <c r="B36" s="941"/>
      <c r="C36" s="949"/>
      <c r="D36" s="947"/>
      <c r="E36" s="947"/>
      <c r="F36" s="947"/>
      <c r="G36" s="947"/>
      <c r="H36" s="947"/>
      <c r="I36" s="947"/>
      <c r="J36" s="948"/>
      <c r="K36" s="923"/>
      <c r="L36" s="931" t="s">
        <v>772</v>
      </c>
      <c r="M36" s="942"/>
      <c r="N36" s="932"/>
      <c r="O36" s="931" t="s">
        <v>773</v>
      </c>
      <c r="P36" s="942"/>
      <c r="Q36" s="942"/>
      <c r="R36" s="942"/>
      <c r="S36" s="942"/>
      <c r="T36" s="942"/>
      <c r="U36" s="942"/>
      <c r="V36" s="942"/>
      <c r="W36" s="942"/>
      <c r="X36" s="932"/>
      <c r="Y36" s="53" t="s">
        <v>510</v>
      </c>
      <c r="Z36" s="49" t="s">
        <v>509</v>
      </c>
      <c r="AA36" s="49" t="s">
        <v>519</v>
      </c>
      <c r="AB36" s="49" t="s">
        <v>518</v>
      </c>
      <c r="AC36" s="49" t="s">
        <v>510</v>
      </c>
      <c r="AD36" s="49" t="s">
        <v>509</v>
      </c>
      <c r="AE36" s="49" t="s">
        <v>519</v>
      </c>
      <c r="AF36" s="49" t="s">
        <v>518</v>
      </c>
      <c r="AG36" s="49" t="s">
        <v>510</v>
      </c>
      <c r="AH36" s="49" t="s">
        <v>509</v>
      </c>
      <c r="AI36" s="49" t="s">
        <v>519</v>
      </c>
      <c r="AJ36" s="82" t="s">
        <v>518</v>
      </c>
      <c r="AK36" s="910"/>
      <c r="AL36" s="910"/>
      <c r="AM36" s="929"/>
      <c r="AN36" s="929"/>
      <c r="AO36" s="929"/>
      <c r="AP36" s="2"/>
    </row>
    <row r="37" spans="2:86" ht="14.25" customHeight="1" x14ac:dyDescent="0.15">
      <c r="B37" s="941"/>
      <c r="C37" s="949"/>
      <c r="D37" s="947"/>
      <c r="E37" s="947"/>
      <c r="F37" s="947"/>
      <c r="G37" s="947"/>
      <c r="H37" s="947"/>
      <c r="I37" s="947"/>
      <c r="J37" s="948"/>
      <c r="K37" s="923"/>
      <c r="L37" s="933"/>
      <c r="M37" s="943"/>
      <c r="N37" s="934"/>
      <c r="O37" s="933"/>
      <c r="P37" s="943"/>
      <c r="Q37" s="943"/>
      <c r="R37" s="943"/>
      <c r="S37" s="943"/>
      <c r="T37" s="943"/>
      <c r="U37" s="943"/>
      <c r="V37" s="943"/>
      <c r="W37" s="943"/>
      <c r="X37" s="934"/>
      <c r="Y37" s="897">
        <f>IF(COUNTIF(Y11:Y34,"〇")&gt;0,1,0)</f>
        <v>0</v>
      </c>
      <c r="Z37" s="897">
        <f t="shared" ref="Z37:AB37" si="4">IF(COUNTIF(Z11:Z34,"〇")&gt;0,1,0)</f>
        <v>0</v>
      </c>
      <c r="AA37" s="897">
        <f t="shared" si="4"/>
        <v>0</v>
      </c>
      <c r="AB37" s="897">
        <f t="shared" si="4"/>
        <v>0</v>
      </c>
      <c r="AC37" s="897">
        <f>COUNTA(AC11:AC34)</f>
        <v>0</v>
      </c>
      <c r="AD37" s="897">
        <f t="shared" ref="AD37:AI37" si="5">COUNTA(AD11:AD34)</f>
        <v>0</v>
      </c>
      <c r="AE37" s="897">
        <f t="shared" si="5"/>
        <v>0</v>
      </c>
      <c r="AF37" s="897">
        <f t="shared" si="5"/>
        <v>1</v>
      </c>
      <c r="AG37" s="897">
        <f t="shared" si="5"/>
        <v>0</v>
      </c>
      <c r="AH37" s="897">
        <f t="shared" si="5"/>
        <v>0</v>
      </c>
      <c r="AI37" s="897">
        <f t="shared" si="5"/>
        <v>0</v>
      </c>
      <c r="AJ37" s="897">
        <f>COUNTA(AJ11:AJ34)</f>
        <v>0</v>
      </c>
      <c r="AK37" s="910"/>
      <c r="AL37" s="910"/>
      <c r="AM37" s="929"/>
      <c r="AN37" s="929"/>
      <c r="AO37" s="929"/>
      <c r="AP37" s="2"/>
      <c r="AU37" s="43">
        <f>+Y37</f>
        <v>0</v>
      </c>
    </row>
    <row r="38" spans="2:86" ht="14.25" customHeight="1" x14ac:dyDescent="0.15">
      <c r="B38" s="941"/>
      <c r="C38" s="949"/>
      <c r="D38" s="947"/>
      <c r="E38" s="947"/>
      <c r="F38" s="947"/>
      <c r="G38" s="947"/>
      <c r="H38" s="947"/>
      <c r="I38" s="947"/>
      <c r="J38" s="948"/>
      <c r="K38" s="923"/>
      <c r="L38" s="935"/>
      <c r="M38" s="944"/>
      <c r="N38" s="936"/>
      <c r="O38" s="935"/>
      <c r="P38" s="944"/>
      <c r="Q38" s="944"/>
      <c r="R38" s="944"/>
      <c r="S38" s="944"/>
      <c r="T38" s="944"/>
      <c r="U38" s="944"/>
      <c r="V38" s="944"/>
      <c r="W38" s="944"/>
      <c r="X38" s="936"/>
      <c r="Y38" s="897"/>
      <c r="Z38" s="897"/>
      <c r="AA38" s="897"/>
      <c r="AB38" s="897"/>
      <c r="AC38" s="897"/>
      <c r="AD38" s="897"/>
      <c r="AE38" s="897"/>
      <c r="AF38" s="897"/>
      <c r="AG38" s="897"/>
      <c r="AH38" s="897"/>
      <c r="AI38" s="897"/>
      <c r="AJ38" s="897"/>
      <c r="AK38" s="910"/>
      <c r="AL38" s="910"/>
      <c r="AM38" s="929"/>
      <c r="AN38" s="929"/>
      <c r="AO38" s="929"/>
      <c r="AP38" s="2"/>
    </row>
    <row r="39" spans="2:86" ht="12" customHeight="1" x14ac:dyDescent="0.15">
      <c r="B39" s="941"/>
      <c r="C39" s="949"/>
      <c r="D39" s="947"/>
      <c r="E39" s="947"/>
      <c r="F39" s="947"/>
      <c r="G39" s="947"/>
      <c r="H39" s="947"/>
      <c r="I39" s="947"/>
      <c r="J39" s="947"/>
      <c r="K39" s="917" t="s">
        <v>224</v>
      </c>
      <c r="L39" s="924"/>
      <c r="M39" s="924"/>
      <c r="N39" s="924"/>
      <c r="O39" s="924"/>
      <c r="P39" s="924"/>
      <c r="Q39" s="924"/>
      <c r="R39" s="924"/>
      <c r="S39" s="924"/>
      <c r="T39" s="924"/>
      <c r="U39" s="924"/>
      <c r="V39" s="924"/>
      <c r="W39" s="924"/>
      <c r="X39" s="924"/>
      <c r="Y39" s="924"/>
      <c r="Z39" s="924"/>
      <c r="AA39" s="924"/>
      <c r="AB39" s="924"/>
      <c r="AC39" s="924"/>
      <c r="AD39" s="924"/>
      <c r="AE39" s="924"/>
      <c r="AF39" s="924"/>
      <c r="AG39" s="924"/>
      <c r="AH39" s="924"/>
      <c r="AI39" s="924"/>
      <c r="AJ39" s="924"/>
      <c r="AK39" s="925"/>
      <c r="AL39" s="925"/>
      <c r="AM39" s="925"/>
      <c r="AN39" s="925"/>
      <c r="AO39" s="926"/>
      <c r="AP39" s="2"/>
    </row>
    <row r="40" spans="2:86" ht="12" customHeight="1" x14ac:dyDescent="0.15">
      <c r="B40" s="941"/>
      <c r="C40" s="949"/>
      <c r="D40" s="947"/>
      <c r="E40" s="947"/>
      <c r="F40" s="947"/>
      <c r="G40" s="947"/>
      <c r="H40" s="947"/>
      <c r="I40" s="947"/>
      <c r="J40" s="947"/>
      <c r="K40" s="918"/>
      <c r="L40" s="925"/>
      <c r="M40" s="925"/>
      <c r="N40" s="925"/>
      <c r="O40" s="925"/>
      <c r="P40" s="925"/>
      <c r="Q40" s="925"/>
      <c r="R40" s="925"/>
      <c r="S40" s="925"/>
      <c r="T40" s="925"/>
      <c r="U40" s="925"/>
      <c r="V40" s="925"/>
      <c r="W40" s="925"/>
      <c r="X40" s="925"/>
      <c r="Y40" s="925"/>
      <c r="Z40" s="925"/>
      <c r="AA40" s="925"/>
      <c r="AB40" s="925"/>
      <c r="AC40" s="925"/>
      <c r="AD40" s="925"/>
      <c r="AE40" s="925"/>
      <c r="AF40" s="925"/>
      <c r="AG40" s="925"/>
      <c r="AH40" s="925"/>
      <c r="AI40" s="925"/>
      <c r="AJ40" s="925"/>
      <c r="AK40" s="925"/>
      <c r="AL40" s="925"/>
      <c r="AM40" s="925"/>
      <c r="AN40" s="925"/>
      <c r="AO40" s="926"/>
      <c r="AP40" s="2"/>
    </row>
    <row r="41" spans="2:86" ht="12" customHeight="1" x14ac:dyDescent="0.15">
      <c r="B41" s="941"/>
      <c r="C41" s="949"/>
      <c r="D41" s="947"/>
      <c r="E41" s="947"/>
      <c r="F41" s="947"/>
      <c r="G41" s="947"/>
      <c r="H41" s="947"/>
      <c r="I41" s="947"/>
      <c r="J41" s="947"/>
      <c r="K41" s="918"/>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6"/>
      <c r="AP41" s="2"/>
    </row>
    <row r="42" spans="2:86" ht="12" customHeight="1" x14ac:dyDescent="0.15">
      <c r="B42" s="941"/>
      <c r="C42" s="949"/>
      <c r="D42" s="947"/>
      <c r="E42" s="947"/>
      <c r="F42" s="947"/>
      <c r="G42" s="947"/>
      <c r="H42" s="947"/>
      <c r="I42" s="947"/>
      <c r="J42" s="947"/>
      <c r="K42" s="918"/>
      <c r="L42" s="927"/>
      <c r="M42" s="927"/>
      <c r="N42" s="927"/>
      <c r="O42" s="927"/>
      <c r="P42" s="927"/>
      <c r="Q42" s="927"/>
      <c r="R42" s="927"/>
      <c r="S42" s="927"/>
      <c r="T42" s="927"/>
      <c r="U42" s="927"/>
      <c r="V42" s="927"/>
      <c r="W42" s="927"/>
      <c r="X42" s="927"/>
      <c r="Y42" s="927"/>
      <c r="Z42" s="927"/>
      <c r="AA42" s="927"/>
      <c r="AB42" s="927"/>
      <c r="AC42" s="927"/>
      <c r="AD42" s="927"/>
      <c r="AE42" s="927"/>
      <c r="AF42" s="927"/>
      <c r="AG42" s="927"/>
      <c r="AH42" s="927"/>
      <c r="AI42" s="927"/>
      <c r="AJ42" s="927"/>
      <c r="AK42" s="927"/>
      <c r="AL42" s="927"/>
      <c r="AM42" s="927"/>
      <c r="AN42" s="927"/>
      <c r="AO42" s="928"/>
      <c r="AP42" s="43"/>
      <c r="CD42" s="2"/>
      <c r="CE42" s="2"/>
      <c r="CF42" s="2"/>
      <c r="CG42" s="2"/>
      <c r="CH42" s="2"/>
    </row>
    <row r="43" spans="2:86" ht="12" customHeight="1" x14ac:dyDescent="0.15">
      <c r="B43" s="941"/>
      <c r="C43" s="949"/>
      <c r="D43" s="947"/>
      <c r="E43" s="947"/>
      <c r="F43" s="947"/>
      <c r="G43" s="947"/>
      <c r="H43" s="947"/>
      <c r="I43" s="947"/>
      <c r="J43" s="948"/>
      <c r="K43" s="930" t="s">
        <v>225</v>
      </c>
      <c r="L43" s="930"/>
      <c r="M43" s="930"/>
      <c r="N43" s="930"/>
      <c r="O43" s="930"/>
      <c r="P43" s="930"/>
      <c r="Q43" s="930"/>
      <c r="R43" s="930"/>
      <c r="S43" s="930"/>
      <c r="T43" s="930"/>
      <c r="U43" s="930"/>
      <c r="V43" s="930"/>
      <c r="W43" s="930"/>
      <c r="X43" s="930"/>
      <c r="Y43" s="930"/>
      <c r="Z43" s="930"/>
      <c r="AA43" s="930"/>
      <c r="AB43" s="930"/>
      <c r="AC43" s="930"/>
      <c r="AD43" s="930"/>
      <c r="AE43" s="930"/>
      <c r="AF43" s="930"/>
      <c r="AG43" s="930"/>
      <c r="AH43" s="930"/>
      <c r="AI43" s="930"/>
      <c r="AJ43" s="930"/>
      <c r="AK43" s="930"/>
      <c r="AL43" s="930"/>
      <c r="AM43" s="930"/>
      <c r="AN43" s="930"/>
      <c r="AO43" s="930"/>
      <c r="AP43" s="43"/>
      <c r="CD43" s="2"/>
      <c r="CE43" s="2"/>
      <c r="CF43" s="2"/>
      <c r="CG43" s="2"/>
      <c r="CH43" s="2"/>
    </row>
    <row r="44" spans="2:86" ht="12" customHeight="1" x14ac:dyDescent="0.15">
      <c r="B44" s="941"/>
      <c r="C44" s="949"/>
      <c r="D44" s="947"/>
      <c r="E44" s="947"/>
      <c r="F44" s="947"/>
      <c r="G44" s="947"/>
      <c r="H44" s="947"/>
      <c r="I44" s="947"/>
      <c r="J44" s="948"/>
      <c r="K44" s="919" t="s">
        <v>226</v>
      </c>
      <c r="L44" s="920"/>
      <c r="M44" s="920"/>
      <c r="N44" s="920"/>
      <c r="O44" s="920"/>
      <c r="P44" s="920"/>
      <c r="Q44" s="920"/>
      <c r="R44" s="920"/>
      <c r="S44" s="920"/>
      <c r="T44" s="920"/>
      <c r="U44" s="920"/>
      <c r="V44" s="920"/>
      <c r="W44" s="920"/>
      <c r="X44" s="920"/>
      <c r="Y44" s="920"/>
      <c r="Z44" s="920"/>
      <c r="AA44" s="920"/>
      <c r="AB44" s="920"/>
      <c r="AC44" s="920"/>
      <c r="AD44" s="920"/>
      <c r="AE44" s="920"/>
      <c r="AF44" s="920"/>
      <c r="AG44" s="920"/>
      <c r="AH44" s="920"/>
      <c r="AI44" s="920"/>
      <c r="AJ44" s="920"/>
      <c r="AK44" s="920"/>
      <c r="AL44" s="920"/>
      <c r="AM44" s="920"/>
      <c r="AN44" s="920"/>
      <c r="AO44" s="921"/>
      <c r="AP44" s="43"/>
      <c r="CD44" s="2"/>
      <c r="CE44" s="2"/>
      <c r="CF44" s="2"/>
      <c r="CG44" s="2"/>
      <c r="CH44" s="2"/>
    </row>
    <row r="45" spans="2:86" ht="12" customHeight="1" x14ac:dyDescent="0.15">
      <c r="B45" s="504"/>
      <c r="C45" s="950"/>
      <c r="D45" s="951"/>
      <c r="E45" s="951"/>
      <c r="F45" s="951"/>
      <c r="G45" s="951"/>
      <c r="H45" s="951"/>
      <c r="I45" s="951"/>
      <c r="J45" s="952"/>
      <c r="K45" s="907" t="s">
        <v>227</v>
      </c>
      <c r="L45" s="908"/>
      <c r="M45" s="908"/>
      <c r="N45" s="908"/>
      <c r="O45" s="908"/>
      <c r="P45" s="908"/>
      <c r="Q45" s="908"/>
      <c r="R45" s="908"/>
      <c r="S45" s="908"/>
      <c r="T45" s="908"/>
      <c r="U45" s="908"/>
      <c r="V45" s="908"/>
      <c r="W45" s="908"/>
      <c r="X45" s="908"/>
      <c r="Y45" s="908"/>
      <c r="Z45" s="908"/>
      <c r="AA45" s="908"/>
      <c r="AB45" s="908"/>
      <c r="AC45" s="908"/>
      <c r="AD45" s="908"/>
      <c r="AE45" s="908"/>
      <c r="AF45" s="908"/>
      <c r="AG45" s="908"/>
      <c r="AH45" s="908"/>
      <c r="AI45" s="908"/>
      <c r="AJ45" s="908"/>
      <c r="AK45" s="908"/>
      <c r="AL45" s="908"/>
      <c r="AM45" s="908"/>
      <c r="AN45" s="908"/>
      <c r="AO45" s="909"/>
      <c r="AP45" s="43"/>
      <c r="CD45" s="2"/>
      <c r="CE45" s="2"/>
      <c r="CF45" s="2"/>
      <c r="CG45" s="2"/>
      <c r="CH45" s="2"/>
    </row>
    <row r="46" spans="2:86" ht="12" customHeight="1" x14ac:dyDescent="0.2">
      <c r="B46" s="6" t="s">
        <v>228</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230</v>
      </c>
      <c r="AP48" s="43"/>
      <c r="CD48" s="2"/>
      <c r="CE48" s="2"/>
      <c r="CF48" s="2"/>
      <c r="CG48" s="2"/>
      <c r="CH48" s="2"/>
    </row>
    <row r="49" spans="2:86" ht="12" customHeight="1" x14ac:dyDescent="0.15">
      <c r="B49" s="2" t="s">
        <v>231</v>
      </c>
      <c r="AP49" s="43"/>
      <c r="CD49" s="2"/>
      <c r="CE49" s="2"/>
      <c r="CF49" s="2"/>
      <c r="CG49" s="2"/>
      <c r="CH49" s="2"/>
    </row>
    <row r="50" spans="2:86" ht="12" customHeight="1" x14ac:dyDescent="0.15">
      <c r="B50" s="2" t="s">
        <v>232</v>
      </c>
    </row>
    <row r="51" spans="2:86" ht="12" customHeight="1" x14ac:dyDescent="0.15">
      <c r="B51" s="2" t="s">
        <v>233</v>
      </c>
    </row>
    <row r="52" spans="2:86" ht="12" customHeight="1" x14ac:dyDescent="0.15">
      <c r="B52" s="2" t="s">
        <v>234</v>
      </c>
    </row>
    <row r="53" spans="2:86" x14ac:dyDescent="0.15">
      <c r="B53" s="2" t="s">
        <v>235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217602A9-6FCF-43DE-A950-755347B9D992}">
      <formula1>"〇,"</formula1>
    </dataValidation>
    <dataValidation type="list" allowBlank="1" showInputMessage="1" showErrorMessage="1" sqref="N11:O34" xr:uid="{ED40E7D8-46E6-4141-A371-3C656EFB1C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FB1EF3-269D-41B9-B72C-E71131AE51E9}">
          <x14:formula1>
            <xm:f>'(参考)リスト'!$D$16:$D$18</xm:f>
          </x14:formula1>
          <xm:sqref>P11:Q34</xm:sqref>
        </x14:dataValidation>
        <x14:dataValidation type="list" allowBlank="1" showInputMessage="1" showErrorMessage="1" xr:uid="{216B6F5D-9FAD-4034-B355-1CDD983C9842}">
          <x14:formula1>
            <xm:f>'(参考)リスト'!$B$16:$B$21</xm:f>
          </x14:formula1>
          <xm:sqref>L11:M34</xm:sqref>
        </x14:dataValidation>
        <x14:dataValidation type="list" allowBlank="1" showInputMessage="1" showErrorMessage="1" xr:uid="{F5F10322-917B-45BF-AA83-0487FDFFCBBB}">
          <x14:formula1>
            <xm:f>'(参考)リスト'!$E$16:$E$27</xm:f>
          </x14:formula1>
          <xm:sqref>R11:T34</xm:sqref>
        </x14:dataValidation>
        <x14:dataValidation type="list" allowBlank="1" showInputMessage="1" showErrorMessage="1" xr:uid="{0B8340CB-0DC9-41E5-BC66-EC32556C2FFC}">
          <x14:formula1>
            <xm:f>'(参考)リスト'!$F$16:$F$21</xm:f>
          </x14:formula1>
          <xm:sqref>U11:X34</xm:sqref>
        </x14:dataValidation>
        <x14:dataValidation type="list" allowBlank="1" showInputMessage="1" showErrorMessage="1" xr:uid="{C9C21970-3F91-4FCB-BD36-D5711DCB099F}">
          <x14:formula1>
            <xm:f>'(参考)リスト'!$G$16:$G$19</xm:f>
          </x14:formula1>
          <xm:sqref>AM35:AO38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EACE-6AE8-49C3-B0B4-19BCF03D0E1A}">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204</v>
      </c>
      <c r="AV1" s="956" t="s">
        <v>205</v>
      </c>
      <c r="AW1" s="956"/>
      <c r="AX1" s="956"/>
      <c r="AY1" s="898" t="s">
        <v>206</v>
      </c>
      <c r="AZ1" s="898"/>
      <c r="BA1" s="898"/>
      <c r="BB1" s="898"/>
      <c r="BC1" s="898"/>
      <c r="BD1" s="898"/>
      <c r="BE1" s="898"/>
      <c r="BF1" s="898"/>
      <c r="BG1" s="898"/>
      <c r="BH1" s="898"/>
      <c r="BI1" s="898"/>
      <c r="BJ1" s="898"/>
      <c r="BK1" s="898" t="s">
        <v>207</v>
      </c>
      <c r="BL1" s="898"/>
      <c r="BM1" s="898"/>
      <c r="BN1" s="898"/>
      <c r="BO1" s="898"/>
      <c r="BP1" s="898"/>
      <c r="BQ1" s="898"/>
      <c r="BR1" s="898"/>
      <c r="BS1" s="898"/>
      <c r="BT1" s="898"/>
      <c r="BU1" s="898"/>
      <c r="BV1" s="898"/>
      <c r="BW1" s="972"/>
      <c r="BX1" s="972"/>
      <c r="BY1" s="972"/>
      <c r="BZ1" s="972"/>
      <c r="CA1" s="972"/>
      <c r="CB1" s="972"/>
      <c r="CC1" s="972"/>
      <c r="CD1" s="972"/>
      <c r="CE1" s="972"/>
      <c r="CF1" s="972"/>
      <c r="CG1" s="972"/>
      <c r="CH1" s="972"/>
    </row>
    <row r="2" spans="2:86" ht="8.25" customHeight="1" x14ac:dyDescent="0.15">
      <c r="AU2" s="974"/>
      <c r="AV2" s="956" t="s">
        <v>208</v>
      </c>
      <c r="AW2" s="902" t="s">
        <v>209</v>
      </c>
      <c r="AX2" s="902" t="s">
        <v>210</v>
      </c>
      <c r="AY2" s="898" t="s">
        <v>211</v>
      </c>
      <c r="AZ2" s="898"/>
      <c r="BA2" s="898"/>
      <c r="BB2" s="898"/>
      <c r="BC2" s="898"/>
      <c r="BD2" s="898"/>
      <c r="BE2" s="898"/>
      <c r="BF2" s="898"/>
      <c r="BG2" s="898"/>
      <c r="BH2" s="898"/>
      <c r="BI2" s="898"/>
      <c r="BJ2" s="898"/>
      <c r="BK2" s="898" t="s">
        <v>212</v>
      </c>
      <c r="BL2" s="898"/>
      <c r="BM2" s="898"/>
      <c r="BN2" s="898"/>
      <c r="BO2" s="898" t="s">
        <v>213</v>
      </c>
      <c r="BP2" s="898"/>
      <c r="BQ2" s="898"/>
      <c r="BR2" s="898"/>
      <c r="BS2" s="898"/>
      <c r="BT2" s="898"/>
      <c r="BU2" s="898"/>
      <c r="BV2" s="898"/>
      <c r="BW2" s="973"/>
      <c r="BX2" s="973"/>
      <c r="BY2" s="973"/>
      <c r="BZ2" s="973"/>
      <c r="CA2" s="972"/>
      <c r="CB2" s="972"/>
      <c r="CC2" s="972"/>
      <c r="CD2" s="972"/>
      <c r="CE2" s="972"/>
      <c r="CF2" s="972"/>
      <c r="CG2" s="972"/>
      <c r="CH2" s="972"/>
    </row>
    <row r="3" spans="2:86" ht="24.95" customHeight="1" x14ac:dyDescent="0.15">
      <c r="B3" s="649" t="s">
        <v>214</v>
      </c>
      <c r="C3" s="903"/>
      <c r="D3" s="903"/>
      <c r="E3" s="904"/>
      <c r="F3" s="904"/>
      <c r="G3" s="904"/>
      <c r="H3" s="904"/>
      <c r="I3" s="904"/>
      <c r="J3" s="904"/>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U3" s="974"/>
      <c r="AV3" s="956"/>
      <c r="AW3" s="902"/>
      <c r="AX3" s="902"/>
      <c r="AY3" s="898" t="s">
        <v>215</v>
      </c>
      <c r="AZ3" s="898"/>
      <c r="BA3" s="898"/>
      <c r="BB3" s="898"/>
      <c r="BC3" s="898" t="s">
        <v>216</v>
      </c>
      <c r="BD3" s="898"/>
      <c r="BE3" s="898"/>
      <c r="BF3" s="898"/>
      <c r="BG3" s="898" t="s">
        <v>217</v>
      </c>
      <c r="BH3" s="898"/>
      <c r="BI3" s="898"/>
      <c r="BJ3" s="898"/>
      <c r="BK3" s="898" t="s">
        <v>218</v>
      </c>
      <c r="BL3" s="898"/>
      <c r="BM3" s="898"/>
      <c r="BN3" s="898"/>
      <c r="BO3" s="898" t="s">
        <v>216</v>
      </c>
      <c r="BP3" s="898"/>
      <c r="BQ3" s="898"/>
      <c r="BR3" s="898"/>
      <c r="BS3" s="898" t="s">
        <v>217</v>
      </c>
      <c r="BT3" s="898"/>
      <c r="BU3" s="898"/>
      <c r="BV3" s="898"/>
      <c r="BW3" s="972"/>
      <c r="BX3" s="972"/>
      <c r="BY3" s="972"/>
      <c r="BZ3" s="972"/>
      <c r="CA3" s="972"/>
      <c r="CB3" s="972"/>
      <c r="CC3" s="972"/>
      <c r="CD3" s="972"/>
      <c r="CE3" s="972"/>
      <c r="CF3" s="972"/>
      <c r="CG3" s="972"/>
      <c r="CH3" s="972"/>
    </row>
    <row r="4" spans="2:86" ht="18" customHeight="1" x14ac:dyDescent="0.15">
      <c r="B4" s="484" t="s">
        <v>390</v>
      </c>
      <c r="C4" s="484"/>
      <c r="D4" s="484"/>
      <c r="E4" s="965" t="s">
        <v>391</v>
      </c>
      <c r="F4" s="966"/>
      <c r="G4" s="966"/>
      <c r="H4" s="966"/>
      <c r="I4" s="966"/>
      <c r="J4" s="967"/>
      <c r="K4" s="525" t="s">
        <v>392</v>
      </c>
      <c r="L4" s="525"/>
      <c r="M4" s="525"/>
      <c r="N4" s="963" t="s">
        <v>393</v>
      </c>
      <c r="O4" s="963"/>
      <c r="P4" s="963"/>
      <c r="Q4" s="963"/>
      <c r="R4" s="963"/>
      <c r="S4" s="963"/>
      <c r="T4" s="540" t="s">
        <v>495</v>
      </c>
      <c r="U4" s="541"/>
      <c r="V4" s="541"/>
      <c r="W4" s="541"/>
      <c r="X4" s="542"/>
      <c r="Y4" s="968" t="s">
        <v>496</v>
      </c>
      <c r="Z4" s="968"/>
      <c r="AA4" s="968"/>
      <c r="AB4" s="968"/>
      <c r="AC4" s="968"/>
      <c r="AD4" s="968"/>
      <c r="AE4" s="968"/>
      <c r="AF4" s="968"/>
      <c r="AG4" s="540" t="s">
        <v>494</v>
      </c>
      <c r="AH4" s="541"/>
      <c r="AI4" s="541"/>
      <c r="AJ4" s="542"/>
      <c r="AK4" s="976">
        <v>45926</v>
      </c>
      <c r="AL4" s="977"/>
      <c r="AM4" s="977"/>
      <c r="AN4" s="977"/>
      <c r="AO4" s="978"/>
      <c r="AU4" s="974"/>
      <c r="AV4" s="956"/>
      <c r="AW4" s="902"/>
      <c r="AX4" s="90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92" t="s">
        <v>515</v>
      </c>
      <c r="C5" s="492"/>
      <c r="D5" s="492"/>
      <c r="E5" s="969" t="s">
        <v>398</v>
      </c>
      <c r="F5" s="970"/>
      <c r="G5" s="970"/>
      <c r="H5" s="970"/>
      <c r="I5" s="970"/>
      <c r="J5" s="971"/>
      <c r="K5" s="539" t="s">
        <v>394</v>
      </c>
      <c r="L5" s="539"/>
      <c r="M5" s="539"/>
      <c r="N5" s="963" t="s">
        <v>395</v>
      </c>
      <c r="O5" s="963"/>
      <c r="P5" s="963"/>
      <c r="Q5" s="963"/>
      <c r="R5" s="963"/>
      <c r="S5" s="963"/>
      <c r="T5" s="543"/>
      <c r="U5" s="544"/>
      <c r="V5" s="544"/>
      <c r="W5" s="544"/>
      <c r="X5" s="545"/>
      <c r="Y5" s="964" t="s">
        <v>497</v>
      </c>
      <c r="Z5" s="964"/>
      <c r="AA5" s="964"/>
      <c r="AB5" s="964"/>
      <c r="AC5" s="964"/>
      <c r="AD5" s="964"/>
      <c r="AE5" s="964"/>
      <c r="AF5" s="964"/>
      <c r="AG5" s="843"/>
      <c r="AH5" s="975"/>
      <c r="AI5" s="975"/>
      <c r="AJ5" s="844"/>
      <c r="AK5" s="979"/>
      <c r="AL5" s="980"/>
      <c r="AM5" s="980"/>
      <c r="AN5" s="980"/>
      <c r="AO5" s="981"/>
      <c r="AU5" s="974"/>
      <c r="AV5" s="50" t="str">
        <f>N7</f>
        <v>S006</v>
      </c>
      <c r="AW5" s="293">
        <f>R7</f>
        <v>1</v>
      </c>
      <c r="AX5" s="55" t="str">
        <f>AM35</f>
        <v>Ⅰ</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40" t="s">
        <v>223</v>
      </c>
      <c r="C6" s="945"/>
      <c r="D6" s="946"/>
      <c r="E6" s="947"/>
      <c r="F6" s="947"/>
      <c r="G6" s="947"/>
      <c r="H6" s="947"/>
      <c r="I6" s="947"/>
      <c r="J6" s="948"/>
      <c r="K6" s="953" t="s">
        <v>764</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1"/>
      <c r="C7" s="949"/>
      <c r="D7" s="947"/>
      <c r="E7" s="947"/>
      <c r="F7" s="947"/>
      <c r="G7" s="947"/>
      <c r="H7" s="947"/>
      <c r="I7" s="947"/>
      <c r="J7" s="948"/>
      <c r="K7" s="911" t="s">
        <v>765</v>
      </c>
      <c r="L7" s="912"/>
      <c r="M7" s="913"/>
      <c r="N7" s="899" t="s">
        <v>775</v>
      </c>
      <c r="O7" s="900"/>
      <c r="P7" s="911" t="s">
        <v>766</v>
      </c>
      <c r="Q7" s="913"/>
      <c r="R7" s="937">
        <v>1</v>
      </c>
      <c r="S7" s="938"/>
      <c r="T7" s="939"/>
      <c r="U7" s="931" t="s">
        <v>767</v>
      </c>
      <c r="V7" s="932"/>
      <c r="W7" s="931" t="s">
        <v>768</v>
      </c>
      <c r="X7" s="932"/>
      <c r="Y7" s="913" t="s">
        <v>778</v>
      </c>
      <c r="Z7" s="910"/>
      <c r="AA7" s="910"/>
      <c r="AB7" s="910"/>
      <c r="AC7" s="931" t="s">
        <v>779</v>
      </c>
      <c r="AD7" s="942"/>
      <c r="AE7" s="942"/>
      <c r="AF7" s="942"/>
      <c r="AG7" s="942"/>
      <c r="AH7" s="942"/>
      <c r="AI7" s="942"/>
      <c r="AJ7" s="932"/>
      <c r="AK7" s="931" t="s">
        <v>780</v>
      </c>
      <c r="AL7" s="942"/>
      <c r="AM7" s="942"/>
      <c r="AN7" s="957"/>
      <c r="AO7" s="958"/>
      <c r="AP7" s="2"/>
      <c r="AW7" s="58"/>
    </row>
    <row r="8" spans="2:86" ht="12" customHeight="1" x14ac:dyDescent="0.15">
      <c r="B8" s="941"/>
      <c r="C8" s="949"/>
      <c r="D8" s="947"/>
      <c r="E8" s="947"/>
      <c r="F8" s="947"/>
      <c r="G8" s="947"/>
      <c r="H8" s="947"/>
      <c r="I8" s="947"/>
      <c r="J8" s="948"/>
      <c r="K8" s="910" t="s">
        <v>606</v>
      </c>
      <c r="L8" s="910" t="s">
        <v>608</v>
      </c>
      <c r="M8" s="910"/>
      <c r="N8" s="910" t="s">
        <v>282</v>
      </c>
      <c r="O8" s="910"/>
      <c r="P8" s="910" t="s">
        <v>283</v>
      </c>
      <c r="Q8" s="910"/>
      <c r="R8" s="910" t="s">
        <v>284</v>
      </c>
      <c r="S8" s="910"/>
      <c r="T8" s="910"/>
      <c r="U8" s="933"/>
      <c r="V8" s="934"/>
      <c r="W8" s="933"/>
      <c r="X8" s="934"/>
      <c r="Y8" s="913"/>
      <c r="Z8" s="910"/>
      <c r="AA8" s="910"/>
      <c r="AB8" s="910"/>
      <c r="AC8" s="935"/>
      <c r="AD8" s="944"/>
      <c r="AE8" s="944"/>
      <c r="AF8" s="944"/>
      <c r="AG8" s="944"/>
      <c r="AH8" s="944"/>
      <c r="AI8" s="944"/>
      <c r="AJ8" s="936"/>
      <c r="AK8" s="933"/>
      <c r="AL8" s="943"/>
      <c r="AM8" s="943"/>
      <c r="AN8" s="959"/>
      <c r="AO8" s="960"/>
      <c r="AP8" s="2"/>
    </row>
    <row r="9" spans="2:86" ht="12" customHeight="1" x14ac:dyDescent="0.15">
      <c r="B9" s="941"/>
      <c r="C9" s="949"/>
      <c r="D9" s="947"/>
      <c r="E9" s="947"/>
      <c r="F9" s="947"/>
      <c r="G9" s="947"/>
      <c r="H9" s="947"/>
      <c r="I9" s="947"/>
      <c r="J9" s="948"/>
      <c r="K9" s="910"/>
      <c r="L9" s="910"/>
      <c r="M9" s="910"/>
      <c r="N9" s="910"/>
      <c r="O9" s="910"/>
      <c r="P9" s="910"/>
      <c r="Q9" s="910"/>
      <c r="R9" s="910"/>
      <c r="S9" s="910"/>
      <c r="T9" s="910"/>
      <c r="U9" s="933"/>
      <c r="V9" s="934"/>
      <c r="W9" s="933"/>
      <c r="X9" s="934"/>
      <c r="Y9" s="913" t="s">
        <v>781</v>
      </c>
      <c r="Z9" s="910"/>
      <c r="AA9" s="910"/>
      <c r="AB9" s="910"/>
      <c r="AC9" s="910" t="s">
        <v>782</v>
      </c>
      <c r="AD9" s="910"/>
      <c r="AE9" s="910"/>
      <c r="AF9" s="910"/>
      <c r="AG9" s="910" t="s">
        <v>783</v>
      </c>
      <c r="AH9" s="910"/>
      <c r="AI9" s="910"/>
      <c r="AJ9" s="910"/>
      <c r="AK9" s="933"/>
      <c r="AL9" s="943"/>
      <c r="AM9" s="943"/>
      <c r="AN9" s="959"/>
      <c r="AO9" s="960"/>
      <c r="AP9" s="2"/>
    </row>
    <row r="10" spans="2:86" ht="12" customHeight="1" x14ac:dyDescent="0.15">
      <c r="B10" s="941"/>
      <c r="C10" s="949"/>
      <c r="D10" s="947"/>
      <c r="E10" s="947"/>
      <c r="F10" s="947"/>
      <c r="G10" s="947"/>
      <c r="H10" s="947"/>
      <c r="I10" s="947"/>
      <c r="J10" s="948"/>
      <c r="K10" s="910"/>
      <c r="L10" s="910"/>
      <c r="M10" s="910"/>
      <c r="N10" s="910"/>
      <c r="O10" s="910"/>
      <c r="P10" s="910"/>
      <c r="Q10" s="910"/>
      <c r="R10" s="910"/>
      <c r="S10" s="910"/>
      <c r="T10" s="910"/>
      <c r="U10" s="935"/>
      <c r="V10" s="936"/>
      <c r="W10" s="935"/>
      <c r="X10" s="936"/>
      <c r="Y10" s="53" t="s">
        <v>784</v>
      </c>
      <c r="Z10" s="49" t="s">
        <v>785</v>
      </c>
      <c r="AA10" s="49" t="s">
        <v>786</v>
      </c>
      <c r="AB10" s="49" t="s">
        <v>787</v>
      </c>
      <c r="AC10" s="49" t="s">
        <v>784</v>
      </c>
      <c r="AD10" s="49" t="s">
        <v>785</v>
      </c>
      <c r="AE10" s="49" t="s">
        <v>786</v>
      </c>
      <c r="AF10" s="49" t="s">
        <v>787</v>
      </c>
      <c r="AG10" s="49" t="s">
        <v>784</v>
      </c>
      <c r="AH10" s="49" t="s">
        <v>785</v>
      </c>
      <c r="AI10" s="49" t="s">
        <v>786</v>
      </c>
      <c r="AJ10" s="49" t="s">
        <v>787</v>
      </c>
      <c r="AK10" s="935"/>
      <c r="AL10" s="944"/>
      <c r="AM10" s="944"/>
      <c r="AN10" s="961"/>
      <c r="AO10" s="962"/>
      <c r="AP10" s="2"/>
    </row>
    <row r="11" spans="2:86" ht="12" customHeight="1" x14ac:dyDescent="0.15">
      <c r="B11" s="941"/>
      <c r="C11" s="949"/>
      <c r="D11" s="947"/>
      <c r="E11" s="947"/>
      <c r="F11" s="947"/>
      <c r="G11" s="947"/>
      <c r="H11" s="947"/>
      <c r="I11" s="947"/>
      <c r="J11" s="948"/>
      <c r="K11" s="100">
        <v>1</v>
      </c>
      <c r="L11" s="905"/>
      <c r="M11" s="906"/>
      <c r="N11" s="905"/>
      <c r="O11" s="906"/>
      <c r="P11" s="905"/>
      <c r="Q11" s="906"/>
      <c r="R11" s="851"/>
      <c r="S11" s="851"/>
      <c r="T11" s="851"/>
      <c r="U11" s="905"/>
      <c r="V11" s="906"/>
      <c r="W11" s="905"/>
      <c r="X11" s="906"/>
      <c r="Y11" s="54"/>
      <c r="Z11" s="54"/>
      <c r="AA11" s="54"/>
      <c r="AB11" s="54"/>
      <c r="AC11" s="60"/>
      <c r="AD11" s="60"/>
      <c r="AE11" s="60"/>
      <c r="AF11" s="60"/>
      <c r="AG11" s="60"/>
      <c r="AH11" s="60"/>
      <c r="AI11" s="60"/>
      <c r="AJ11" s="60"/>
      <c r="AK11" s="899"/>
      <c r="AL11" s="900"/>
      <c r="AM11" s="900"/>
      <c r="AN11" s="900"/>
      <c r="AO11" s="901"/>
      <c r="AP11" s="2"/>
      <c r="AQ11" s="59">
        <f t="shared" ref="AQ11:AQ27" si="2">IF(P11="材質劣化",2,IF(P11="漏水",3,1))</f>
        <v>1</v>
      </c>
      <c r="AS11" s="43" t="str">
        <f>IF(Y11&lt;&gt;"",1,"")</f>
        <v/>
      </c>
    </row>
    <row r="12" spans="2:86" ht="12" customHeight="1" x14ac:dyDescent="0.15">
      <c r="B12" s="941"/>
      <c r="C12" s="949"/>
      <c r="D12" s="947"/>
      <c r="E12" s="947"/>
      <c r="F12" s="947"/>
      <c r="G12" s="947"/>
      <c r="H12" s="947"/>
      <c r="I12" s="947"/>
      <c r="J12" s="948"/>
      <c r="K12" s="100">
        <v>2</v>
      </c>
      <c r="L12" s="905"/>
      <c r="M12" s="906"/>
      <c r="N12" s="905"/>
      <c r="O12" s="906"/>
      <c r="P12" s="905"/>
      <c r="Q12" s="906"/>
      <c r="R12" s="851"/>
      <c r="S12" s="851"/>
      <c r="T12" s="851"/>
      <c r="U12" s="905"/>
      <c r="V12" s="906"/>
      <c r="W12" s="905"/>
      <c r="X12" s="906"/>
      <c r="Y12" s="54"/>
      <c r="Z12" s="54"/>
      <c r="AA12" s="54"/>
      <c r="AB12" s="54"/>
      <c r="AC12" s="292"/>
      <c r="AD12" s="292"/>
      <c r="AE12" s="292"/>
      <c r="AF12" s="292"/>
      <c r="AG12" s="292"/>
      <c r="AH12" s="292"/>
      <c r="AI12" s="292"/>
      <c r="AJ12" s="292"/>
      <c r="AK12" s="899"/>
      <c r="AL12" s="900"/>
      <c r="AM12" s="900"/>
      <c r="AN12" s="900"/>
      <c r="AO12" s="901"/>
      <c r="AP12" s="2"/>
      <c r="AQ12" s="59">
        <f t="shared" si="2"/>
        <v>1</v>
      </c>
    </row>
    <row r="13" spans="2:86" ht="12" customHeight="1" x14ac:dyDescent="0.15">
      <c r="B13" s="941"/>
      <c r="C13" s="949"/>
      <c r="D13" s="947"/>
      <c r="E13" s="947"/>
      <c r="F13" s="947"/>
      <c r="G13" s="947"/>
      <c r="H13" s="947"/>
      <c r="I13" s="947"/>
      <c r="J13" s="948"/>
      <c r="K13" s="100">
        <v>3</v>
      </c>
      <c r="L13" s="905"/>
      <c r="M13" s="906"/>
      <c r="N13" s="905"/>
      <c r="O13" s="906"/>
      <c r="P13" s="905"/>
      <c r="Q13" s="906"/>
      <c r="R13" s="914"/>
      <c r="S13" s="915"/>
      <c r="T13" s="916"/>
      <c r="U13" s="905"/>
      <c r="V13" s="906"/>
      <c r="W13" s="905"/>
      <c r="X13" s="906"/>
      <c r="Y13" s="54"/>
      <c r="Z13" s="54"/>
      <c r="AA13" s="54"/>
      <c r="AB13" s="54"/>
      <c r="AC13" s="292"/>
      <c r="AD13" s="292"/>
      <c r="AE13" s="292"/>
      <c r="AF13" s="292"/>
      <c r="AG13" s="292"/>
      <c r="AH13" s="292"/>
      <c r="AI13" s="292"/>
      <c r="AJ13" s="292"/>
      <c r="AK13" s="899"/>
      <c r="AL13" s="900"/>
      <c r="AM13" s="900"/>
      <c r="AN13" s="900"/>
      <c r="AO13" s="901"/>
      <c r="AP13" s="2"/>
      <c r="AQ13" s="59">
        <f t="shared" si="2"/>
        <v>1</v>
      </c>
    </row>
    <row r="14" spans="2:86" ht="12" customHeight="1" x14ac:dyDescent="0.15">
      <c r="B14" s="941"/>
      <c r="C14" s="949"/>
      <c r="D14" s="947"/>
      <c r="E14" s="947"/>
      <c r="F14" s="947"/>
      <c r="G14" s="947"/>
      <c r="H14" s="947"/>
      <c r="I14" s="947"/>
      <c r="J14" s="948"/>
      <c r="K14" s="100">
        <v>4</v>
      </c>
      <c r="L14" s="905"/>
      <c r="M14" s="906"/>
      <c r="N14" s="905"/>
      <c r="O14" s="906"/>
      <c r="P14" s="905"/>
      <c r="Q14" s="906"/>
      <c r="R14" s="851"/>
      <c r="S14" s="851"/>
      <c r="T14" s="851"/>
      <c r="U14" s="905"/>
      <c r="V14" s="906"/>
      <c r="W14" s="905"/>
      <c r="X14" s="906"/>
      <c r="Y14" s="54"/>
      <c r="Z14" s="54"/>
      <c r="AA14" s="54"/>
      <c r="AB14" s="54"/>
      <c r="AC14" s="60"/>
      <c r="AD14" s="60"/>
      <c r="AE14" s="60"/>
      <c r="AF14" s="60"/>
      <c r="AG14" s="60"/>
      <c r="AH14" s="60"/>
      <c r="AI14" s="60"/>
      <c r="AJ14" s="60"/>
      <c r="AK14" s="899"/>
      <c r="AL14" s="900"/>
      <c r="AM14" s="900"/>
      <c r="AN14" s="900"/>
      <c r="AO14" s="901"/>
      <c r="AP14" s="2"/>
      <c r="AQ14" s="59">
        <f t="shared" si="2"/>
        <v>1</v>
      </c>
    </row>
    <row r="15" spans="2:86" ht="12" customHeight="1" x14ac:dyDescent="0.15">
      <c r="B15" s="941"/>
      <c r="C15" s="949"/>
      <c r="D15" s="947"/>
      <c r="E15" s="947"/>
      <c r="F15" s="947"/>
      <c r="G15" s="947"/>
      <c r="H15" s="947"/>
      <c r="I15" s="947"/>
      <c r="J15" s="948"/>
      <c r="K15" s="100">
        <v>5</v>
      </c>
      <c r="L15" s="905"/>
      <c r="M15" s="906"/>
      <c r="N15" s="905"/>
      <c r="O15" s="906"/>
      <c r="P15" s="905"/>
      <c r="Q15" s="906"/>
      <c r="R15" s="914"/>
      <c r="S15" s="915"/>
      <c r="T15" s="916"/>
      <c r="U15" s="905"/>
      <c r="V15" s="906"/>
      <c r="W15" s="905"/>
      <c r="X15" s="906"/>
      <c r="Y15" s="54"/>
      <c r="Z15" s="54"/>
      <c r="AA15" s="54"/>
      <c r="AB15" s="54"/>
      <c r="AC15" s="60"/>
      <c r="AD15" s="60"/>
      <c r="AE15" s="60"/>
      <c r="AF15" s="60"/>
      <c r="AG15" s="60"/>
      <c r="AH15" s="60"/>
      <c r="AI15" s="60"/>
      <c r="AJ15" s="60"/>
      <c r="AK15" s="899"/>
      <c r="AL15" s="900"/>
      <c r="AM15" s="900"/>
      <c r="AN15" s="900"/>
      <c r="AO15" s="901"/>
      <c r="AP15" s="2"/>
      <c r="AQ15" s="59">
        <f t="shared" si="2"/>
        <v>1</v>
      </c>
    </row>
    <row r="16" spans="2:86" ht="12" customHeight="1" x14ac:dyDescent="0.15">
      <c r="B16" s="941"/>
      <c r="C16" s="949"/>
      <c r="D16" s="947"/>
      <c r="E16" s="947"/>
      <c r="F16" s="947"/>
      <c r="G16" s="947"/>
      <c r="H16" s="947"/>
      <c r="I16" s="947"/>
      <c r="J16" s="948"/>
      <c r="K16" s="100">
        <v>6</v>
      </c>
      <c r="L16" s="905"/>
      <c r="M16" s="906"/>
      <c r="N16" s="905"/>
      <c r="O16" s="906"/>
      <c r="P16" s="905"/>
      <c r="Q16" s="906"/>
      <c r="R16" s="914"/>
      <c r="S16" s="915"/>
      <c r="T16" s="916"/>
      <c r="U16" s="905"/>
      <c r="V16" s="906"/>
      <c r="W16" s="905"/>
      <c r="X16" s="906"/>
      <c r="Y16" s="54"/>
      <c r="Z16" s="54"/>
      <c r="AA16" s="54"/>
      <c r="AB16" s="54"/>
      <c r="AC16" s="60"/>
      <c r="AD16" s="60"/>
      <c r="AE16" s="60"/>
      <c r="AF16" s="60"/>
      <c r="AG16" s="60"/>
      <c r="AH16" s="60"/>
      <c r="AI16" s="60"/>
      <c r="AJ16" s="60"/>
      <c r="AK16" s="899"/>
      <c r="AL16" s="900"/>
      <c r="AM16" s="900"/>
      <c r="AN16" s="900"/>
      <c r="AO16" s="901"/>
      <c r="AP16" s="2"/>
      <c r="AQ16" s="59">
        <f t="shared" si="2"/>
        <v>1</v>
      </c>
    </row>
    <row r="17" spans="2:46" ht="12" customHeight="1" x14ac:dyDescent="0.15">
      <c r="B17" s="941"/>
      <c r="C17" s="949"/>
      <c r="D17" s="947"/>
      <c r="E17" s="947"/>
      <c r="F17" s="947"/>
      <c r="G17" s="947"/>
      <c r="H17" s="947"/>
      <c r="I17" s="947"/>
      <c r="J17" s="948"/>
      <c r="K17" s="100">
        <v>7</v>
      </c>
      <c r="L17" s="905"/>
      <c r="M17" s="906"/>
      <c r="N17" s="905"/>
      <c r="O17" s="906"/>
      <c r="P17" s="905"/>
      <c r="Q17" s="906"/>
      <c r="R17" s="914"/>
      <c r="S17" s="915"/>
      <c r="T17" s="916"/>
      <c r="U17" s="905"/>
      <c r="V17" s="906"/>
      <c r="W17" s="905"/>
      <c r="X17" s="906"/>
      <c r="Y17" s="54"/>
      <c r="Z17" s="54"/>
      <c r="AA17" s="54"/>
      <c r="AB17" s="54"/>
      <c r="AC17" s="60"/>
      <c r="AD17" s="60"/>
      <c r="AE17" s="60"/>
      <c r="AF17" s="60"/>
      <c r="AG17" s="60"/>
      <c r="AH17" s="60"/>
      <c r="AI17" s="60"/>
      <c r="AJ17" s="60"/>
      <c r="AK17" s="899"/>
      <c r="AL17" s="900"/>
      <c r="AM17" s="900"/>
      <c r="AN17" s="900"/>
      <c r="AO17" s="901"/>
      <c r="AP17" s="2"/>
      <c r="AQ17" s="59">
        <f t="shared" si="2"/>
        <v>1</v>
      </c>
    </row>
    <row r="18" spans="2:46" ht="12" customHeight="1" x14ac:dyDescent="0.15">
      <c r="B18" s="941"/>
      <c r="C18" s="949"/>
      <c r="D18" s="947"/>
      <c r="E18" s="947"/>
      <c r="F18" s="947"/>
      <c r="G18" s="947"/>
      <c r="H18" s="947"/>
      <c r="I18" s="947"/>
      <c r="J18" s="948"/>
      <c r="K18" s="100">
        <v>8</v>
      </c>
      <c r="L18" s="905"/>
      <c r="M18" s="906"/>
      <c r="N18" s="905"/>
      <c r="O18" s="906"/>
      <c r="P18" s="905"/>
      <c r="Q18" s="906"/>
      <c r="R18" s="914"/>
      <c r="S18" s="915"/>
      <c r="T18" s="916"/>
      <c r="U18" s="905"/>
      <c r="V18" s="906"/>
      <c r="W18" s="905"/>
      <c r="X18" s="906"/>
      <c r="Y18" s="54"/>
      <c r="Z18" s="54"/>
      <c r="AA18" s="54"/>
      <c r="AB18" s="54"/>
      <c r="AC18" s="60"/>
      <c r="AD18" s="60"/>
      <c r="AE18" s="60"/>
      <c r="AF18" s="60"/>
      <c r="AG18" s="60"/>
      <c r="AH18" s="60"/>
      <c r="AI18" s="60"/>
      <c r="AJ18" s="60"/>
      <c r="AK18" s="899"/>
      <c r="AL18" s="900"/>
      <c r="AM18" s="900"/>
      <c r="AN18" s="900"/>
      <c r="AO18" s="901"/>
      <c r="AP18" s="2"/>
      <c r="AQ18" s="59">
        <f t="shared" si="2"/>
        <v>1</v>
      </c>
    </row>
    <row r="19" spans="2:46" ht="12" customHeight="1" x14ac:dyDescent="0.15">
      <c r="B19" s="941"/>
      <c r="C19" s="949"/>
      <c r="D19" s="947"/>
      <c r="E19" s="947"/>
      <c r="F19" s="947"/>
      <c r="G19" s="947"/>
      <c r="H19" s="947"/>
      <c r="I19" s="947"/>
      <c r="J19" s="948"/>
      <c r="K19" s="100">
        <v>9</v>
      </c>
      <c r="L19" s="905"/>
      <c r="M19" s="906"/>
      <c r="N19" s="905"/>
      <c r="O19" s="906"/>
      <c r="P19" s="905"/>
      <c r="Q19" s="906"/>
      <c r="R19" s="914"/>
      <c r="S19" s="915"/>
      <c r="T19" s="916"/>
      <c r="U19" s="905"/>
      <c r="V19" s="906"/>
      <c r="W19" s="905"/>
      <c r="X19" s="906"/>
      <c r="Y19" s="54"/>
      <c r="Z19" s="54"/>
      <c r="AA19" s="54"/>
      <c r="AB19" s="54"/>
      <c r="AC19" s="60"/>
      <c r="AD19" s="60"/>
      <c r="AE19" s="60"/>
      <c r="AF19" s="60"/>
      <c r="AG19" s="60"/>
      <c r="AH19" s="60"/>
      <c r="AI19" s="60"/>
      <c r="AJ19" s="60"/>
      <c r="AK19" s="899"/>
      <c r="AL19" s="900"/>
      <c r="AM19" s="900"/>
      <c r="AN19" s="900"/>
      <c r="AO19" s="901"/>
      <c r="AP19" s="2"/>
      <c r="AQ19" s="59">
        <f t="shared" si="2"/>
        <v>1</v>
      </c>
    </row>
    <row r="20" spans="2:46" ht="12" customHeight="1" x14ac:dyDescent="0.15">
      <c r="B20" s="941"/>
      <c r="C20" s="949"/>
      <c r="D20" s="947"/>
      <c r="E20" s="947"/>
      <c r="F20" s="947"/>
      <c r="G20" s="947"/>
      <c r="H20" s="947"/>
      <c r="I20" s="947"/>
      <c r="J20" s="948"/>
      <c r="K20" s="100">
        <v>10</v>
      </c>
      <c r="L20" s="905"/>
      <c r="M20" s="906"/>
      <c r="N20" s="905"/>
      <c r="O20" s="906"/>
      <c r="P20" s="905"/>
      <c r="Q20" s="906"/>
      <c r="R20" s="914"/>
      <c r="S20" s="915"/>
      <c r="T20" s="916"/>
      <c r="U20" s="905"/>
      <c r="V20" s="906"/>
      <c r="W20" s="905"/>
      <c r="X20" s="906"/>
      <c r="Y20" s="54"/>
      <c r="Z20" s="54"/>
      <c r="AA20" s="54"/>
      <c r="AB20" s="54"/>
      <c r="AC20" s="60"/>
      <c r="AD20" s="60"/>
      <c r="AE20" s="60"/>
      <c r="AF20" s="60"/>
      <c r="AG20" s="60"/>
      <c r="AH20" s="60"/>
      <c r="AI20" s="60"/>
      <c r="AJ20" s="60"/>
      <c r="AK20" s="899"/>
      <c r="AL20" s="900"/>
      <c r="AM20" s="900"/>
      <c r="AN20" s="900"/>
      <c r="AO20" s="901"/>
      <c r="AP20" s="2"/>
      <c r="AQ20" s="59">
        <f t="shared" si="2"/>
        <v>1</v>
      </c>
    </row>
    <row r="21" spans="2:46" ht="12" customHeight="1" x14ac:dyDescent="0.15">
      <c r="B21" s="941"/>
      <c r="C21" s="949"/>
      <c r="D21" s="947"/>
      <c r="E21" s="947"/>
      <c r="F21" s="947"/>
      <c r="G21" s="947"/>
      <c r="H21" s="947"/>
      <c r="I21" s="947"/>
      <c r="J21" s="948"/>
      <c r="K21" s="100">
        <v>11</v>
      </c>
      <c r="L21" s="905"/>
      <c r="M21" s="906"/>
      <c r="N21" s="905"/>
      <c r="O21" s="906"/>
      <c r="P21" s="905"/>
      <c r="Q21" s="906"/>
      <c r="R21" s="914"/>
      <c r="S21" s="915"/>
      <c r="T21" s="916"/>
      <c r="U21" s="905"/>
      <c r="V21" s="906"/>
      <c r="W21" s="905"/>
      <c r="X21" s="906"/>
      <c r="Y21" s="54"/>
      <c r="Z21" s="54"/>
      <c r="AA21" s="54"/>
      <c r="AB21" s="54"/>
      <c r="AC21" s="60"/>
      <c r="AD21" s="60"/>
      <c r="AE21" s="60"/>
      <c r="AF21" s="60"/>
      <c r="AG21" s="60"/>
      <c r="AH21" s="60"/>
      <c r="AI21" s="60"/>
      <c r="AJ21" s="60"/>
      <c r="AK21" s="899"/>
      <c r="AL21" s="900"/>
      <c r="AM21" s="900"/>
      <c r="AN21" s="900"/>
      <c r="AO21" s="901"/>
      <c r="AP21" s="2"/>
      <c r="AQ21" s="59">
        <f t="shared" si="2"/>
        <v>1</v>
      </c>
    </row>
    <row r="22" spans="2:46" ht="12" customHeight="1" x14ac:dyDescent="0.15">
      <c r="B22" s="941"/>
      <c r="C22" s="949"/>
      <c r="D22" s="947"/>
      <c r="E22" s="947"/>
      <c r="F22" s="947"/>
      <c r="G22" s="947"/>
      <c r="H22" s="947"/>
      <c r="I22" s="947"/>
      <c r="J22" s="948"/>
      <c r="K22" s="100">
        <v>12</v>
      </c>
      <c r="L22" s="905"/>
      <c r="M22" s="906"/>
      <c r="N22" s="905"/>
      <c r="O22" s="906"/>
      <c r="P22" s="905"/>
      <c r="Q22" s="906"/>
      <c r="R22" s="914"/>
      <c r="S22" s="915"/>
      <c r="T22" s="916"/>
      <c r="U22" s="905"/>
      <c r="V22" s="906"/>
      <c r="W22" s="905"/>
      <c r="X22" s="906"/>
      <c r="Y22" s="54"/>
      <c r="Z22" s="54"/>
      <c r="AA22" s="54"/>
      <c r="AB22" s="54"/>
      <c r="AC22" s="60"/>
      <c r="AD22" s="60"/>
      <c r="AE22" s="60"/>
      <c r="AF22" s="60"/>
      <c r="AG22" s="60"/>
      <c r="AH22" s="60"/>
      <c r="AI22" s="60"/>
      <c r="AJ22" s="60"/>
      <c r="AK22" s="899"/>
      <c r="AL22" s="900"/>
      <c r="AM22" s="900"/>
      <c r="AN22" s="900"/>
      <c r="AO22" s="901"/>
      <c r="AP22" s="2"/>
      <c r="AQ22" s="59">
        <f t="shared" si="2"/>
        <v>1</v>
      </c>
    </row>
    <row r="23" spans="2:46" ht="12" customHeight="1" x14ac:dyDescent="0.15">
      <c r="B23" s="941"/>
      <c r="C23" s="949"/>
      <c r="D23" s="947"/>
      <c r="E23" s="947"/>
      <c r="F23" s="947"/>
      <c r="G23" s="947"/>
      <c r="H23" s="947"/>
      <c r="I23" s="947"/>
      <c r="J23" s="948"/>
      <c r="K23" s="100">
        <v>13</v>
      </c>
      <c r="L23" s="905"/>
      <c r="M23" s="906"/>
      <c r="N23" s="905"/>
      <c r="O23" s="906"/>
      <c r="P23" s="905"/>
      <c r="Q23" s="906"/>
      <c r="R23" s="914"/>
      <c r="S23" s="915"/>
      <c r="T23" s="916"/>
      <c r="U23" s="905"/>
      <c r="V23" s="906"/>
      <c r="W23" s="905"/>
      <c r="X23" s="906"/>
      <c r="Y23" s="54"/>
      <c r="Z23" s="54"/>
      <c r="AA23" s="54"/>
      <c r="AB23" s="54"/>
      <c r="AC23" s="60"/>
      <c r="AD23" s="60"/>
      <c r="AE23" s="60"/>
      <c r="AF23" s="60"/>
      <c r="AG23" s="60"/>
      <c r="AH23" s="60"/>
      <c r="AI23" s="60"/>
      <c r="AJ23" s="60"/>
      <c r="AK23" s="899"/>
      <c r="AL23" s="900"/>
      <c r="AM23" s="900"/>
      <c r="AN23" s="900"/>
      <c r="AO23" s="901"/>
      <c r="AP23" s="2"/>
      <c r="AQ23" s="59">
        <f t="shared" si="2"/>
        <v>1</v>
      </c>
    </row>
    <row r="24" spans="2:46" ht="12" customHeight="1" x14ac:dyDescent="0.15">
      <c r="B24" s="941"/>
      <c r="C24" s="949"/>
      <c r="D24" s="947"/>
      <c r="E24" s="947"/>
      <c r="F24" s="947"/>
      <c r="G24" s="947"/>
      <c r="H24" s="947"/>
      <c r="I24" s="947"/>
      <c r="J24" s="948"/>
      <c r="K24" s="100">
        <v>14</v>
      </c>
      <c r="L24" s="905"/>
      <c r="M24" s="906"/>
      <c r="N24" s="905"/>
      <c r="O24" s="906"/>
      <c r="P24" s="905"/>
      <c r="Q24" s="906"/>
      <c r="R24" s="914"/>
      <c r="S24" s="915"/>
      <c r="T24" s="916"/>
      <c r="U24" s="905"/>
      <c r="V24" s="906"/>
      <c r="W24" s="905"/>
      <c r="X24" s="906"/>
      <c r="Y24" s="54"/>
      <c r="Z24" s="54"/>
      <c r="AA24" s="54"/>
      <c r="AB24" s="54"/>
      <c r="AC24" s="60"/>
      <c r="AD24" s="60"/>
      <c r="AE24" s="60"/>
      <c r="AF24" s="60"/>
      <c r="AG24" s="60"/>
      <c r="AH24" s="60"/>
      <c r="AI24" s="60"/>
      <c r="AJ24" s="60"/>
      <c r="AK24" s="899"/>
      <c r="AL24" s="900"/>
      <c r="AM24" s="900"/>
      <c r="AN24" s="900"/>
      <c r="AO24" s="901"/>
      <c r="AP24" s="2"/>
      <c r="AQ24" s="59">
        <f t="shared" si="2"/>
        <v>1</v>
      </c>
    </row>
    <row r="25" spans="2:46" ht="12" customHeight="1" x14ac:dyDescent="0.15">
      <c r="B25" s="941"/>
      <c r="C25" s="949"/>
      <c r="D25" s="947"/>
      <c r="E25" s="947"/>
      <c r="F25" s="947"/>
      <c r="G25" s="947"/>
      <c r="H25" s="947"/>
      <c r="I25" s="947"/>
      <c r="J25" s="948"/>
      <c r="K25" s="100">
        <v>15</v>
      </c>
      <c r="L25" s="905"/>
      <c r="M25" s="906"/>
      <c r="N25" s="905"/>
      <c r="O25" s="906"/>
      <c r="P25" s="905"/>
      <c r="Q25" s="906"/>
      <c r="R25" s="914"/>
      <c r="S25" s="915"/>
      <c r="T25" s="916"/>
      <c r="U25" s="905"/>
      <c r="V25" s="906"/>
      <c r="W25" s="905"/>
      <c r="X25" s="906"/>
      <c r="Y25" s="54"/>
      <c r="Z25" s="54"/>
      <c r="AA25" s="54"/>
      <c r="AB25" s="54"/>
      <c r="AC25" s="60"/>
      <c r="AD25" s="60"/>
      <c r="AE25" s="60"/>
      <c r="AF25" s="60"/>
      <c r="AG25" s="60"/>
      <c r="AH25" s="60"/>
      <c r="AI25" s="60"/>
      <c r="AJ25" s="60"/>
      <c r="AK25" s="899"/>
      <c r="AL25" s="900"/>
      <c r="AM25" s="900"/>
      <c r="AN25" s="900"/>
      <c r="AO25" s="901"/>
      <c r="AP25" s="2"/>
      <c r="AQ25" s="59">
        <f t="shared" si="2"/>
        <v>1</v>
      </c>
    </row>
    <row r="26" spans="2:46" ht="12" customHeight="1" x14ac:dyDescent="0.15">
      <c r="B26" s="941"/>
      <c r="C26" s="949"/>
      <c r="D26" s="947"/>
      <c r="E26" s="947"/>
      <c r="F26" s="947"/>
      <c r="G26" s="947"/>
      <c r="H26" s="947"/>
      <c r="I26" s="947"/>
      <c r="J26" s="948"/>
      <c r="K26" s="100">
        <v>16</v>
      </c>
      <c r="L26" s="905"/>
      <c r="M26" s="906"/>
      <c r="N26" s="905"/>
      <c r="O26" s="906"/>
      <c r="P26" s="905"/>
      <c r="Q26" s="906"/>
      <c r="R26" s="914"/>
      <c r="S26" s="915"/>
      <c r="T26" s="916"/>
      <c r="U26" s="905"/>
      <c r="V26" s="906"/>
      <c r="W26" s="905"/>
      <c r="X26" s="906"/>
      <c r="Y26" s="54"/>
      <c r="Z26" s="54"/>
      <c r="AA26" s="54"/>
      <c r="AB26" s="54"/>
      <c r="AC26" s="60"/>
      <c r="AD26" s="60"/>
      <c r="AE26" s="60"/>
      <c r="AF26" s="60"/>
      <c r="AG26" s="60"/>
      <c r="AH26" s="60"/>
      <c r="AI26" s="60"/>
      <c r="AJ26" s="60"/>
      <c r="AK26" s="899"/>
      <c r="AL26" s="900"/>
      <c r="AM26" s="900"/>
      <c r="AN26" s="900"/>
      <c r="AO26" s="901"/>
      <c r="AP26" s="2"/>
      <c r="AQ26" s="59">
        <f t="shared" si="2"/>
        <v>1</v>
      </c>
    </row>
    <row r="27" spans="2:46" ht="12" customHeight="1" x14ac:dyDescent="0.15">
      <c r="B27" s="941"/>
      <c r="C27" s="949"/>
      <c r="D27" s="947"/>
      <c r="E27" s="947"/>
      <c r="F27" s="947"/>
      <c r="G27" s="947"/>
      <c r="H27" s="947"/>
      <c r="I27" s="947"/>
      <c r="J27" s="948"/>
      <c r="K27" s="100">
        <v>17</v>
      </c>
      <c r="L27" s="905"/>
      <c r="M27" s="906"/>
      <c r="N27" s="905"/>
      <c r="O27" s="906"/>
      <c r="P27" s="905"/>
      <c r="Q27" s="906"/>
      <c r="R27" s="914"/>
      <c r="S27" s="915"/>
      <c r="T27" s="916"/>
      <c r="U27" s="905"/>
      <c r="V27" s="906"/>
      <c r="W27" s="905"/>
      <c r="X27" s="906"/>
      <c r="Y27" s="54"/>
      <c r="Z27" s="54"/>
      <c r="AA27" s="54"/>
      <c r="AB27" s="54"/>
      <c r="AC27" s="60"/>
      <c r="AD27" s="60"/>
      <c r="AE27" s="60"/>
      <c r="AF27" s="60"/>
      <c r="AG27" s="60"/>
      <c r="AH27" s="60"/>
      <c r="AI27" s="60"/>
      <c r="AJ27" s="60"/>
      <c r="AK27" s="899"/>
      <c r="AL27" s="900"/>
      <c r="AM27" s="900"/>
      <c r="AN27" s="900"/>
      <c r="AO27" s="901"/>
      <c r="AP27" s="2"/>
      <c r="AQ27" s="59">
        <f t="shared" si="2"/>
        <v>1</v>
      </c>
    </row>
    <row r="28" spans="2:46" ht="12" customHeight="1" x14ac:dyDescent="0.15">
      <c r="B28" s="941"/>
      <c r="C28" s="949"/>
      <c r="D28" s="947"/>
      <c r="E28" s="947"/>
      <c r="F28" s="947"/>
      <c r="G28" s="947"/>
      <c r="H28" s="947"/>
      <c r="I28" s="947"/>
      <c r="J28" s="948"/>
      <c r="K28" s="100">
        <v>18</v>
      </c>
      <c r="L28" s="905"/>
      <c r="M28" s="906"/>
      <c r="N28" s="905"/>
      <c r="O28" s="906"/>
      <c r="P28" s="905"/>
      <c r="Q28" s="906"/>
      <c r="R28" s="914"/>
      <c r="S28" s="915"/>
      <c r="T28" s="916"/>
      <c r="U28" s="905"/>
      <c r="V28" s="906"/>
      <c r="W28" s="905"/>
      <c r="X28" s="906"/>
      <c r="Y28" s="54"/>
      <c r="Z28" s="54"/>
      <c r="AA28" s="54"/>
      <c r="AB28" s="54"/>
      <c r="AC28" s="60"/>
      <c r="AD28" s="60"/>
      <c r="AE28" s="60"/>
      <c r="AF28" s="60"/>
      <c r="AG28" s="60"/>
      <c r="AH28" s="60"/>
      <c r="AI28" s="60"/>
      <c r="AJ28" s="60"/>
      <c r="AK28" s="899"/>
      <c r="AL28" s="900"/>
      <c r="AM28" s="900"/>
      <c r="AN28" s="900"/>
      <c r="AO28" s="901"/>
      <c r="AP28" s="2"/>
      <c r="AQ28" s="59">
        <f>IF(P30="材質劣化",2,IF(P30="漏水",3,1))</f>
        <v>1</v>
      </c>
    </row>
    <row r="29" spans="2:46" ht="12" customHeight="1" x14ac:dyDescent="0.15">
      <c r="B29" s="941"/>
      <c r="C29" s="949"/>
      <c r="D29" s="947"/>
      <c r="E29" s="947"/>
      <c r="F29" s="947"/>
      <c r="G29" s="947"/>
      <c r="H29" s="947"/>
      <c r="I29" s="947"/>
      <c r="J29" s="948"/>
      <c r="K29" s="100">
        <v>19</v>
      </c>
      <c r="L29" s="905"/>
      <c r="M29" s="906"/>
      <c r="N29" s="905"/>
      <c r="O29" s="906"/>
      <c r="P29" s="905"/>
      <c r="Q29" s="906"/>
      <c r="R29" s="914"/>
      <c r="S29" s="915"/>
      <c r="T29" s="916"/>
      <c r="U29" s="905"/>
      <c r="V29" s="906"/>
      <c r="W29" s="905"/>
      <c r="X29" s="906"/>
      <c r="Y29" s="54"/>
      <c r="Z29" s="54"/>
      <c r="AA29" s="54"/>
      <c r="AB29" s="54"/>
      <c r="AC29" s="60"/>
      <c r="AD29" s="60"/>
      <c r="AE29" s="60"/>
      <c r="AF29" s="60"/>
      <c r="AG29" s="60"/>
      <c r="AH29" s="60"/>
      <c r="AI29" s="60"/>
      <c r="AJ29" s="60"/>
      <c r="AK29" s="899"/>
      <c r="AL29" s="900"/>
      <c r="AM29" s="900"/>
      <c r="AN29" s="900"/>
      <c r="AO29" s="901"/>
      <c r="AP29" s="2"/>
      <c r="AQ29" s="59">
        <f>IF(P34="材質劣化",2,IF(P34="漏水",3,1))</f>
        <v>1</v>
      </c>
    </row>
    <row r="30" spans="2:46" ht="12" customHeight="1" x14ac:dyDescent="0.15">
      <c r="B30" s="941"/>
      <c r="C30" s="949"/>
      <c r="D30" s="947"/>
      <c r="E30" s="947"/>
      <c r="F30" s="947"/>
      <c r="G30" s="947"/>
      <c r="H30" s="947"/>
      <c r="I30" s="947"/>
      <c r="J30" s="948"/>
      <c r="K30" s="100">
        <v>20</v>
      </c>
      <c r="L30" s="905"/>
      <c r="M30" s="906"/>
      <c r="N30" s="905"/>
      <c r="O30" s="906"/>
      <c r="P30" s="905"/>
      <c r="Q30" s="906"/>
      <c r="R30" s="914"/>
      <c r="S30" s="915"/>
      <c r="T30" s="916"/>
      <c r="U30" s="905"/>
      <c r="V30" s="906"/>
      <c r="W30" s="905"/>
      <c r="X30" s="906"/>
      <c r="Y30" s="54"/>
      <c r="Z30" s="54"/>
      <c r="AA30" s="54"/>
      <c r="AB30" s="54"/>
      <c r="AC30" s="60"/>
      <c r="AD30" s="60"/>
      <c r="AE30" s="60"/>
      <c r="AF30" s="60"/>
      <c r="AG30" s="60"/>
      <c r="AH30" s="60"/>
      <c r="AI30" s="60"/>
      <c r="AJ30" s="60"/>
      <c r="AK30" s="899"/>
      <c r="AL30" s="900"/>
      <c r="AM30" s="900"/>
      <c r="AN30" s="900"/>
      <c r="AO30" s="901"/>
      <c r="AP30" s="2"/>
      <c r="AQ30" s="59">
        <f>IF(P30="材質劣化",2,IF(P30="漏水",3,1))</f>
        <v>1</v>
      </c>
    </row>
    <row r="31" spans="2:46" ht="12" customHeight="1" x14ac:dyDescent="0.15">
      <c r="B31" s="941"/>
      <c r="C31" s="949"/>
      <c r="D31" s="947"/>
      <c r="E31" s="947"/>
      <c r="F31" s="947"/>
      <c r="G31" s="947"/>
      <c r="H31" s="947"/>
      <c r="I31" s="947"/>
      <c r="J31" s="948"/>
      <c r="K31" s="100">
        <v>21</v>
      </c>
      <c r="L31" s="905"/>
      <c r="M31" s="906"/>
      <c r="N31" s="905"/>
      <c r="O31" s="906"/>
      <c r="P31" s="905"/>
      <c r="Q31" s="906"/>
      <c r="R31" s="914"/>
      <c r="S31" s="915"/>
      <c r="T31" s="916"/>
      <c r="U31" s="905"/>
      <c r="V31" s="906"/>
      <c r="W31" s="905"/>
      <c r="X31" s="906"/>
      <c r="Y31" s="54"/>
      <c r="Z31" s="54"/>
      <c r="AA31" s="54"/>
      <c r="AB31" s="54"/>
      <c r="AC31" s="60"/>
      <c r="AD31" s="60"/>
      <c r="AE31" s="60"/>
      <c r="AF31" s="60"/>
      <c r="AG31" s="60"/>
      <c r="AH31" s="60"/>
      <c r="AI31" s="60"/>
      <c r="AJ31" s="60"/>
      <c r="AK31" s="899"/>
      <c r="AL31" s="900"/>
      <c r="AM31" s="900"/>
      <c r="AN31" s="900"/>
      <c r="AO31" s="901"/>
      <c r="AP31" s="2"/>
      <c r="AQ31" s="59">
        <f>IF(P33="材質劣化",2,IF(P33="漏水",3,1))</f>
        <v>1</v>
      </c>
    </row>
    <row r="32" spans="2:46" ht="12" customHeight="1" x14ac:dyDescent="0.15">
      <c r="B32" s="941"/>
      <c r="C32" s="949"/>
      <c r="D32" s="947"/>
      <c r="E32" s="947"/>
      <c r="F32" s="947"/>
      <c r="G32" s="947"/>
      <c r="H32" s="947"/>
      <c r="I32" s="947"/>
      <c r="J32" s="948"/>
      <c r="K32" s="100">
        <v>22</v>
      </c>
      <c r="L32" s="905"/>
      <c r="M32" s="906"/>
      <c r="N32" s="905"/>
      <c r="O32" s="906"/>
      <c r="P32" s="905"/>
      <c r="Q32" s="906"/>
      <c r="R32" s="914"/>
      <c r="S32" s="915"/>
      <c r="T32" s="916"/>
      <c r="U32" s="905"/>
      <c r="V32" s="906"/>
      <c r="W32" s="905"/>
      <c r="X32" s="906"/>
      <c r="Y32" s="54"/>
      <c r="Z32" s="54"/>
      <c r="AA32" s="54"/>
      <c r="AB32" s="54"/>
      <c r="AC32" s="60"/>
      <c r="AD32" s="60"/>
      <c r="AE32" s="60"/>
      <c r="AF32" s="60"/>
      <c r="AG32" s="60"/>
      <c r="AH32" s="60"/>
      <c r="AI32" s="60"/>
      <c r="AJ32" s="60"/>
      <c r="AK32" s="899"/>
      <c r="AL32" s="900"/>
      <c r="AM32" s="900"/>
      <c r="AN32" s="900"/>
      <c r="AO32" s="901"/>
      <c r="AP32" s="2"/>
      <c r="AQ32" s="59">
        <f>IF(P37="材質劣化",2,IF(P37="漏水",3,1))</f>
        <v>1</v>
      </c>
      <c r="AS32" s="3"/>
      <c r="AT32" s="3"/>
    </row>
    <row r="33" spans="2:86" ht="12" customHeight="1" x14ac:dyDescent="0.15">
      <c r="B33" s="941"/>
      <c r="C33" s="949"/>
      <c r="D33" s="947"/>
      <c r="E33" s="947"/>
      <c r="F33" s="947"/>
      <c r="G33" s="947"/>
      <c r="H33" s="947"/>
      <c r="I33" s="947"/>
      <c r="J33" s="948"/>
      <c r="K33" s="100">
        <v>23</v>
      </c>
      <c r="L33" s="905"/>
      <c r="M33" s="906"/>
      <c r="N33" s="905"/>
      <c r="O33" s="906"/>
      <c r="P33" s="905"/>
      <c r="Q33" s="906"/>
      <c r="R33" s="914"/>
      <c r="S33" s="915"/>
      <c r="T33" s="916"/>
      <c r="U33" s="905"/>
      <c r="V33" s="906"/>
      <c r="W33" s="905"/>
      <c r="X33" s="906"/>
      <c r="Y33" s="54"/>
      <c r="Z33" s="54"/>
      <c r="AA33" s="54"/>
      <c r="AB33" s="54"/>
      <c r="AC33" s="60"/>
      <c r="AD33" s="60"/>
      <c r="AE33" s="60"/>
      <c r="AF33" s="60"/>
      <c r="AG33" s="60"/>
      <c r="AH33" s="60"/>
      <c r="AI33" s="60"/>
      <c r="AJ33" s="60"/>
      <c r="AK33" s="899"/>
      <c r="AL33" s="900"/>
      <c r="AM33" s="900"/>
      <c r="AN33" s="900"/>
      <c r="AO33" s="901"/>
      <c r="AP33" s="2"/>
      <c r="AQ33" s="59">
        <f>IF(P33="材質劣化",2,IF(P33="漏水",3,1))</f>
        <v>1</v>
      </c>
      <c r="AS33" s="198"/>
      <c r="AT33" s="198"/>
    </row>
    <row r="34" spans="2:86" ht="12" customHeight="1" x14ac:dyDescent="0.15">
      <c r="B34" s="941"/>
      <c r="C34" s="949"/>
      <c r="D34" s="947"/>
      <c r="E34" s="947"/>
      <c r="F34" s="947"/>
      <c r="G34" s="947"/>
      <c r="H34" s="947"/>
      <c r="I34" s="947"/>
      <c r="J34" s="948"/>
      <c r="K34" s="100">
        <v>24</v>
      </c>
      <c r="L34" s="905"/>
      <c r="M34" s="906"/>
      <c r="N34" s="905"/>
      <c r="O34" s="906"/>
      <c r="P34" s="905"/>
      <c r="Q34" s="906"/>
      <c r="R34" s="914"/>
      <c r="S34" s="915"/>
      <c r="T34" s="916"/>
      <c r="U34" s="905"/>
      <c r="V34" s="906"/>
      <c r="W34" s="905"/>
      <c r="X34" s="906"/>
      <c r="Y34" s="54"/>
      <c r="Z34" s="54"/>
      <c r="AA34" s="54"/>
      <c r="AB34" s="54"/>
      <c r="AC34" s="60"/>
      <c r="AD34" s="60"/>
      <c r="AE34" s="60"/>
      <c r="AF34" s="60"/>
      <c r="AG34" s="60"/>
      <c r="AH34" s="60"/>
      <c r="AI34" s="60"/>
      <c r="AJ34" s="60"/>
      <c r="AK34" s="899"/>
      <c r="AL34" s="900"/>
      <c r="AM34" s="900"/>
      <c r="AN34" s="900"/>
      <c r="AO34" s="901"/>
      <c r="AP34" s="2"/>
      <c r="AQ34" s="59">
        <f>IF(P36="材質劣化",2,IF(P36="漏水",3,1))</f>
        <v>1</v>
      </c>
      <c r="AS34" s="199"/>
      <c r="AT34" s="199"/>
    </row>
    <row r="35" spans="2:86" ht="12" customHeight="1" x14ac:dyDescent="0.15">
      <c r="B35" s="941"/>
      <c r="C35" s="949"/>
      <c r="D35" s="947"/>
      <c r="E35" s="947"/>
      <c r="F35" s="947"/>
      <c r="G35" s="947"/>
      <c r="H35" s="947"/>
      <c r="I35" s="947"/>
      <c r="J35" s="948"/>
      <c r="K35" s="922" t="s">
        <v>769</v>
      </c>
      <c r="L35" s="910" t="s">
        <v>770</v>
      </c>
      <c r="M35" s="910"/>
      <c r="N35" s="910"/>
      <c r="O35" s="910"/>
      <c r="P35" s="910"/>
      <c r="Q35" s="910"/>
      <c r="R35" s="910"/>
      <c r="S35" s="910"/>
      <c r="T35" s="910"/>
      <c r="U35" s="910"/>
      <c r="V35" s="910"/>
      <c r="W35" s="910"/>
      <c r="X35" s="910"/>
      <c r="Y35" s="911" t="s">
        <v>532</v>
      </c>
      <c r="Z35" s="912"/>
      <c r="AA35" s="912"/>
      <c r="AB35" s="91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10" t="s">
        <v>771</v>
      </c>
      <c r="AL35" s="910"/>
      <c r="AM35" s="929" t="s">
        <v>534</v>
      </c>
      <c r="AN35" s="929"/>
      <c r="AO35" s="929"/>
      <c r="AP35" s="2"/>
    </row>
    <row r="36" spans="2:86" ht="12" customHeight="1" x14ac:dyDescent="0.15">
      <c r="B36" s="941"/>
      <c r="C36" s="949"/>
      <c r="D36" s="947"/>
      <c r="E36" s="947"/>
      <c r="F36" s="947"/>
      <c r="G36" s="947"/>
      <c r="H36" s="947"/>
      <c r="I36" s="947"/>
      <c r="J36" s="948"/>
      <c r="K36" s="923"/>
      <c r="L36" s="931" t="s">
        <v>772</v>
      </c>
      <c r="M36" s="942"/>
      <c r="N36" s="932"/>
      <c r="O36" s="931" t="s">
        <v>773</v>
      </c>
      <c r="P36" s="942"/>
      <c r="Q36" s="942"/>
      <c r="R36" s="942"/>
      <c r="S36" s="942"/>
      <c r="T36" s="942"/>
      <c r="U36" s="942"/>
      <c r="V36" s="942"/>
      <c r="W36" s="942"/>
      <c r="X36" s="932"/>
      <c r="Y36" s="53" t="s">
        <v>510</v>
      </c>
      <c r="Z36" s="49" t="s">
        <v>509</v>
      </c>
      <c r="AA36" s="49" t="s">
        <v>519</v>
      </c>
      <c r="AB36" s="49" t="s">
        <v>518</v>
      </c>
      <c r="AC36" s="49" t="s">
        <v>510</v>
      </c>
      <c r="AD36" s="49" t="s">
        <v>509</v>
      </c>
      <c r="AE36" s="49" t="s">
        <v>519</v>
      </c>
      <c r="AF36" s="49" t="s">
        <v>518</v>
      </c>
      <c r="AG36" s="49" t="s">
        <v>510</v>
      </c>
      <c r="AH36" s="49" t="s">
        <v>509</v>
      </c>
      <c r="AI36" s="49" t="s">
        <v>519</v>
      </c>
      <c r="AJ36" s="82" t="s">
        <v>518</v>
      </c>
      <c r="AK36" s="910"/>
      <c r="AL36" s="910"/>
      <c r="AM36" s="929"/>
      <c r="AN36" s="929"/>
      <c r="AO36" s="929"/>
      <c r="AP36" s="2"/>
    </row>
    <row r="37" spans="2:86" ht="14.25" customHeight="1" x14ac:dyDescent="0.15">
      <c r="B37" s="941"/>
      <c r="C37" s="949"/>
      <c r="D37" s="947"/>
      <c r="E37" s="947"/>
      <c r="F37" s="947"/>
      <c r="G37" s="947"/>
      <c r="H37" s="947"/>
      <c r="I37" s="947"/>
      <c r="J37" s="948"/>
      <c r="K37" s="923"/>
      <c r="L37" s="933"/>
      <c r="M37" s="943"/>
      <c r="N37" s="934"/>
      <c r="O37" s="933"/>
      <c r="P37" s="943"/>
      <c r="Q37" s="943"/>
      <c r="R37" s="943"/>
      <c r="S37" s="943"/>
      <c r="T37" s="943"/>
      <c r="U37" s="943"/>
      <c r="V37" s="943"/>
      <c r="W37" s="943"/>
      <c r="X37" s="934"/>
      <c r="Y37" s="897">
        <f>IF(COUNTIF(Y11:Y34,"〇")&gt;0,1,0)</f>
        <v>0</v>
      </c>
      <c r="Z37" s="897">
        <f t="shared" ref="Z37:AB37" si="4">IF(COUNTIF(Z11:Z34,"〇")&gt;0,1,0)</f>
        <v>0</v>
      </c>
      <c r="AA37" s="897">
        <f t="shared" si="4"/>
        <v>0</v>
      </c>
      <c r="AB37" s="897">
        <f t="shared" si="4"/>
        <v>0</v>
      </c>
      <c r="AC37" s="897">
        <f>COUNTA(AC11:AC34)</f>
        <v>0</v>
      </c>
      <c r="AD37" s="897">
        <f t="shared" ref="AD37:AI37" si="5">COUNTA(AD11:AD34)</f>
        <v>0</v>
      </c>
      <c r="AE37" s="897">
        <f t="shared" si="5"/>
        <v>0</v>
      </c>
      <c r="AF37" s="897">
        <f t="shared" si="5"/>
        <v>0</v>
      </c>
      <c r="AG37" s="897">
        <f t="shared" si="5"/>
        <v>0</v>
      </c>
      <c r="AH37" s="897">
        <f t="shared" si="5"/>
        <v>0</v>
      </c>
      <c r="AI37" s="897">
        <f t="shared" si="5"/>
        <v>0</v>
      </c>
      <c r="AJ37" s="897">
        <f>COUNTA(AJ11:AJ34)</f>
        <v>0</v>
      </c>
      <c r="AK37" s="910"/>
      <c r="AL37" s="910"/>
      <c r="AM37" s="929"/>
      <c r="AN37" s="929"/>
      <c r="AO37" s="929"/>
      <c r="AP37" s="2"/>
      <c r="AU37" s="43">
        <f>+Y37</f>
        <v>0</v>
      </c>
    </row>
    <row r="38" spans="2:86" ht="14.25" customHeight="1" x14ac:dyDescent="0.15">
      <c r="B38" s="941"/>
      <c r="C38" s="949"/>
      <c r="D38" s="947"/>
      <c r="E38" s="947"/>
      <c r="F38" s="947"/>
      <c r="G38" s="947"/>
      <c r="H38" s="947"/>
      <c r="I38" s="947"/>
      <c r="J38" s="948"/>
      <c r="K38" s="923"/>
      <c r="L38" s="935"/>
      <c r="M38" s="944"/>
      <c r="N38" s="936"/>
      <c r="O38" s="935"/>
      <c r="P38" s="944"/>
      <c r="Q38" s="944"/>
      <c r="R38" s="944"/>
      <c r="S38" s="944"/>
      <c r="T38" s="944"/>
      <c r="U38" s="944"/>
      <c r="V38" s="944"/>
      <c r="W38" s="944"/>
      <c r="X38" s="936"/>
      <c r="Y38" s="897"/>
      <c r="Z38" s="897"/>
      <c r="AA38" s="897"/>
      <c r="AB38" s="897"/>
      <c r="AC38" s="897"/>
      <c r="AD38" s="897"/>
      <c r="AE38" s="897"/>
      <c r="AF38" s="897"/>
      <c r="AG38" s="897"/>
      <c r="AH38" s="897"/>
      <c r="AI38" s="897"/>
      <c r="AJ38" s="897"/>
      <c r="AK38" s="910"/>
      <c r="AL38" s="910"/>
      <c r="AM38" s="929"/>
      <c r="AN38" s="929"/>
      <c r="AO38" s="929"/>
      <c r="AP38" s="2"/>
    </row>
    <row r="39" spans="2:86" ht="12" customHeight="1" x14ac:dyDescent="0.15">
      <c r="B39" s="941"/>
      <c r="C39" s="949"/>
      <c r="D39" s="947"/>
      <c r="E39" s="947"/>
      <c r="F39" s="947"/>
      <c r="G39" s="947"/>
      <c r="H39" s="947"/>
      <c r="I39" s="947"/>
      <c r="J39" s="947"/>
      <c r="K39" s="917" t="s">
        <v>224</v>
      </c>
      <c r="L39" s="924"/>
      <c r="M39" s="924"/>
      <c r="N39" s="924"/>
      <c r="O39" s="924"/>
      <c r="P39" s="924"/>
      <c r="Q39" s="924"/>
      <c r="R39" s="924"/>
      <c r="S39" s="924"/>
      <c r="T39" s="924"/>
      <c r="U39" s="924"/>
      <c r="V39" s="924"/>
      <c r="W39" s="924"/>
      <c r="X39" s="924"/>
      <c r="Y39" s="924"/>
      <c r="Z39" s="924"/>
      <c r="AA39" s="924"/>
      <c r="AB39" s="924"/>
      <c r="AC39" s="924"/>
      <c r="AD39" s="924"/>
      <c r="AE39" s="924"/>
      <c r="AF39" s="924"/>
      <c r="AG39" s="924"/>
      <c r="AH39" s="924"/>
      <c r="AI39" s="924"/>
      <c r="AJ39" s="924"/>
      <c r="AK39" s="925"/>
      <c r="AL39" s="925"/>
      <c r="AM39" s="925"/>
      <c r="AN39" s="925"/>
      <c r="AO39" s="926"/>
      <c r="AP39" s="2"/>
    </row>
    <row r="40" spans="2:86" ht="12" customHeight="1" x14ac:dyDescent="0.15">
      <c r="B40" s="941"/>
      <c r="C40" s="949"/>
      <c r="D40" s="947"/>
      <c r="E40" s="947"/>
      <c r="F40" s="947"/>
      <c r="G40" s="947"/>
      <c r="H40" s="947"/>
      <c r="I40" s="947"/>
      <c r="J40" s="947"/>
      <c r="K40" s="918"/>
      <c r="L40" s="925"/>
      <c r="M40" s="925"/>
      <c r="N40" s="925"/>
      <c r="O40" s="925"/>
      <c r="P40" s="925"/>
      <c r="Q40" s="925"/>
      <c r="R40" s="925"/>
      <c r="S40" s="925"/>
      <c r="T40" s="925"/>
      <c r="U40" s="925"/>
      <c r="V40" s="925"/>
      <c r="W40" s="925"/>
      <c r="X40" s="925"/>
      <c r="Y40" s="925"/>
      <c r="Z40" s="925"/>
      <c r="AA40" s="925"/>
      <c r="AB40" s="925"/>
      <c r="AC40" s="925"/>
      <c r="AD40" s="925"/>
      <c r="AE40" s="925"/>
      <c r="AF40" s="925"/>
      <c r="AG40" s="925"/>
      <c r="AH40" s="925"/>
      <c r="AI40" s="925"/>
      <c r="AJ40" s="925"/>
      <c r="AK40" s="925"/>
      <c r="AL40" s="925"/>
      <c r="AM40" s="925"/>
      <c r="AN40" s="925"/>
      <c r="AO40" s="926"/>
      <c r="AP40" s="2"/>
    </row>
    <row r="41" spans="2:86" ht="12" customHeight="1" x14ac:dyDescent="0.15">
      <c r="B41" s="941"/>
      <c r="C41" s="949"/>
      <c r="D41" s="947"/>
      <c r="E41" s="947"/>
      <c r="F41" s="947"/>
      <c r="G41" s="947"/>
      <c r="H41" s="947"/>
      <c r="I41" s="947"/>
      <c r="J41" s="947"/>
      <c r="K41" s="918"/>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6"/>
      <c r="AP41" s="2"/>
    </row>
    <row r="42" spans="2:86" ht="12" customHeight="1" x14ac:dyDescent="0.15">
      <c r="B42" s="941"/>
      <c r="C42" s="949"/>
      <c r="D42" s="947"/>
      <c r="E42" s="947"/>
      <c r="F42" s="947"/>
      <c r="G42" s="947"/>
      <c r="H42" s="947"/>
      <c r="I42" s="947"/>
      <c r="J42" s="947"/>
      <c r="K42" s="918"/>
      <c r="L42" s="927"/>
      <c r="M42" s="927"/>
      <c r="N42" s="927"/>
      <c r="O42" s="927"/>
      <c r="P42" s="927"/>
      <c r="Q42" s="927"/>
      <c r="R42" s="927"/>
      <c r="S42" s="927"/>
      <c r="T42" s="927"/>
      <c r="U42" s="927"/>
      <c r="V42" s="927"/>
      <c r="W42" s="927"/>
      <c r="X42" s="927"/>
      <c r="Y42" s="927"/>
      <c r="Z42" s="927"/>
      <c r="AA42" s="927"/>
      <c r="AB42" s="927"/>
      <c r="AC42" s="927"/>
      <c r="AD42" s="927"/>
      <c r="AE42" s="927"/>
      <c r="AF42" s="927"/>
      <c r="AG42" s="927"/>
      <c r="AH42" s="927"/>
      <c r="AI42" s="927"/>
      <c r="AJ42" s="927"/>
      <c r="AK42" s="927"/>
      <c r="AL42" s="927"/>
      <c r="AM42" s="927"/>
      <c r="AN42" s="927"/>
      <c r="AO42" s="928"/>
      <c r="AP42" s="43"/>
      <c r="CD42" s="2"/>
      <c r="CE42" s="2"/>
      <c r="CF42" s="2"/>
      <c r="CG42" s="2"/>
      <c r="CH42" s="2"/>
    </row>
    <row r="43" spans="2:86" ht="12" customHeight="1" x14ac:dyDescent="0.15">
      <c r="B43" s="941"/>
      <c r="C43" s="949"/>
      <c r="D43" s="947"/>
      <c r="E43" s="947"/>
      <c r="F43" s="947"/>
      <c r="G43" s="947"/>
      <c r="H43" s="947"/>
      <c r="I43" s="947"/>
      <c r="J43" s="948"/>
      <c r="K43" s="930" t="s">
        <v>225</v>
      </c>
      <c r="L43" s="930"/>
      <c r="M43" s="930"/>
      <c r="N43" s="930"/>
      <c r="O43" s="930"/>
      <c r="P43" s="930"/>
      <c r="Q43" s="930"/>
      <c r="R43" s="930"/>
      <c r="S43" s="930"/>
      <c r="T43" s="930"/>
      <c r="U43" s="930"/>
      <c r="V43" s="930"/>
      <c r="W43" s="930"/>
      <c r="X43" s="930"/>
      <c r="Y43" s="930"/>
      <c r="Z43" s="930"/>
      <c r="AA43" s="930"/>
      <c r="AB43" s="930"/>
      <c r="AC43" s="930"/>
      <c r="AD43" s="930"/>
      <c r="AE43" s="930"/>
      <c r="AF43" s="930"/>
      <c r="AG43" s="930"/>
      <c r="AH43" s="930"/>
      <c r="AI43" s="930"/>
      <c r="AJ43" s="930"/>
      <c r="AK43" s="930"/>
      <c r="AL43" s="930"/>
      <c r="AM43" s="930"/>
      <c r="AN43" s="930"/>
      <c r="AO43" s="930"/>
      <c r="AP43" s="43"/>
      <c r="CD43" s="2"/>
      <c r="CE43" s="2"/>
      <c r="CF43" s="2"/>
      <c r="CG43" s="2"/>
      <c r="CH43" s="2"/>
    </row>
    <row r="44" spans="2:86" ht="12" customHeight="1" x14ac:dyDescent="0.15">
      <c r="B44" s="941"/>
      <c r="C44" s="949"/>
      <c r="D44" s="947"/>
      <c r="E44" s="947"/>
      <c r="F44" s="947"/>
      <c r="G44" s="947"/>
      <c r="H44" s="947"/>
      <c r="I44" s="947"/>
      <c r="J44" s="948"/>
      <c r="K44" s="919" t="s">
        <v>226</v>
      </c>
      <c r="L44" s="920"/>
      <c r="M44" s="920"/>
      <c r="N44" s="920"/>
      <c r="O44" s="920"/>
      <c r="P44" s="920"/>
      <c r="Q44" s="920"/>
      <c r="R44" s="920"/>
      <c r="S44" s="920"/>
      <c r="T44" s="920"/>
      <c r="U44" s="920"/>
      <c r="V44" s="920"/>
      <c r="W44" s="920"/>
      <c r="X44" s="920"/>
      <c r="Y44" s="920"/>
      <c r="Z44" s="920"/>
      <c r="AA44" s="920"/>
      <c r="AB44" s="920"/>
      <c r="AC44" s="920"/>
      <c r="AD44" s="920"/>
      <c r="AE44" s="920"/>
      <c r="AF44" s="920"/>
      <c r="AG44" s="920"/>
      <c r="AH44" s="920"/>
      <c r="AI44" s="920"/>
      <c r="AJ44" s="920"/>
      <c r="AK44" s="920"/>
      <c r="AL44" s="920"/>
      <c r="AM44" s="920"/>
      <c r="AN44" s="920"/>
      <c r="AO44" s="921"/>
      <c r="AP44" s="43"/>
      <c r="CD44" s="2"/>
      <c r="CE44" s="2"/>
      <c r="CF44" s="2"/>
      <c r="CG44" s="2"/>
      <c r="CH44" s="2"/>
    </row>
    <row r="45" spans="2:86" ht="12" customHeight="1" x14ac:dyDescent="0.15">
      <c r="B45" s="504"/>
      <c r="C45" s="950"/>
      <c r="D45" s="951"/>
      <c r="E45" s="951"/>
      <c r="F45" s="951"/>
      <c r="G45" s="951"/>
      <c r="H45" s="951"/>
      <c r="I45" s="951"/>
      <c r="J45" s="952"/>
      <c r="K45" s="907" t="s">
        <v>227</v>
      </c>
      <c r="L45" s="908"/>
      <c r="M45" s="908"/>
      <c r="N45" s="908"/>
      <c r="O45" s="908"/>
      <c r="P45" s="908"/>
      <c r="Q45" s="908"/>
      <c r="R45" s="908"/>
      <c r="S45" s="908"/>
      <c r="T45" s="908"/>
      <c r="U45" s="908"/>
      <c r="V45" s="908"/>
      <c r="W45" s="908"/>
      <c r="X45" s="908"/>
      <c r="Y45" s="908"/>
      <c r="Z45" s="908"/>
      <c r="AA45" s="908"/>
      <c r="AB45" s="908"/>
      <c r="AC45" s="908"/>
      <c r="AD45" s="908"/>
      <c r="AE45" s="908"/>
      <c r="AF45" s="908"/>
      <c r="AG45" s="908"/>
      <c r="AH45" s="908"/>
      <c r="AI45" s="908"/>
      <c r="AJ45" s="908"/>
      <c r="AK45" s="908"/>
      <c r="AL45" s="908"/>
      <c r="AM45" s="908"/>
      <c r="AN45" s="908"/>
      <c r="AO45" s="909"/>
      <c r="AP45" s="43"/>
      <c r="CD45" s="2"/>
      <c r="CE45" s="2"/>
      <c r="CF45" s="2"/>
      <c r="CG45" s="2"/>
      <c r="CH45" s="2"/>
    </row>
    <row r="46" spans="2:86" ht="12" customHeight="1" x14ac:dyDescent="0.2">
      <c r="B46" s="6" t="s">
        <v>228</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230</v>
      </c>
      <c r="AP48" s="43"/>
      <c r="CD48" s="2"/>
      <c r="CE48" s="2"/>
      <c r="CF48" s="2"/>
      <c r="CG48" s="2"/>
      <c r="CH48" s="2"/>
    </row>
    <row r="49" spans="2:86" ht="12" customHeight="1" x14ac:dyDescent="0.15">
      <c r="B49" s="2" t="s">
        <v>231</v>
      </c>
      <c r="AP49" s="43"/>
      <c r="CD49" s="2"/>
      <c r="CE49" s="2"/>
      <c r="CF49" s="2"/>
      <c r="CG49" s="2"/>
      <c r="CH49" s="2"/>
    </row>
    <row r="50" spans="2:86" ht="12" customHeight="1" x14ac:dyDescent="0.15">
      <c r="B50" s="2" t="s">
        <v>232</v>
      </c>
    </row>
    <row r="51" spans="2:86" ht="12" customHeight="1" x14ac:dyDescent="0.15">
      <c r="B51" s="2" t="s">
        <v>233</v>
      </c>
    </row>
    <row r="52" spans="2:86" ht="12" customHeight="1" x14ac:dyDescent="0.15">
      <c r="B52" s="2" t="s">
        <v>234</v>
      </c>
    </row>
    <row r="53" spans="2:86" x14ac:dyDescent="0.15">
      <c r="B53" s="2" t="s">
        <v>235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6E3B09AA-E690-4ABF-8027-2194600AACFA}">
      <formula1>"〇,"</formula1>
    </dataValidation>
    <dataValidation type="list" allowBlank="1" showInputMessage="1" showErrorMessage="1" sqref="N11:O34" xr:uid="{F93F50CA-3425-4D0E-A2FB-8C12873EC7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2155A-45B6-4A55-87C4-3F566240C10D}">
          <x14:formula1>
            <xm:f>'(参考)リスト'!$D$16:$D$18</xm:f>
          </x14:formula1>
          <xm:sqref>P11:Q34</xm:sqref>
        </x14:dataValidation>
        <x14:dataValidation type="list" allowBlank="1" showInputMessage="1" showErrorMessage="1" xr:uid="{AF23FE11-138C-40CF-B183-A076993473F3}">
          <x14:formula1>
            <xm:f>'(参考)リスト'!$B$16:$B$21</xm:f>
          </x14:formula1>
          <xm:sqref>L11:M34</xm:sqref>
        </x14:dataValidation>
        <x14:dataValidation type="list" allowBlank="1" showInputMessage="1" showErrorMessage="1" xr:uid="{899C0E61-A041-4813-85E0-4EA846FD8674}">
          <x14:formula1>
            <xm:f>'(参考)リスト'!$E$16:$E$27</xm:f>
          </x14:formula1>
          <xm:sqref>R11:T34</xm:sqref>
        </x14:dataValidation>
        <x14:dataValidation type="list" allowBlank="1" showInputMessage="1" showErrorMessage="1" xr:uid="{71AD3399-9D0D-4174-9645-FEB7B14E21EE}">
          <x14:formula1>
            <xm:f>'(参考)リスト'!$F$16:$F$21</xm:f>
          </x14:formula1>
          <xm:sqref>U11:X34</xm:sqref>
        </x14:dataValidation>
        <x14:dataValidation type="list" allowBlank="1" showInputMessage="1" showErrorMessage="1" xr:uid="{79633097-2C45-4E4C-9C6F-889C46C15A06}">
          <x14:formula1>
            <xm:f>'(参考)リスト'!$G$16:$G$19</xm:f>
          </x14:formula1>
          <xm:sqref>AM35:AO38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7BA-016F-4395-AE68-CBE148B7B00A}">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204</v>
      </c>
      <c r="AV1" s="956" t="s">
        <v>205</v>
      </c>
      <c r="AW1" s="956"/>
      <c r="AX1" s="956"/>
      <c r="AY1" s="898" t="s">
        <v>206</v>
      </c>
      <c r="AZ1" s="898"/>
      <c r="BA1" s="898"/>
      <c r="BB1" s="898"/>
      <c r="BC1" s="898"/>
      <c r="BD1" s="898"/>
      <c r="BE1" s="898"/>
      <c r="BF1" s="898"/>
      <c r="BG1" s="898"/>
      <c r="BH1" s="898"/>
      <c r="BI1" s="898"/>
      <c r="BJ1" s="898"/>
      <c r="BK1" s="898" t="s">
        <v>207</v>
      </c>
      <c r="BL1" s="898"/>
      <c r="BM1" s="898"/>
      <c r="BN1" s="898"/>
      <c r="BO1" s="898"/>
      <c r="BP1" s="898"/>
      <c r="BQ1" s="898"/>
      <c r="BR1" s="898"/>
      <c r="BS1" s="898"/>
      <c r="BT1" s="898"/>
      <c r="BU1" s="898"/>
      <c r="BV1" s="898"/>
      <c r="BW1" s="972"/>
      <c r="BX1" s="972"/>
      <c r="BY1" s="972"/>
      <c r="BZ1" s="972"/>
      <c r="CA1" s="972"/>
      <c r="CB1" s="972"/>
      <c r="CC1" s="972"/>
      <c r="CD1" s="972"/>
      <c r="CE1" s="972"/>
      <c r="CF1" s="972"/>
      <c r="CG1" s="972"/>
      <c r="CH1" s="972"/>
    </row>
    <row r="2" spans="2:86" ht="8.25" customHeight="1" x14ac:dyDescent="0.15">
      <c r="AU2" s="974"/>
      <c r="AV2" s="956" t="s">
        <v>208</v>
      </c>
      <c r="AW2" s="902" t="s">
        <v>209</v>
      </c>
      <c r="AX2" s="902" t="s">
        <v>210</v>
      </c>
      <c r="AY2" s="898" t="s">
        <v>211</v>
      </c>
      <c r="AZ2" s="898"/>
      <c r="BA2" s="898"/>
      <c r="BB2" s="898"/>
      <c r="BC2" s="898"/>
      <c r="BD2" s="898"/>
      <c r="BE2" s="898"/>
      <c r="BF2" s="898"/>
      <c r="BG2" s="898"/>
      <c r="BH2" s="898"/>
      <c r="BI2" s="898"/>
      <c r="BJ2" s="898"/>
      <c r="BK2" s="898" t="s">
        <v>212</v>
      </c>
      <c r="BL2" s="898"/>
      <c r="BM2" s="898"/>
      <c r="BN2" s="898"/>
      <c r="BO2" s="898" t="s">
        <v>213</v>
      </c>
      <c r="BP2" s="898"/>
      <c r="BQ2" s="898"/>
      <c r="BR2" s="898"/>
      <c r="BS2" s="898"/>
      <c r="BT2" s="898"/>
      <c r="BU2" s="898"/>
      <c r="BV2" s="898"/>
      <c r="BW2" s="973"/>
      <c r="BX2" s="973"/>
      <c r="BY2" s="973"/>
      <c r="BZ2" s="973"/>
      <c r="CA2" s="972"/>
      <c r="CB2" s="972"/>
      <c r="CC2" s="972"/>
      <c r="CD2" s="972"/>
      <c r="CE2" s="972"/>
      <c r="CF2" s="972"/>
      <c r="CG2" s="972"/>
      <c r="CH2" s="972"/>
    </row>
    <row r="3" spans="2:86" ht="24.95" customHeight="1" x14ac:dyDescent="0.15">
      <c r="B3" s="649" t="s">
        <v>214</v>
      </c>
      <c r="C3" s="903"/>
      <c r="D3" s="903"/>
      <c r="E3" s="904"/>
      <c r="F3" s="904"/>
      <c r="G3" s="904"/>
      <c r="H3" s="904"/>
      <c r="I3" s="904"/>
      <c r="J3" s="904"/>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U3" s="974"/>
      <c r="AV3" s="956"/>
      <c r="AW3" s="902"/>
      <c r="AX3" s="902"/>
      <c r="AY3" s="898" t="s">
        <v>215</v>
      </c>
      <c r="AZ3" s="898"/>
      <c r="BA3" s="898"/>
      <c r="BB3" s="898"/>
      <c r="BC3" s="898" t="s">
        <v>216</v>
      </c>
      <c r="BD3" s="898"/>
      <c r="BE3" s="898"/>
      <c r="BF3" s="898"/>
      <c r="BG3" s="898" t="s">
        <v>217</v>
      </c>
      <c r="BH3" s="898"/>
      <c r="BI3" s="898"/>
      <c r="BJ3" s="898"/>
      <c r="BK3" s="898" t="s">
        <v>218</v>
      </c>
      <c r="BL3" s="898"/>
      <c r="BM3" s="898"/>
      <c r="BN3" s="898"/>
      <c r="BO3" s="898" t="s">
        <v>216</v>
      </c>
      <c r="BP3" s="898"/>
      <c r="BQ3" s="898"/>
      <c r="BR3" s="898"/>
      <c r="BS3" s="898" t="s">
        <v>217</v>
      </c>
      <c r="BT3" s="898"/>
      <c r="BU3" s="898"/>
      <c r="BV3" s="898"/>
      <c r="BW3" s="972"/>
      <c r="BX3" s="972"/>
      <c r="BY3" s="972"/>
      <c r="BZ3" s="972"/>
      <c r="CA3" s="972"/>
      <c r="CB3" s="972"/>
      <c r="CC3" s="972"/>
      <c r="CD3" s="972"/>
      <c r="CE3" s="972"/>
      <c r="CF3" s="972"/>
      <c r="CG3" s="972"/>
      <c r="CH3" s="972"/>
    </row>
    <row r="4" spans="2:86" ht="18" customHeight="1" x14ac:dyDescent="0.15">
      <c r="B4" s="484" t="s">
        <v>390</v>
      </c>
      <c r="C4" s="484"/>
      <c r="D4" s="484"/>
      <c r="E4" s="965" t="s">
        <v>391</v>
      </c>
      <c r="F4" s="966"/>
      <c r="G4" s="966"/>
      <c r="H4" s="966"/>
      <c r="I4" s="966"/>
      <c r="J4" s="967"/>
      <c r="K4" s="525" t="s">
        <v>392</v>
      </c>
      <c r="L4" s="525"/>
      <c r="M4" s="525"/>
      <c r="N4" s="963" t="s">
        <v>393</v>
      </c>
      <c r="O4" s="963"/>
      <c r="P4" s="963"/>
      <c r="Q4" s="963"/>
      <c r="R4" s="963"/>
      <c r="S4" s="963"/>
      <c r="T4" s="540" t="s">
        <v>495</v>
      </c>
      <c r="U4" s="541"/>
      <c r="V4" s="541"/>
      <c r="W4" s="541"/>
      <c r="X4" s="542"/>
      <c r="Y4" s="968" t="s">
        <v>496</v>
      </c>
      <c r="Z4" s="968"/>
      <c r="AA4" s="968"/>
      <c r="AB4" s="968"/>
      <c r="AC4" s="968"/>
      <c r="AD4" s="968"/>
      <c r="AE4" s="968"/>
      <c r="AF4" s="968"/>
      <c r="AG4" s="540" t="s">
        <v>494</v>
      </c>
      <c r="AH4" s="541"/>
      <c r="AI4" s="541"/>
      <c r="AJ4" s="542"/>
      <c r="AK4" s="976">
        <v>45926</v>
      </c>
      <c r="AL4" s="977"/>
      <c r="AM4" s="977"/>
      <c r="AN4" s="977"/>
      <c r="AO4" s="978"/>
      <c r="AU4" s="974"/>
      <c r="AV4" s="956"/>
      <c r="AW4" s="902"/>
      <c r="AX4" s="90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92" t="s">
        <v>515</v>
      </c>
      <c r="C5" s="492"/>
      <c r="D5" s="492"/>
      <c r="E5" s="969" t="s">
        <v>398</v>
      </c>
      <c r="F5" s="970"/>
      <c r="G5" s="970"/>
      <c r="H5" s="970"/>
      <c r="I5" s="970"/>
      <c r="J5" s="971"/>
      <c r="K5" s="539" t="s">
        <v>394</v>
      </c>
      <c r="L5" s="539"/>
      <c r="M5" s="539"/>
      <c r="N5" s="963" t="s">
        <v>395</v>
      </c>
      <c r="O5" s="963"/>
      <c r="P5" s="963"/>
      <c r="Q5" s="963"/>
      <c r="R5" s="963"/>
      <c r="S5" s="963"/>
      <c r="T5" s="543"/>
      <c r="U5" s="544"/>
      <c r="V5" s="544"/>
      <c r="W5" s="544"/>
      <c r="X5" s="545"/>
      <c r="Y5" s="964" t="s">
        <v>497</v>
      </c>
      <c r="Z5" s="964"/>
      <c r="AA5" s="964"/>
      <c r="AB5" s="964"/>
      <c r="AC5" s="964"/>
      <c r="AD5" s="964"/>
      <c r="AE5" s="964"/>
      <c r="AF5" s="964"/>
      <c r="AG5" s="843"/>
      <c r="AH5" s="975"/>
      <c r="AI5" s="975"/>
      <c r="AJ5" s="844"/>
      <c r="AK5" s="979"/>
      <c r="AL5" s="980"/>
      <c r="AM5" s="980"/>
      <c r="AN5" s="980"/>
      <c r="AO5" s="981"/>
      <c r="AU5" s="974"/>
      <c r="AV5" s="50" t="str">
        <f>N7</f>
        <v>PE</v>
      </c>
      <c r="AW5" s="293">
        <f>R7</f>
        <v>0</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1</v>
      </c>
      <c r="BK5" s="55" t="str">
        <f>IF(Y37&gt;0,R7,"")</f>
        <v/>
      </c>
      <c r="BL5" s="297" t="str">
        <f>IF(Y37&gt;0,"",IF(Z37&gt;0,R7,""))</f>
        <v/>
      </c>
      <c r="BM5" s="297" t="str">
        <f>IF(Y37+Z37&gt;0,"",IF(AA37&gt;0,R7,""))</f>
        <v/>
      </c>
      <c r="BN5" s="297" t="str">
        <f>IF(Y37+Z37+AA37&gt;0,"",IF(AB37&gt;0,R7,""))</f>
        <v/>
      </c>
      <c r="BO5" s="55">
        <f t="shared" ref="BO5:BV5" si="1">AC35</f>
        <v>0</v>
      </c>
      <c r="BP5" s="55">
        <f t="shared" si="1"/>
        <v>0</v>
      </c>
      <c r="BQ5" s="55">
        <f t="shared" si="1"/>
        <v>0.01</v>
      </c>
      <c r="BR5" s="55">
        <f t="shared" si="1"/>
        <v>0.03</v>
      </c>
      <c r="BS5" s="55">
        <f t="shared" si="1"/>
        <v>0</v>
      </c>
      <c r="BT5" s="55">
        <f t="shared" si="1"/>
        <v>0</v>
      </c>
      <c r="BU5" s="55">
        <f t="shared" si="1"/>
        <v>0</v>
      </c>
      <c r="BV5" s="55">
        <f t="shared" si="1"/>
        <v>2.31</v>
      </c>
      <c r="BW5" s="177"/>
      <c r="BX5" s="178"/>
      <c r="BY5" s="178"/>
      <c r="BZ5" s="178"/>
      <c r="CA5" s="179"/>
      <c r="CB5" s="179"/>
      <c r="CC5" s="179"/>
      <c r="CD5" s="179"/>
      <c r="CE5" s="179"/>
      <c r="CF5" s="179"/>
      <c r="CG5" s="179"/>
      <c r="CH5" s="179"/>
    </row>
    <row r="6" spans="2:86" ht="12" customHeight="1" x14ac:dyDescent="0.15">
      <c r="B6" s="940" t="s">
        <v>223</v>
      </c>
      <c r="C6" s="945"/>
      <c r="D6" s="946"/>
      <c r="E6" s="947"/>
      <c r="F6" s="947"/>
      <c r="G6" s="947"/>
      <c r="H6" s="947"/>
      <c r="I6" s="947"/>
      <c r="J6" s="948"/>
      <c r="K6" s="953" t="s">
        <v>764</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1"/>
      <c r="C7" s="949"/>
      <c r="D7" s="947"/>
      <c r="E7" s="947"/>
      <c r="F7" s="947"/>
      <c r="G7" s="947"/>
      <c r="H7" s="947"/>
      <c r="I7" s="947"/>
      <c r="J7" s="948"/>
      <c r="K7" s="911" t="s">
        <v>765</v>
      </c>
      <c r="L7" s="912"/>
      <c r="M7" s="913"/>
      <c r="N7" s="899" t="s">
        <v>492</v>
      </c>
      <c r="O7" s="900"/>
      <c r="P7" s="911" t="s">
        <v>766</v>
      </c>
      <c r="Q7" s="913"/>
      <c r="R7" s="937">
        <v>0</v>
      </c>
      <c r="S7" s="938"/>
      <c r="T7" s="939"/>
      <c r="U7" s="931" t="s">
        <v>767</v>
      </c>
      <c r="V7" s="932"/>
      <c r="W7" s="931" t="s">
        <v>768</v>
      </c>
      <c r="X7" s="932"/>
      <c r="Y7" s="913" t="s">
        <v>778</v>
      </c>
      <c r="Z7" s="910"/>
      <c r="AA7" s="910"/>
      <c r="AB7" s="910"/>
      <c r="AC7" s="931" t="s">
        <v>779</v>
      </c>
      <c r="AD7" s="942"/>
      <c r="AE7" s="942"/>
      <c r="AF7" s="942"/>
      <c r="AG7" s="942"/>
      <c r="AH7" s="942"/>
      <c r="AI7" s="942"/>
      <c r="AJ7" s="932"/>
      <c r="AK7" s="931" t="s">
        <v>780</v>
      </c>
      <c r="AL7" s="942"/>
      <c r="AM7" s="942"/>
      <c r="AN7" s="957"/>
      <c r="AO7" s="958"/>
      <c r="AP7" s="2"/>
      <c r="AW7" s="58"/>
    </row>
    <row r="8" spans="2:86" ht="12" customHeight="1" x14ac:dyDescent="0.15">
      <c r="B8" s="941"/>
      <c r="C8" s="949"/>
      <c r="D8" s="947"/>
      <c r="E8" s="947"/>
      <c r="F8" s="947"/>
      <c r="G8" s="947"/>
      <c r="H8" s="947"/>
      <c r="I8" s="947"/>
      <c r="J8" s="948"/>
      <c r="K8" s="910" t="s">
        <v>606</v>
      </c>
      <c r="L8" s="910" t="s">
        <v>608</v>
      </c>
      <c r="M8" s="910"/>
      <c r="N8" s="910" t="s">
        <v>282</v>
      </c>
      <c r="O8" s="910"/>
      <c r="P8" s="910" t="s">
        <v>283</v>
      </c>
      <c r="Q8" s="910"/>
      <c r="R8" s="910" t="s">
        <v>284</v>
      </c>
      <c r="S8" s="910"/>
      <c r="T8" s="910"/>
      <c r="U8" s="933"/>
      <c r="V8" s="934"/>
      <c r="W8" s="933"/>
      <c r="X8" s="934"/>
      <c r="Y8" s="913"/>
      <c r="Z8" s="910"/>
      <c r="AA8" s="910"/>
      <c r="AB8" s="910"/>
      <c r="AC8" s="935"/>
      <c r="AD8" s="944"/>
      <c r="AE8" s="944"/>
      <c r="AF8" s="944"/>
      <c r="AG8" s="944"/>
      <c r="AH8" s="944"/>
      <c r="AI8" s="944"/>
      <c r="AJ8" s="936"/>
      <c r="AK8" s="933"/>
      <c r="AL8" s="943"/>
      <c r="AM8" s="943"/>
      <c r="AN8" s="959"/>
      <c r="AO8" s="960"/>
      <c r="AP8" s="2"/>
    </row>
    <row r="9" spans="2:86" ht="12" customHeight="1" x14ac:dyDescent="0.15">
      <c r="B9" s="941"/>
      <c r="C9" s="949"/>
      <c r="D9" s="947"/>
      <c r="E9" s="947"/>
      <c r="F9" s="947"/>
      <c r="G9" s="947"/>
      <c r="H9" s="947"/>
      <c r="I9" s="947"/>
      <c r="J9" s="948"/>
      <c r="K9" s="910"/>
      <c r="L9" s="910"/>
      <c r="M9" s="910"/>
      <c r="N9" s="910"/>
      <c r="O9" s="910"/>
      <c r="P9" s="910"/>
      <c r="Q9" s="910"/>
      <c r="R9" s="910"/>
      <c r="S9" s="910"/>
      <c r="T9" s="910"/>
      <c r="U9" s="933"/>
      <c r="V9" s="934"/>
      <c r="W9" s="933"/>
      <c r="X9" s="934"/>
      <c r="Y9" s="913" t="s">
        <v>781</v>
      </c>
      <c r="Z9" s="910"/>
      <c r="AA9" s="910"/>
      <c r="AB9" s="910"/>
      <c r="AC9" s="910" t="s">
        <v>782</v>
      </c>
      <c r="AD9" s="910"/>
      <c r="AE9" s="910"/>
      <c r="AF9" s="910"/>
      <c r="AG9" s="910" t="s">
        <v>783</v>
      </c>
      <c r="AH9" s="910"/>
      <c r="AI9" s="910"/>
      <c r="AJ9" s="910"/>
      <c r="AK9" s="933"/>
      <c r="AL9" s="943"/>
      <c r="AM9" s="943"/>
      <c r="AN9" s="959"/>
      <c r="AO9" s="960"/>
      <c r="AP9" s="2"/>
    </row>
    <row r="10" spans="2:86" ht="12" customHeight="1" x14ac:dyDescent="0.15">
      <c r="B10" s="941"/>
      <c r="C10" s="949"/>
      <c r="D10" s="947"/>
      <c r="E10" s="947"/>
      <c r="F10" s="947"/>
      <c r="G10" s="947"/>
      <c r="H10" s="947"/>
      <c r="I10" s="947"/>
      <c r="J10" s="948"/>
      <c r="K10" s="910"/>
      <c r="L10" s="910"/>
      <c r="M10" s="910"/>
      <c r="N10" s="910"/>
      <c r="O10" s="910"/>
      <c r="P10" s="910"/>
      <c r="Q10" s="910"/>
      <c r="R10" s="910"/>
      <c r="S10" s="910"/>
      <c r="T10" s="910"/>
      <c r="U10" s="935"/>
      <c r="V10" s="936"/>
      <c r="W10" s="935"/>
      <c r="X10" s="936"/>
      <c r="Y10" s="53" t="s">
        <v>784</v>
      </c>
      <c r="Z10" s="49" t="s">
        <v>785</v>
      </c>
      <c r="AA10" s="49" t="s">
        <v>786</v>
      </c>
      <c r="AB10" s="49" t="s">
        <v>787</v>
      </c>
      <c r="AC10" s="49" t="s">
        <v>784</v>
      </c>
      <c r="AD10" s="49" t="s">
        <v>785</v>
      </c>
      <c r="AE10" s="49" t="s">
        <v>786</v>
      </c>
      <c r="AF10" s="49" t="s">
        <v>787</v>
      </c>
      <c r="AG10" s="49" t="s">
        <v>784</v>
      </c>
      <c r="AH10" s="49" t="s">
        <v>785</v>
      </c>
      <c r="AI10" s="49" t="s">
        <v>786</v>
      </c>
      <c r="AJ10" s="49" t="s">
        <v>787</v>
      </c>
      <c r="AK10" s="935"/>
      <c r="AL10" s="944"/>
      <c r="AM10" s="944"/>
      <c r="AN10" s="961"/>
      <c r="AO10" s="962"/>
      <c r="AP10" s="2"/>
    </row>
    <row r="11" spans="2:86" ht="12" customHeight="1" x14ac:dyDescent="0.15">
      <c r="B11" s="941"/>
      <c r="C11" s="949"/>
      <c r="D11" s="947"/>
      <c r="E11" s="947"/>
      <c r="F11" s="947"/>
      <c r="G11" s="947"/>
      <c r="H11" s="947"/>
      <c r="I11" s="947"/>
      <c r="J11" s="948"/>
      <c r="K11" s="100">
        <v>1</v>
      </c>
      <c r="L11" s="905" t="s">
        <v>442</v>
      </c>
      <c r="M11" s="906"/>
      <c r="N11" s="905" t="s">
        <v>516</v>
      </c>
      <c r="O11" s="906"/>
      <c r="P11" s="905" t="s">
        <v>508</v>
      </c>
      <c r="Q11" s="906"/>
      <c r="R11" s="851" t="s">
        <v>301</v>
      </c>
      <c r="S11" s="851"/>
      <c r="T11" s="851"/>
      <c r="U11" s="905" t="s">
        <v>519</v>
      </c>
      <c r="V11" s="906"/>
      <c r="W11" s="905"/>
      <c r="X11" s="906"/>
      <c r="Y11" s="54"/>
      <c r="Z11" s="54"/>
      <c r="AA11" s="54"/>
      <c r="AB11" s="54"/>
      <c r="AC11" s="60"/>
      <c r="AD11" s="60"/>
      <c r="AE11" s="60">
        <v>0.01</v>
      </c>
      <c r="AF11" s="60"/>
      <c r="AG11" s="60"/>
      <c r="AH11" s="60"/>
      <c r="AI11" s="60"/>
      <c r="AJ11" s="60"/>
      <c r="AK11" s="899"/>
      <c r="AL11" s="900"/>
      <c r="AM11" s="900"/>
      <c r="AN11" s="900"/>
      <c r="AO11" s="901"/>
      <c r="AP11" s="2"/>
      <c r="AQ11" s="59">
        <f t="shared" ref="AQ11:AQ27" si="2">IF(P11="材質劣化",2,IF(P11="漏水",3,1))</f>
        <v>2</v>
      </c>
      <c r="AS11" s="43" t="str">
        <f>IF(Y11&lt;&gt;"",1,"")</f>
        <v/>
      </c>
    </row>
    <row r="12" spans="2:86" ht="12" customHeight="1" x14ac:dyDescent="0.15">
      <c r="B12" s="941"/>
      <c r="C12" s="949"/>
      <c r="D12" s="947"/>
      <c r="E12" s="947"/>
      <c r="F12" s="947"/>
      <c r="G12" s="947"/>
      <c r="H12" s="947"/>
      <c r="I12" s="947"/>
      <c r="J12" s="948"/>
      <c r="K12" s="100">
        <v>2</v>
      </c>
      <c r="L12" s="905" t="s">
        <v>442</v>
      </c>
      <c r="M12" s="906"/>
      <c r="N12" s="905" t="s">
        <v>516</v>
      </c>
      <c r="O12" s="906"/>
      <c r="P12" s="905" t="s">
        <v>508</v>
      </c>
      <c r="Q12" s="906"/>
      <c r="R12" s="851" t="s">
        <v>301</v>
      </c>
      <c r="S12" s="851"/>
      <c r="T12" s="851"/>
      <c r="U12" s="905" t="s">
        <v>518</v>
      </c>
      <c r="V12" s="906"/>
      <c r="W12" s="905"/>
      <c r="X12" s="906"/>
      <c r="Y12" s="54"/>
      <c r="Z12" s="54"/>
      <c r="AA12" s="54"/>
      <c r="AB12" s="54"/>
      <c r="AC12" s="292"/>
      <c r="AD12" s="292"/>
      <c r="AE12" s="292"/>
      <c r="AF12" s="292">
        <v>0.03</v>
      </c>
      <c r="AG12" s="292"/>
      <c r="AH12" s="292"/>
      <c r="AI12" s="292"/>
      <c r="AJ12" s="292"/>
      <c r="AK12" s="899"/>
      <c r="AL12" s="900"/>
      <c r="AM12" s="900"/>
      <c r="AN12" s="900"/>
      <c r="AO12" s="901"/>
      <c r="AP12" s="2"/>
      <c r="AQ12" s="59">
        <f t="shared" si="2"/>
        <v>2</v>
      </c>
    </row>
    <row r="13" spans="2:86" ht="12" customHeight="1" x14ac:dyDescent="0.15">
      <c r="B13" s="941"/>
      <c r="C13" s="949"/>
      <c r="D13" s="947"/>
      <c r="E13" s="947"/>
      <c r="F13" s="947"/>
      <c r="G13" s="947"/>
      <c r="H13" s="947"/>
      <c r="I13" s="947"/>
      <c r="J13" s="948"/>
      <c r="K13" s="100">
        <v>3</v>
      </c>
      <c r="L13" s="905" t="s">
        <v>442</v>
      </c>
      <c r="M13" s="906"/>
      <c r="N13" s="905" t="s">
        <v>516</v>
      </c>
      <c r="O13" s="906"/>
      <c r="P13" s="905" t="s">
        <v>329</v>
      </c>
      <c r="Q13" s="906"/>
      <c r="R13" s="914" t="s">
        <v>329</v>
      </c>
      <c r="S13" s="915"/>
      <c r="T13" s="916"/>
      <c r="U13" s="905" t="s">
        <v>532</v>
      </c>
      <c r="V13" s="906"/>
      <c r="W13" s="905"/>
      <c r="X13" s="906"/>
      <c r="Y13" s="54"/>
      <c r="Z13" s="54"/>
      <c r="AA13" s="54"/>
      <c r="AB13" s="54"/>
      <c r="AC13" s="292"/>
      <c r="AD13" s="292"/>
      <c r="AE13" s="292"/>
      <c r="AF13" s="292"/>
      <c r="AG13" s="292"/>
      <c r="AH13" s="292"/>
      <c r="AI13" s="292"/>
      <c r="AJ13" s="292">
        <v>2.31</v>
      </c>
      <c r="AK13" s="899"/>
      <c r="AL13" s="900"/>
      <c r="AM13" s="900"/>
      <c r="AN13" s="900"/>
      <c r="AO13" s="901"/>
      <c r="AP13" s="2"/>
      <c r="AQ13" s="59">
        <f t="shared" si="2"/>
        <v>3</v>
      </c>
    </row>
    <row r="14" spans="2:86" ht="12" customHeight="1" x14ac:dyDescent="0.15">
      <c r="B14" s="941"/>
      <c r="C14" s="949"/>
      <c r="D14" s="947"/>
      <c r="E14" s="947"/>
      <c r="F14" s="947"/>
      <c r="G14" s="947"/>
      <c r="H14" s="947"/>
      <c r="I14" s="947"/>
      <c r="J14" s="948"/>
      <c r="K14" s="100">
        <v>4</v>
      </c>
      <c r="L14" s="905"/>
      <c r="M14" s="906"/>
      <c r="N14" s="905"/>
      <c r="O14" s="906"/>
      <c r="P14" s="905"/>
      <c r="Q14" s="906"/>
      <c r="R14" s="851"/>
      <c r="S14" s="851"/>
      <c r="T14" s="851"/>
      <c r="U14" s="905"/>
      <c r="V14" s="906"/>
      <c r="W14" s="905"/>
      <c r="X14" s="906"/>
      <c r="Y14" s="54"/>
      <c r="Z14" s="54"/>
      <c r="AA14" s="54"/>
      <c r="AB14" s="54"/>
      <c r="AC14" s="60"/>
      <c r="AD14" s="60"/>
      <c r="AE14" s="60"/>
      <c r="AF14" s="60"/>
      <c r="AG14" s="60"/>
      <c r="AH14" s="60"/>
      <c r="AI14" s="60"/>
      <c r="AJ14" s="60"/>
      <c r="AK14" s="899"/>
      <c r="AL14" s="900"/>
      <c r="AM14" s="900"/>
      <c r="AN14" s="900"/>
      <c r="AO14" s="901"/>
      <c r="AP14" s="2"/>
      <c r="AQ14" s="59">
        <f t="shared" si="2"/>
        <v>1</v>
      </c>
    </row>
    <row r="15" spans="2:86" ht="12" customHeight="1" x14ac:dyDescent="0.15">
      <c r="B15" s="941"/>
      <c r="C15" s="949"/>
      <c r="D15" s="947"/>
      <c r="E15" s="947"/>
      <c r="F15" s="947"/>
      <c r="G15" s="947"/>
      <c r="H15" s="947"/>
      <c r="I15" s="947"/>
      <c r="J15" s="948"/>
      <c r="K15" s="100">
        <v>5</v>
      </c>
      <c r="L15" s="905"/>
      <c r="M15" s="906"/>
      <c r="N15" s="905"/>
      <c r="O15" s="906"/>
      <c r="P15" s="905"/>
      <c r="Q15" s="906"/>
      <c r="R15" s="914"/>
      <c r="S15" s="915"/>
      <c r="T15" s="916"/>
      <c r="U15" s="905"/>
      <c r="V15" s="906"/>
      <c r="W15" s="905"/>
      <c r="X15" s="906"/>
      <c r="Y15" s="54"/>
      <c r="Z15" s="54"/>
      <c r="AA15" s="54"/>
      <c r="AB15" s="54"/>
      <c r="AC15" s="60"/>
      <c r="AD15" s="60"/>
      <c r="AE15" s="60"/>
      <c r="AF15" s="60"/>
      <c r="AG15" s="60"/>
      <c r="AH15" s="60"/>
      <c r="AI15" s="60"/>
      <c r="AJ15" s="60"/>
      <c r="AK15" s="899"/>
      <c r="AL15" s="900"/>
      <c r="AM15" s="900"/>
      <c r="AN15" s="900"/>
      <c r="AO15" s="901"/>
      <c r="AP15" s="2"/>
      <c r="AQ15" s="59">
        <f t="shared" si="2"/>
        <v>1</v>
      </c>
    </row>
    <row r="16" spans="2:86" ht="12" customHeight="1" x14ac:dyDescent="0.15">
      <c r="B16" s="941"/>
      <c r="C16" s="949"/>
      <c r="D16" s="947"/>
      <c r="E16" s="947"/>
      <c r="F16" s="947"/>
      <c r="G16" s="947"/>
      <c r="H16" s="947"/>
      <c r="I16" s="947"/>
      <c r="J16" s="948"/>
      <c r="K16" s="100">
        <v>6</v>
      </c>
      <c r="L16" s="905"/>
      <c r="M16" s="906"/>
      <c r="N16" s="905"/>
      <c r="O16" s="906"/>
      <c r="P16" s="905"/>
      <c r="Q16" s="906"/>
      <c r="R16" s="914"/>
      <c r="S16" s="915"/>
      <c r="T16" s="916"/>
      <c r="U16" s="905"/>
      <c r="V16" s="906"/>
      <c r="W16" s="905"/>
      <c r="X16" s="906"/>
      <c r="Y16" s="54"/>
      <c r="Z16" s="54"/>
      <c r="AA16" s="54"/>
      <c r="AB16" s="54"/>
      <c r="AC16" s="60"/>
      <c r="AD16" s="60"/>
      <c r="AE16" s="60"/>
      <c r="AF16" s="60"/>
      <c r="AG16" s="60"/>
      <c r="AH16" s="60"/>
      <c r="AI16" s="60"/>
      <c r="AJ16" s="60"/>
      <c r="AK16" s="899"/>
      <c r="AL16" s="900"/>
      <c r="AM16" s="900"/>
      <c r="AN16" s="900"/>
      <c r="AO16" s="901"/>
      <c r="AP16" s="2"/>
      <c r="AQ16" s="59">
        <f t="shared" si="2"/>
        <v>1</v>
      </c>
    </row>
    <row r="17" spans="2:46" ht="12" customHeight="1" x14ac:dyDescent="0.15">
      <c r="B17" s="941"/>
      <c r="C17" s="949"/>
      <c r="D17" s="947"/>
      <c r="E17" s="947"/>
      <c r="F17" s="947"/>
      <c r="G17" s="947"/>
      <c r="H17" s="947"/>
      <c r="I17" s="947"/>
      <c r="J17" s="948"/>
      <c r="K17" s="100">
        <v>7</v>
      </c>
      <c r="L17" s="905"/>
      <c r="M17" s="906"/>
      <c r="N17" s="905"/>
      <c r="O17" s="906"/>
      <c r="P17" s="905"/>
      <c r="Q17" s="906"/>
      <c r="R17" s="914"/>
      <c r="S17" s="915"/>
      <c r="T17" s="916"/>
      <c r="U17" s="905"/>
      <c r="V17" s="906"/>
      <c r="W17" s="905"/>
      <c r="X17" s="906"/>
      <c r="Y17" s="54"/>
      <c r="Z17" s="54"/>
      <c r="AA17" s="54"/>
      <c r="AB17" s="54"/>
      <c r="AC17" s="60"/>
      <c r="AD17" s="60"/>
      <c r="AE17" s="60"/>
      <c r="AF17" s="60"/>
      <c r="AG17" s="60"/>
      <c r="AH17" s="60"/>
      <c r="AI17" s="60"/>
      <c r="AJ17" s="60"/>
      <c r="AK17" s="899"/>
      <c r="AL17" s="900"/>
      <c r="AM17" s="900"/>
      <c r="AN17" s="900"/>
      <c r="AO17" s="901"/>
      <c r="AP17" s="2"/>
      <c r="AQ17" s="59">
        <f t="shared" si="2"/>
        <v>1</v>
      </c>
    </row>
    <row r="18" spans="2:46" ht="12" customHeight="1" x14ac:dyDescent="0.15">
      <c r="B18" s="941"/>
      <c r="C18" s="949"/>
      <c r="D18" s="947"/>
      <c r="E18" s="947"/>
      <c r="F18" s="947"/>
      <c r="G18" s="947"/>
      <c r="H18" s="947"/>
      <c r="I18" s="947"/>
      <c r="J18" s="948"/>
      <c r="K18" s="100">
        <v>8</v>
      </c>
      <c r="L18" s="905"/>
      <c r="M18" s="906"/>
      <c r="N18" s="905"/>
      <c r="O18" s="906"/>
      <c r="P18" s="905"/>
      <c r="Q18" s="906"/>
      <c r="R18" s="914"/>
      <c r="S18" s="915"/>
      <c r="T18" s="916"/>
      <c r="U18" s="905"/>
      <c r="V18" s="906"/>
      <c r="W18" s="905"/>
      <c r="X18" s="906"/>
      <c r="Y18" s="54"/>
      <c r="Z18" s="54"/>
      <c r="AA18" s="54"/>
      <c r="AB18" s="54"/>
      <c r="AC18" s="60"/>
      <c r="AD18" s="60"/>
      <c r="AE18" s="60"/>
      <c r="AF18" s="60"/>
      <c r="AG18" s="60"/>
      <c r="AH18" s="60"/>
      <c r="AI18" s="60"/>
      <c r="AJ18" s="60"/>
      <c r="AK18" s="899"/>
      <c r="AL18" s="900"/>
      <c r="AM18" s="900"/>
      <c r="AN18" s="900"/>
      <c r="AO18" s="901"/>
      <c r="AP18" s="2"/>
      <c r="AQ18" s="59">
        <f t="shared" si="2"/>
        <v>1</v>
      </c>
    </row>
    <row r="19" spans="2:46" ht="12" customHeight="1" x14ac:dyDescent="0.15">
      <c r="B19" s="941"/>
      <c r="C19" s="949"/>
      <c r="D19" s="947"/>
      <c r="E19" s="947"/>
      <c r="F19" s="947"/>
      <c r="G19" s="947"/>
      <c r="H19" s="947"/>
      <c r="I19" s="947"/>
      <c r="J19" s="948"/>
      <c r="K19" s="100">
        <v>9</v>
      </c>
      <c r="L19" s="905"/>
      <c r="M19" s="906"/>
      <c r="N19" s="905"/>
      <c r="O19" s="906"/>
      <c r="P19" s="905"/>
      <c r="Q19" s="906"/>
      <c r="R19" s="914"/>
      <c r="S19" s="915"/>
      <c r="T19" s="916"/>
      <c r="U19" s="905"/>
      <c r="V19" s="906"/>
      <c r="W19" s="905"/>
      <c r="X19" s="906"/>
      <c r="Y19" s="54"/>
      <c r="Z19" s="54"/>
      <c r="AA19" s="54"/>
      <c r="AB19" s="54"/>
      <c r="AC19" s="60"/>
      <c r="AD19" s="60"/>
      <c r="AE19" s="60"/>
      <c r="AF19" s="60"/>
      <c r="AG19" s="60"/>
      <c r="AH19" s="60"/>
      <c r="AI19" s="60"/>
      <c r="AJ19" s="60"/>
      <c r="AK19" s="899"/>
      <c r="AL19" s="900"/>
      <c r="AM19" s="900"/>
      <c r="AN19" s="900"/>
      <c r="AO19" s="901"/>
      <c r="AP19" s="2"/>
      <c r="AQ19" s="59">
        <f t="shared" si="2"/>
        <v>1</v>
      </c>
    </row>
    <row r="20" spans="2:46" ht="12" customHeight="1" x14ac:dyDescent="0.15">
      <c r="B20" s="941"/>
      <c r="C20" s="949"/>
      <c r="D20" s="947"/>
      <c r="E20" s="947"/>
      <c r="F20" s="947"/>
      <c r="G20" s="947"/>
      <c r="H20" s="947"/>
      <c r="I20" s="947"/>
      <c r="J20" s="948"/>
      <c r="K20" s="100">
        <v>10</v>
      </c>
      <c r="L20" s="905"/>
      <c r="M20" s="906"/>
      <c r="N20" s="905"/>
      <c r="O20" s="906"/>
      <c r="P20" s="905"/>
      <c r="Q20" s="906"/>
      <c r="R20" s="914"/>
      <c r="S20" s="915"/>
      <c r="T20" s="916"/>
      <c r="U20" s="905"/>
      <c r="V20" s="906"/>
      <c r="W20" s="905"/>
      <c r="X20" s="906"/>
      <c r="Y20" s="54"/>
      <c r="Z20" s="54"/>
      <c r="AA20" s="54"/>
      <c r="AB20" s="54"/>
      <c r="AC20" s="60"/>
      <c r="AD20" s="60"/>
      <c r="AE20" s="60"/>
      <c r="AF20" s="60"/>
      <c r="AG20" s="60"/>
      <c r="AH20" s="60"/>
      <c r="AI20" s="60"/>
      <c r="AJ20" s="60"/>
      <c r="AK20" s="899"/>
      <c r="AL20" s="900"/>
      <c r="AM20" s="900"/>
      <c r="AN20" s="900"/>
      <c r="AO20" s="901"/>
      <c r="AP20" s="2"/>
      <c r="AQ20" s="59">
        <f t="shared" si="2"/>
        <v>1</v>
      </c>
    </row>
    <row r="21" spans="2:46" ht="12" customHeight="1" x14ac:dyDescent="0.15">
      <c r="B21" s="941"/>
      <c r="C21" s="949"/>
      <c r="D21" s="947"/>
      <c r="E21" s="947"/>
      <c r="F21" s="947"/>
      <c r="G21" s="947"/>
      <c r="H21" s="947"/>
      <c r="I21" s="947"/>
      <c r="J21" s="948"/>
      <c r="K21" s="100">
        <v>11</v>
      </c>
      <c r="L21" s="905"/>
      <c r="M21" s="906"/>
      <c r="N21" s="905"/>
      <c r="O21" s="906"/>
      <c r="P21" s="905"/>
      <c r="Q21" s="906"/>
      <c r="R21" s="914"/>
      <c r="S21" s="915"/>
      <c r="T21" s="916"/>
      <c r="U21" s="905"/>
      <c r="V21" s="906"/>
      <c r="W21" s="905"/>
      <c r="X21" s="906"/>
      <c r="Y21" s="54"/>
      <c r="Z21" s="54"/>
      <c r="AA21" s="54"/>
      <c r="AB21" s="54"/>
      <c r="AC21" s="60"/>
      <c r="AD21" s="60"/>
      <c r="AE21" s="60"/>
      <c r="AF21" s="60"/>
      <c r="AG21" s="60"/>
      <c r="AH21" s="60"/>
      <c r="AI21" s="60"/>
      <c r="AJ21" s="60"/>
      <c r="AK21" s="899"/>
      <c r="AL21" s="900"/>
      <c r="AM21" s="900"/>
      <c r="AN21" s="900"/>
      <c r="AO21" s="901"/>
      <c r="AP21" s="2"/>
      <c r="AQ21" s="59">
        <f t="shared" si="2"/>
        <v>1</v>
      </c>
    </row>
    <row r="22" spans="2:46" ht="12" customHeight="1" x14ac:dyDescent="0.15">
      <c r="B22" s="941"/>
      <c r="C22" s="949"/>
      <c r="D22" s="947"/>
      <c r="E22" s="947"/>
      <c r="F22" s="947"/>
      <c r="G22" s="947"/>
      <c r="H22" s="947"/>
      <c r="I22" s="947"/>
      <c r="J22" s="948"/>
      <c r="K22" s="100">
        <v>12</v>
      </c>
      <c r="L22" s="905"/>
      <c r="M22" s="906"/>
      <c r="N22" s="905"/>
      <c r="O22" s="906"/>
      <c r="P22" s="905"/>
      <c r="Q22" s="906"/>
      <c r="R22" s="914"/>
      <c r="S22" s="915"/>
      <c r="T22" s="916"/>
      <c r="U22" s="905"/>
      <c r="V22" s="906"/>
      <c r="W22" s="905"/>
      <c r="X22" s="906"/>
      <c r="Y22" s="54"/>
      <c r="Z22" s="54"/>
      <c r="AA22" s="54"/>
      <c r="AB22" s="54"/>
      <c r="AC22" s="60"/>
      <c r="AD22" s="60"/>
      <c r="AE22" s="60"/>
      <c r="AF22" s="60"/>
      <c r="AG22" s="60"/>
      <c r="AH22" s="60"/>
      <c r="AI22" s="60"/>
      <c r="AJ22" s="60"/>
      <c r="AK22" s="899"/>
      <c r="AL22" s="900"/>
      <c r="AM22" s="900"/>
      <c r="AN22" s="900"/>
      <c r="AO22" s="901"/>
      <c r="AP22" s="2"/>
      <c r="AQ22" s="59">
        <f t="shared" si="2"/>
        <v>1</v>
      </c>
    </row>
    <row r="23" spans="2:46" ht="12" customHeight="1" x14ac:dyDescent="0.15">
      <c r="B23" s="941"/>
      <c r="C23" s="949"/>
      <c r="D23" s="947"/>
      <c r="E23" s="947"/>
      <c r="F23" s="947"/>
      <c r="G23" s="947"/>
      <c r="H23" s="947"/>
      <c r="I23" s="947"/>
      <c r="J23" s="948"/>
      <c r="K23" s="100">
        <v>13</v>
      </c>
      <c r="L23" s="905"/>
      <c r="M23" s="906"/>
      <c r="N23" s="905"/>
      <c r="O23" s="906"/>
      <c r="P23" s="905"/>
      <c r="Q23" s="906"/>
      <c r="R23" s="914"/>
      <c r="S23" s="915"/>
      <c r="T23" s="916"/>
      <c r="U23" s="905"/>
      <c r="V23" s="906"/>
      <c r="W23" s="905"/>
      <c r="X23" s="906"/>
      <c r="Y23" s="54"/>
      <c r="Z23" s="54"/>
      <c r="AA23" s="54"/>
      <c r="AB23" s="54"/>
      <c r="AC23" s="60"/>
      <c r="AD23" s="60"/>
      <c r="AE23" s="60"/>
      <c r="AF23" s="60"/>
      <c r="AG23" s="60"/>
      <c r="AH23" s="60"/>
      <c r="AI23" s="60"/>
      <c r="AJ23" s="60"/>
      <c r="AK23" s="899"/>
      <c r="AL23" s="900"/>
      <c r="AM23" s="900"/>
      <c r="AN23" s="900"/>
      <c r="AO23" s="901"/>
      <c r="AP23" s="2"/>
      <c r="AQ23" s="59">
        <f t="shared" si="2"/>
        <v>1</v>
      </c>
    </row>
    <row r="24" spans="2:46" ht="12" customHeight="1" x14ac:dyDescent="0.15">
      <c r="B24" s="941"/>
      <c r="C24" s="949"/>
      <c r="D24" s="947"/>
      <c r="E24" s="947"/>
      <c r="F24" s="947"/>
      <c r="G24" s="947"/>
      <c r="H24" s="947"/>
      <c r="I24" s="947"/>
      <c r="J24" s="948"/>
      <c r="K24" s="100">
        <v>14</v>
      </c>
      <c r="L24" s="905"/>
      <c r="M24" s="906"/>
      <c r="N24" s="905"/>
      <c r="O24" s="906"/>
      <c r="P24" s="905"/>
      <c r="Q24" s="906"/>
      <c r="R24" s="914"/>
      <c r="S24" s="915"/>
      <c r="T24" s="916"/>
      <c r="U24" s="905"/>
      <c r="V24" s="906"/>
      <c r="W24" s="905"/>
      <c r="X24" s="906"/>
      <c r="Y24" s="54"/>
      <c r="Z24" s="54"/>
      <c r="AA24" s="54"/>
      <c r="AB24" s="54"/>
      <c r="AC24" s="60"/>
      <c r="AD24" s="60"/>
      <c r="AE24" s="60"/>
      <c r="AF24" s="60"/>
      <c r="AG24" s="60"/>
      <c r="AH24" s="60"/>
      <c r="AI24" s="60"/>
      <c r="AJ24" s="60"/>
      <c r="AK24" s="899"/>
      <c r="AL24" s="900"/>
      <c r="AM24" s="900"/>
      <c r="AN24" s="900"/>
      <c r="AO24" s="901"/>
      <c r="AP24" s="2"/>
      <c r="AQ24" s="59">
        <f t="shared" si="2"/>
        <v>1</v>
      </c>
    </row>
    <row r="25" spans="2:46" ht="12" customHeight="1" x14ac:dyDescent="0.15">
      <c r="B25" s="941"/>
      <c r="C25" s="949"/>
      <c r="D25" s="947"/>
      <c r="E25" s="947"/>
      <c r="F25" s="947"/>
      <c r="G25" s="947"/>
      <c r="H25" s="947"/>
      <c r="I25" s="947"/>
      <c r="J25" s="948"/>
      <c r="K25" s="100">
        <v>15</v>
      </c>
      <c r="L25" s="905"/>
      <c r="M25" s="906"/>
      <c r="N25" s="905"/>
      <c r="O25" s="906"/>
      <c r="P25" s="905"/>
      <c r="Q25" s="906"/>
      <c r="R25" s="914"/>
      <c r="S25" s="915"/>
      <c r="T25" s="916"/>
      <c r="U25" s="905"/>
      <c r="V25" s="906"/>
      <c r="W25" s="905"/>
      <c r="X25" s="906"/>
      <c r="Y25" s="54"/>
      <c r="Z25" s="54"/>
      <c r="AA25" s="54"/>
      <c r="AB25" s="54"/>
      <c r="AC25" s="60"/>
      <c r="AD25" s="60"/>
      <c r="AE25" s="60"/>
      <c r="AF25" s="60"/>
      <c r="AG25" s="60"/>
      <c r="AH25" s="60"/>
      <c r="AI25" s="60"/>
      <c r="AJ25" s="60"/>
      <c r="AK25" s="899"/>
      <c r="AL25" s="900"/>
      <c r="AM25" s="900"/>
      <c r="AN25" s="900"/>
      <c r="AO25" s="901"/>
      <c r="AP25" s="2"/>
      <c r="AQ25" s="59">
        <f t="shared" si="2"/>
        <v>1</v>
      </c>
    </row>
    <row r="26" spans="2:46" ht="12" customHeight="1" x14ac:dyDescent="0.15">
      <c r="B26" s="941"/>
      <c r="C26" s="949"/>
      <c r="D26" s="947"/>
      <c r="E26" s="947"/>
      <c r="F26" s="947"/>
      <c r="G26" s="947"/>
      <c r="H26" s="947"/>
      <c r="I26" s="947"/>
      <c r="J26" s="948"/>
      <c r="K26" s="100">
        <v>16</v>
      </c>
      <c r="L26" s="905"/>
      <c r="M26" s="906"/>
      <c r="N26" s="905"/>
      <c r="O26" s="906"/>
      <c r="P26" s="905"/>
      <c r="Q26" s="906"/>
      <c r="R26" s="914"/>
      <c r="S26" s="915"/>
      <c r="T26" s="916"/>
      <c r="U26" s="905"/>
      <c r="V26" s="906"/>
      <c r="W26" s="905"/>
      <c r="X26" s="906"/>
      <c r="Y26" s="54"/>
      <c r="Z26" s="54"/>
      <c r="AA26" s="54"/>
      <c r="AB26" s="54"/>
      <c r="AC26" s="60"/>
      <c r="AD26" s="60"/>
      <c r="AE26" s="60"/>
      <c r="AF26" s="60"/>
      <c r="AG26" s="60"/>
      <c r="AH26" s="60"/>
      <c r="AI26" s="60"/>
      <c r="AJ26" s="60"/>
      <c r="AK26" s="899"/>
      <c r="AL26" s="900"/>
      <c r="AM26" s="900"/>
      <c r="AN26" s="900"/>
      <c r="AO26" s="901"/>
      <c r="AP26" s="2"/>
      <c r="AQ26" s="59">
        <f t="shared" si="2"/>
        <v>1</v>
      </c>
    </row>
    <row r="27" spans="2:46" ht="12" customHeight="1" x14ac:dyDescent="0.15">
      <c r="B27" s="941"/>
      <c r="C27" s="949"/>
      <c r="D27" s="947"/>
      <c r="E27" s="947"/>
      <c r="F27" s="947"/>
      <c r="G27" s="947"/>
      <c r="H27" s="947"/>
      <c r="I27" s="947"/>
      <c r="J27" s="948"/>
      <c r="K27" s="100">
        <v>17</v>
      </c>
      <c r="L27" s="905"/>
      <c r="M27" s="906"/>
      <c r="N27" s="905"/>
      <c r="O27" s="906"/>
      <c r="P27" s="905"/>
      <c r="Q27" s="906"/>
      <c r="R27" s="914"/>
      <c r="S27" s="915"/>
      <c r="T27" s="916"/>
      <c r="U27" s="905"/>
      <c r="V27" s="906"/>
      <c r="W27" s="905"/>
      <c r="X27" s="906"/>
      <c r="Y27" s="54"/>
      <c r="Z27" s="54"/>
      <c r="AA27" s="54"/>
      <c r="AB27" s="54"/>
      <c r="AC27" s="60"/>
      <c r="AD27" s="60"/>
      <c r="AE27" s="60"/>
      <c r="AF27" s="60"/>
      <c r="AG27" s="60"/>
      <c r="AH27" s="60"/>
      <c r="AI27" s="60"/>
      <c r="AJ27" s="60"/>
      <c r="AK27" s="899"/>
      <c r="AL27" s="900"/>
      <c r="AM27" s="900"/>
      <c r="AN27" s="900"/>
      <c r="AO27" s="901"/>
      <c r="AP27" s="2"/>
      <c r="AQ27" s="59">
        <f t="shared" si="2"/>
        <v>1</v>
      </c>
    </row>
    <row r="28" spans="2:46" ht="12" customHeight="1" x14ac:dyDescent="0.15">
      <c r="B28" s="941"/>
      <c r="C28" s="949"/>
      <c r="D28" s="947"/>
      <c r="E28" s="947"/>
      <c r="F28" s="947"/>
      <c r="G28" s="947"/>
      <c r="H28" s="947"/>
      <c r="I28" s="947"/>
      <c r="J28" s="948"/>
      <c r="K28" s="100">
        <v>18</v>
      </c>
      <c r="L28" s="905"/>
      <c r="M28" s="906"/>
      <c r="N28" s="905"/>
      <c r="O28" s="906"/>
      <c r="P28" s="905"/>
      <c r="Q28" s="906"/>
      <c r="R28" s="914"/>
      <c r="S28" s="915"/>
      <c r="T28" s="916"/>
      <c r="U28" s="905"/>
      <c r="V28" s="906"/>
      <c r="W28" s="905"/>
      <c r="X28" s="906"/>
      <c r="Y28" s="54"/>
      <c r="Z28" s="54"/>
      <c r="AA28" s="54"/>
      <c r="AB28" s="54"/>
      <c r="AC28" s="60"/>
      <c r="AD28" s="60"/>
      <c r="AE28" s="60"/>
      <c r="AF28" s="60"/>
      <c r="AG28" s="60"/>
      <c r="AH28" s="60"/>
      <c r="AI28" s="60"/>
      <c r="AJ28" s="60"/>
      <c r="AK28" s="899"/>
      <c r="AL28" s="900"/>
      <c r="AM28" s="900"/>
      <c r="AN28" s="900"/>
      <c r="AO28" s="901"/>
      <c r="AP28" s="2"/>
      <c r="AQ28" s="59">
        <f>IF(P30="材質劣化",2,IF(P30="漏水",3,1))</f>
        <v>1</v>
      </c>
    </row>
    <row r="29" spans="2:46" ht="12" customHeight="1" x14ac:dyDescent="0.15">
      <c r="B29" s="941"/>
      <c r="C29" s="949"/>
      <c r="D29" s="947"/>
      <c r="E29" s="947"/>
      <c r="F29" s="947"/>
      <c r="G29" s="947"/>
      <c r="H29" s="947"/>
      <c r="I29" s="947"/>
      <c r="J29" s="948"/>
      <c r="K29" s="100">
        <v>19</v>
      </c>
      <c r="L29" s="905"/>
      <c r="M29" s="906"/>
      <c r="N29" s="905"/>
      <c r="O29" s="906"/>
      <c r="P29" s="905"/>
      <c r="Q29" s="906"/>
      <c r="R29" s="914"/>
      <c r="S29" s="915"/>
      <c r="T29" s="916"/>
      <c r="U29" s="905"/>
      <c r="V29" s="906"/>
      <c r="W29" s="905"/>
      <c r="X29" s="906"/>
      <c r="Y29" s="54"/>
      <c r="Z29" s="54"/>
      <c r="AA29" s="54"/>
      <c r="AB29" s="54"/>
      <c r="AC29" s="60"/>
      <c r="AD29" s="60"/>
      <c r="AE29" s="60"/>
      <c r="AF29" s="60"/>
      <c r="AG29" s="60"/>
      <c r="AH29" s="60"/>
      <c r="AI29" s="60"/>
      <c r="AJ29" s="60"/>
      <c r="AK29" s="899"/>
      <c r="AL29" s="900"/>
      <c r="AM29" s="900"/>
      <c r="AN29" s="900"/>
      <c r="AO29" s="901"/>
      <c r="AP29" s="2"/>
      <c r="AQ29" s="59">
        <f>IF(P34="材質劣化",2,IF(P34="漏水",3,1))</f>
        <v>1</v>
      </c>
    </row>
    <row r="30" spans="2:46" ht="12" customHeight="1" x14ac:dyDescent="0.15">
      <c r="B30" s="941"/>
      <c r="C30" s="949"/>
      <c r="D30" s="947"/>
      <c r="E30" s="947"/>
      <c r="F30" s="947"/>
      <c r="G30" s="947"/>
      <c r="H30" s="947"/>
      <c r="I30" s="947"/>
      <c r="J30" s="948"/>
      <c r="K30" s="100">
        <v>20</v>
      </c>
      <c r="L30" s="905"/>
      <c r="M30" s="906"/>
      <c r="N30" s="905"/>
      <c r="O30" s="906"/>
      <c r="P30" s="905"/>
      <c r="Q30" s="906"/>
      <c r="R30" s="914"/>
      <c r="S30" s="915"/>
      <c r="T30" s="916"/>
      <c r="U30" s="905"/>
      <c r="V30" s="906"/>
      <c r="W30" s="905"/>
      <c r="X30" s="906"/>
      <c r="Y30" s="54"/>
      <c r="Z30" s="54"/>
      <c r="AA30" s="54"/>
      <c r="AB30" s="54"/>
      <c r="AC30" s="60"/>
      <c r="AD30" s="60"/>
      <c r="AE30" s="60"/>
      <c r="AF30" s="60"/>
      <c r="AG30" s="60"/>
      <c r="AH30" s="60"/>
      <c r="AI30" s="60"/>
      <c r="AJ30" s="60"/>
      <c r="AK30" s="899"/>
      <c r="AL30" s="900"/>
      <c r="AM30" s="900"/>
      <c r="AN30" s="900"/>
      <c r="AO30" s="901"/>
      <c r="AP30" s="2"/>
      <c r="AQ30" s="59">
        <f>IF(P30="材質劣化",2,IF(P30="漏水",3,1))</f>
        <v>1</v>
      </c>
    </row>
    <row r="31" spans="2:46" ht="12" customHeight="1" x14ac:dyDescent="0.15">
      <c r="B31" s="941"/>
      <c r="C31" s="949"/>
      <c r="D31" s="947"/>
      <c r="E31" s="947"/>
      <c r="F31" s="947"/>
      <c r="G31" s="947"/>
      <c r="H31" s="947"/>
      <c r="I31" s="947"/>
      <c r="J31" s="948"/>
      <c r="K31" s="100">
        <v>21</v>
      </c>
      <c r="L31" s="905"/>
      <c r="M31" s="906"/>
      <c r="N31" s="905"/>
      <c r="O31" s="906"/>
      <c r="P31" s="905"/>
      <c r="Q31" s="906"/>
      <c r="R31" s="914"/>
      <c r="S31" s="915"/>
      <c r="T31" s="916"/>
      <c r="U31" s="905"/>
      <c r="V31" s="906"/>
      <c r="W31" s="905"/>
      <c r="X31" s="906"/>
      <c r="Y31" s="54"/>
      <c r="Z31" s="54"/>
      <c r="AA31" s="54"/>
      <c r="AB31" s="54"/>
      <c r="AC31" s="60"/>
      <c r="AD31" s="60"/>
      <c r="AE31" s="60"/>
      <c r="AF31" s="60"/>
      <c r="AG31" s="60"/>
      <c r="AH31" s="60"/>
      <c r="AI31" s="60"/>
      <c r="AJ31" s="60"/>
      <c r="AK31" s="899"/>
      <c r="AL31" s="900"/>
      <c r="AM31" s="900"/>
      <c r="AN31" s="900"/>
      <c r="AO31" s="901"/>
      <c r="AP31" s="2"/>
      <c r="AQ31" s="59">
        <f>IF(P33="材質劣化",2,IF(P33="漏水",3,1))</f>
        <v>1</v>
      </c>
    </row>
    <row r="32" spans="2:46" ht="12" customHeight="1" x14ac:dyDescent="0.15">
      <c r="B32" s="941"/>
      <c r="C32" s="949"/>
      <c r="D32" s="947"/>
      <c r="E32" s="947"/>
      <c r="F32" s="947"/>
      <c r="G32" s="947"/>
      <c r="H32" s="947"/>
      <c r="I32" s="947"/>
      <c r="J32" s="948"/>
      <c r="K32" s="100">
        <v>22</v>
      </c>
      <c r="L32" s="905"/>
      <c r="M32" s="906"/>
      <c r="N32" s="905"/>
      <c r="O32" s="906"/>
      <c r="P32" s="905"/>
      <c r="Q32" s="906"/>
      <c r="R32" s="914"/>
      <c r="S32" s="915"/>
      <c r="T32" s="916"/>
      <c r="U32" s="905"/>
      <c r="V32" s="906"/>
      <c r="W32" s="905"/>
      <c r="X32" s="906"/>
      <c r="Y32" s="54"/>
      <c r="Z32" s="54"/>
      <c r="AA32" s="54"/>
      <c r="AB32" s="54"/>
      <c r="AC32" s="60"/>
      <c r="AD32" s="60"/>
      <c r="AE32" s="60"/>
      <c r="AF32" s="60"/>
      <c r="AG32" s="60"/>
      <c r="AH32" s="60"/>
      <c r="AI32" s="60"/>
      <c r="AJ32" s="60"/>
      <c r="AK32" s="899"/>
      <c r="AL32" s="900"/>
      <c r="AM32" s="900"/>
      <c r="AN32" s="900"/>
      <c r="AO32" s="901"/>
      <c r="AP32" s="2"/>
      <c r="AQ32" s="59">
        <f>IF(P37="材質劣化",2,IF(P37="漏水",3,1))</f>
        <v>1</v>
      </c>
      <c r="AS32" s="3"/>
      <c r="AT32" s="3"/>
    </row>
    <row r="33" spans="2:86" ht="12" customHeight="1" x14ac:dyDescent="0.15">
      <c r="B33" s="941"/>
      <c r="C33" s="949"/>
      <c r="D33" s="947"/>
      <c r="E33" s="947"/>
      <c r="F33" s="947"/>
      <c r="G33" s="947"/>
      <c r="H33" s="947"/>
      <c r="I33" s="947"/>
      <c r="J33" s="948"/>
      <c r="K33" s="100">
        <v>23</v>
      </c>
      <c r="L33" s="905"/>
      <c r="M33" s="906"/>
      <c r="N33" s="905"/>
      <c r="O33" s="906"/>
      <c r="P33" s="905"/>
      <c r="Q33" s="906"/>
      <c r="R33" s="914"/>
      <c r="S33" s="915"/>
      <c r="T33" s="916"/>
      <c r="U33" s="905"/>
      <c r="V33" s="906"/>
      <c r="W33" s="905"/>
      <c r="X33" s="906"/>
      <c r="Y33" s="54"/>
      <c r="Z33" s="54"/>
      <c r="AA33" s="54"/>
      <c r="AB33" s="54"/>
      <c r="AC33" s="60"/>
      <c r="AD33" s="60"/>
      <c r="AE33" s="60"/>
      <c r="AF33" s="60"/>
      <c r="AG33" s="60"/>
      <c r="AH33" s="60"/>
      <c r="AI33" s="60"/>
      <c r="AJ33" s="60"/>
      <c r="AK33" s="899"/>
      <c r="AL33" s="900"/>
      <c r="AM33" s="900"/>
      <c r="AN33" s="900"/>
      <c r="AO33" s="901"/>
      <c r="AP33" s="2"/>
      <c r="AQ33" s="59">
        <f>IF(P33="材質劣化",2,IF(P33="漏水",3,1))</f>
        <v>1</v>
      </c>
      <c r="AS33" s="198"/>
      <c r="AT33" s="198"/>
    </row>
    <row r="34" spans="2:86" ht="12" customHeight="1" x14ac:dyDescent="0.15">
      <c r="B34" s="941"/>
      <c r="C34" s="949"/>
      <c r="D34" s="947"/>
      <c r="E34" s="947"/>
      <c r="F34" s="947"/>
      <c r="G34" s="947"/>
      <c r="H34" s="947"/>
      <c r="I34" s="947"/>
      <c r="J34" s="948"/>
      <c r="K34" s="100">
        <v>24</v>
      </c>
      <c r="L34" s="905"/>
      <c r="M34" s="906"/>
      <c r="N34" s="905"/>
      <c r="O34" s="906"/>
      <c r="P34" s="905"/>
      <c r="Q34" s="906"/>
      <c r="R34" s="914"/>
      <c r="S34" s="915"/>
      <c r="T34" s="916"/>
      <c r="U34" s="905"/>
      <c r="V34" s="906"/>
      <c r="W34" s="905"/>
      <c r="X34" s="906"/>
      <c r="Y34" s="54"/>
      <c r="Z34" s="54"/>
      <c r="AA34" s="54"/>
      <c r="AB34" s="54"/>
      <c r="AC34" s="60"/>
      <c r="AD34" s="60"/>
      <c r="AE34" s="60"/>
      <c r="AF34" s="60"/>
      <c r="AG34" s="60"/>
      <c r="AH34" s="60"/>
      <c r="AI34" s="60"/>
      <c r="AJ34" s="60"/>
      <c r="AK34" s="899"/>
      <c r="AL34" s="900"/>
      <c r="AM34" s="900"/>
      <c r="AN34" s="900"/>
      <c r="AO34" s="901"/>
      <c r="AP34" s="2"/>
      <c r="AQ34" s="59">
        <f>IF(P36="材質劣化",2,IF(P36="漏水",3,1))</f>
        <v>1</v>
      </c>
      <c r="AS34" s="199"/>
      <c r="AT34" s="199"/>
    </row>
    <row r="35" spans="2:86" ht="12" customHeight="1" x14ac:dyDescent="0.15">
      <c r="B35" s="941"/>
      <c r="C35" s="949"/>
      <c r="D35" s="947"/>
      <c r="E35" s="947"/>
      <c r="F35" s="947"/>
      <c r="G35" s="947"/>
      <c r="H35" s="947"/>
      <c r="I35" s="947"/>
      <c r="J35" s="948"/>
      <c r="K35" s="922" t="s">
        <v>769</v>
      </c>
      <c r="L35" s="910" t="s">
        <v>770</v>
      </c>
      <c r="M35" s="910"/>
      <c r="N35" s="910"/>
      <c r="O35" s="910"/>
      <c r="P35" s="910"/>
      <c r="Q35" s="910"/>
      <c r="R35" s="910"/>
      <c r="S35" s="910"/>
      <c r="T35" s="910"/>
      <c r="U35" s="910"/>
      <c r="V35" s="910"/>
      <c r="W35" s="910"/>
      <c r="X35" s="910"/>
      <c r="Y35" s="911" t="s">
        <v>532</v>
      </c>
      <c r="Z35" s="912"/>
      <c r="AA35" s="912"/>
      <c r="AB35" s="913"/>
      <c r="AC35" s="124">
        <f t="shared" ref="AC35:AJ35" si="3">SUM(AC11:AC34)</f>
        <v>0</v>
      </c>
      <c r="AD35" s="124">
        <f t="shared" si="3"/>
        <v>0</v>
      </c>
      <c r="AE35" s="124">
        <f>SUM(AE11:AE34)</f>
        <v>0.01</v>
      </c>
      <c r="AF35" s="124">
        <f t="shared" si="3"/>
        <v>0.03</v>
      </c>
      <c r="AG35" s="124">
        <f t="shared" si="3"/>
        <v>0</v>
      </c>
      <c r="AH35" s="124">
        <f t="shared" si="3"/>
        <v>0</v>
      </c>
      <c r="AI35" s="124">
        <f t="shared" si="3"/>
        <v>0</v>
      </c>
      <c r="AJ35" s="125">
        <f t="shared" si="3"/>
        <v>2.31</v>
      </c>
      <c r="AK35" s="910" t="s">
        <v>771</v>
      </c>
      <c r="AL35" s="910"/>
      <c r="AM35" s="929" t="s">
        <v>505</v>
      </c>
      <c r="AN35" s="929"/>
      <c r="AO35" s="929"/>
      <c r="AP35" s="2"/>
    </row>
    <row r="36" spans="2:86" ht="12" customHeight="1" x14ac:dyDescent="0.15">
      <c r="B36" s="941"/>
      <c r="C36" s="949"/>
      <c r="D36" s="947"/>
      <c r="E36" s="947"/>
      <c r="F36" s="947"/>
      <c r="G36" s="947"/>
      <c r="H36" s="947"/>
      <c r="I36" s="947"/>
      <c r="J36" s="948"/>
      <c r="K36" s="923"/>
      <c r="L36" s="931" t="s">
        <v>772</v>
      </c>
      <c r="M36" s="942"/>
      <c r="N36" s="932"/>
      <c r="O36" s="931" t="s">
        <v>773</v>
      </c>
      <c r="P36" s="942"/>
      <c r="Q36" s="942"/>
      <c r="R36" s="942"/>
      <c r="S36" s="942"/>
      <c r="T36" s="942"/>
      <c r="U36" s="942"/>
      <c r="V36" s="942"/>
      <c r="W36" s="942"/>
      <c r="X36" s="932"/>
      <c r="Y36" s="53" t="s">
        <v>510</v>
      </c>
      <c r="Z36" s="49" t="s">
        <v>509</v>
      </c>
      <c r="AA36" s="49" t="s">
        <v>519</v>
      </c>
      <c r="AB36" s="49" t="s">
        <v>518</v>
      </c>
      <c r="AC36" s="49" t="s">
        <v>510</v>
      </c>
      <c r="AD36" s="49" t="s">
        <v>509</v>
      </c>
      <c r="AE36" s="49" t="s">
        <v>519</v>
      </c>
      <c r="AF36" s="49" t="s">
        <v>518</v>
      </c>
      <c r="AG36" s="49" t="s">
        <v>510</v>
      </c>
      <c r="AH36" s="49" t="s">
        <v>509</v>
      </c>
      <c r="AI36" s="49" t="s">
        <v>519</v>
      </c>
      <c r="AJ36" s="82" t="s">
        <v>518</v>
      </c>
      <c r="AK36" s="910"/>
      <c r="AL36" s="910"/>
      <c r="AM36" s="929"/>
      <c r="AN36" s="929"/>
      <c r="AO36" s="929"/>
      <c r="AP36" s="2"/>
    </row>
    <row r="37" spans="2:86" ht="14.25" customHeight="1" x14ac:dyDescent="0.15">
      <c r="B37" s="941"/>
      <c r="C37" s="949"/>
      <c r="D37" s="947"/>
      <c r="E37" s="947"/>
      <c r="F37" s="947"/>
      <c r="G37" s="947"/>
      <c r="H37" s="947"/>
      <c r="I37" s="947"/>
      <c r="J37" s="948"/>
      <c r="K37" s="923"/>
      <c r="L37" s="933"/>
      <c r="M37" s="943"/>
      <c r="N37" s="934"/>
      <c r="O37" s="933"/>
      <c r="P37" s="943"/>
      <c r="Q37" s="943"/>
      <c r="R37" s="943"/>
      <c r="S37" s="943"/>
      <c r="T37" s="943"/>
      <c r="U37" s="943"/>
      <c r="V37" s="943"/>
      <c r="W37" s="943"/>
      <c r="X37" s="934"/>
      <c r="Y37" s="897">
        <f>IF(COUNTIF(Y11:Y34,"〇")&gt;0,1,0)</f>
        <v>0</v>
      </c>
      <c r="Z37" s="897">
        <f t="shared" ref="Z37:AB37" si="4">IF(COUNTIF(Z11:Z34,"〇")&gt;0,1,0)</f>
        <v>0</v>
      </c>
      <c r="AA37" s="897">
        <f t="shared" si="4"/>
        <v>0</v>
      </c>
      <c r="AB37" s="897">
        <f t="shared" si="4"/>
        <v>0</v>
      </c>
      <c r="AC37" s="897">
        <f>COUNTA(AC11:AC34)</f>
        <v>0</v>
      </c>
      <c r="AD37" s="897">
        <f t="shared" ref="AD37:AI37" si="5">COUNTA(AD11:AD34)</f>
        <v>0</v>
      </c>
      <c r="AE37" s="897">
        <f t="shared" si="5"/>
        <v>1</v>
      </c>
      <c r="AF37" s="897">
        <f t="shared" si="5"/>
        <v>1</v>
      </c>
      <c r="AG37" s="897">
        <f t="shared" si="5"/>
        <v>0</v>
      </c>
      <c r="AH37" s="897">
        <f t="shared" si="5"/>
        <v>0</v>
      </c>
      <c r="AI37" s="897">
        <f t="shared" si="5"/>
        <v>0</v>
      </c>
      <c r="AJ37" s="897">
        <f>COUNTA(AJ11:AJ34)</f>
        <v>1</v>
      </c>
      <c r="AK37" s="910"/>
      <c r="AL37" s="910"/>
      <c r="AM37" s="929"/>
      <c r="AN37" s="929"/>
      <c r="AO37" s="929"/>
      <c r="AP37" s="2"/>
      <c r="AU37" s="43">
        <f>+Y37</f>
        <v>0</v>
      </c>
    </row>
    <row r="38" spans="2:86" ht="14.25" customHeight="1" x14ac:dyDescent="0.15">
      <c r="B38" s="941"/>
      <c r="C38" s="949"/>
      <c r="D38" s="947"/>
      <c r="E38" s="947"/>
      <c r="F38" s="947"/>
      <c r="G38" s="947"/>
      <c r="H38" s="947"/>
      <c r="I38" s="947"/>
      <c r="J38" s="948"/>
      <c r="K38" s="923"/>
      <c r="L38" s="935"/>
      <c r="M38" s="944"/>
      <c r="N38" s="936"/>
      <c r="O38" s="935"/>
      <c r="P38" s="944"/>
      <c r="Q38" s="944"/>
      <c r="R38" s="944"/>
      <c r="S38" s="944"/>
      <c r="T38" s="944"/>
      <c r="U38" s="944"/>
      <c r="V38" s="944"/>
      <c r="W38" s="944"/>
      <c r="X38" s="936"/>
      <c r="Y38" s="897"/>
      <c r="Z38" s="897"/>
      <c r="AA38" s="897"/>
      <c r="AB38" s="897"/>
      <c r="AC38" s="897"/>
      <c r="AD38" s="897"/>
      <c r="AE38" s="897"/>
      <c r="AF38" s="897"/>
      <c r="AG38" s="897"/>
      <c r="AH38" s="897"/>
      <c r="AI38" s="897"/>
      <c r="AJ38" s="897"/>
      <c r="AK38" s="910"/>
      <c r="AL38" s="910"/>
      <c r="AM38" s="929"/>
      <c r="AN38" s="929"/>
      <c r="AO38" s="929"/>
      <c r="AP38" s="2"/>
    </row>
    <row r="39" spans="2:86" ht="12" customHeight="1" x14ac:dyDescent="0.15">
      <c r="B39" s="941"/>
      <c r="C39" s="949"/>
      <c r="D39" s="947"/>
      <c r="E39" s="947"/>
      <c r="F39" s="947"/>
      <c r="G39" s="947"/>
      <c r="H39" s="947"/>
      <c r="I39" s="947"/>
      <c r="J39" s="947"/>
      <c r="K39" s="917" t="s">
        <v>224</v>
      </c>
      <c r="L39" s="924"/>
      <c r="M39" s="924"/>
      <c r="N39" s="924"/>
      <c r="O39" s="924"/>
      <c r="P39" s="924"/>
      <c r="Q39" s="924"/>
      <c r="R39" s="924"/>
      <c r="S39" s="924"/>
      <c r="T39" s="924"/>
      <c r="U39" s="924"/>
      <c r="V39" s="924"/>
      <c r="W39" s="924"/>
      <c r="X39" s="924"/>
      <c r="Y39" s="924"/>
      <c r="Z39" s="924"/>
      <c r="AA39" s="924"/>
      <c r="AB39" s="924"/>
      <c r="AC39" s="924"/>
      <c r="AD39" s="924"/>
      <c r="AE39" s="924"/>
      <c r="AF39" s="924"/>
      <c r="AG39" s="924"/>
      <c r="AH39" s="924"/>
      <c r="AI39" s="924"/>
      <c r="AJ39" s="924"/>
      <c r="AK39" s="925"/>
      <c r="AL39" s="925"/>
      <c r="AM39" s="925"/>
      <c r="AN39" s="925"/>
      <c r="AO39" s="926"/>
      <c r="AP39" s="2"/>
    </row>
    <row r="40" spans="2:86" ht="12" customHeight="1" x14ac:dyDescent="0.15">
      <c r="B40" s="941"/>
      <c r="C40" s="949"/>
      <c r="D40" s="947"/>
      <c r="E40" s="947"/>
      <c r="F40" s="947"/>
      <c r="G40" s="947"/>
      <c r="H40" s="947"/>
      <c r="I40" s="947"/>
      <c r="J40" s="947"/>
      <c r="K40" s="918"/>
      <c r="L40" s="925"/>
      <c r="M40" s="925"/>
      <c r="N40" s="925"/>
      <c r="O40" s="925"/>
      <c r="P40" s="925"/>
      <c r="Q40" s="925"/>
      <c r="R40" s="925"/>
      <c r="S40" s="925"/>
      <c r="T40" s="925"/>
      <c r="U40" s="925"/>
      <c r="V40" s="925"/>
      <c r="W40" s="925"/>
      <c r="X40" s="925"/>
      <c r="Y40" s="925"/>
      <c r="Z40" s="925"/>
      <c r="AA40" s="925"/>
      <c r="AB40" s="925"/>
      <c r="AC40" s="925"/>
      <c r="AD40" s="925"/>
      <c r="AE40" s="925"/>
      <c r="AF40" s="925"/>
      <c r="AG40" s="925"/>
      <c r="AH40" s="925"/>
      <c r="AI40" s="925"/>
      <c r="AJ40" s="925"/>
      <c r="AK40" s="925"/>
      <c r="AL40" s="925"/>
      <c r="AM40" s="925"/>
      <c r="AN40" s="925"/>
      <c r="AO40" s="926"/>
      <c r="AP40" s="2"/>
    </row>
    <row r="41" spans="2:86" ht="12" customHeight="1" x14ac:dyDescent="0.15">
      <c r="B41" s="941"/>
      <c r="C41" s="949"/>
      <c r="D41" s="947"/>
      <c r="E41" s="947"/>
      <c r="F41" s="947"/>
      <c r="G41" s="947"/>
      <c r="H41" s="947"/>
      <c r="I41" s="947"/>
      <c r="J41" s="947"/>
      <c r="K41" s="918"/>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6"/>
      <c r="AP41" s="2"/>
    </row>
    <row r="42" spans="2:86" ht="12" customHeight="1" x14ac:dyDescent="0.15">
      <c r="B42" s="941"/>
      <c r="C42" s="949"/>
      <c r="D42" s="947"/>
      <c r="E42" s="947"/>
      <c r="F42" s="947"/>
      <c r="G42" s="947"/>
      <c r="H42" s="947"/>
      <c r="I42" s="947"/>
      <c r="J42" s="947"/>
      <c r="K42" s="918"/>
      <c r="L42" s="927"/>
      <c r="M42" s="927"/>
      <c r="N42" s="927"/>
      <c r="O42" s="927"/>
      <c r="P42" s="927"/>
      <c r="Q42" s="927"/>
      <c r="R42" s="927"/>
      <c r="S42" s="927"/>
      <c r="T42" s="927"/>
      <c r="U42" s="927"/>
      <c r="V42" s="927"/>
      <c r="W42" s="927"/>
      <c r="X42" s="927"/>
      <c r="Y42" s="927"/>
      <c r="Z42" s="927"/>
      <c r="AA42" s="927"/>
      <c r="AB42" s="927"/>
      <c r="AC42" s="927"/>
      <c r="AD42" s="927"/>
      <c r="AE42" s="927"/>
      <c r="AF42" s="927"/>
      <c r="AG42" s="927"/>
      <c r="AH42" s="927"/>
      <c r="AI42" s="927"/>
      <c r="AJ42" s="927"/>
      <c r="AK42" s="927"/>
      <c r="AL42" s="927"/>
      <c r="AM42" s="927"/>
      <c r="AN42" s="927"/>
      <c r="AO42" s="928"/>
      <c r="AP42" s="43"/>
      <c r="CD42" s="2"/>
      <c r="CE42" s="2"/>
      <c r="CF42" s="2"/>
      <c r="CG42" s="2"/>
      <c r="CH42" s="2"/>
    </row>
    <row r="43" spans="2:86" ht="12" customHeight="1" x14ac:dyDescent="0.15">
      <c r="B43" s="941"/>
      <c r="C43" s="949"/>
      <c r="D43" s="947"/>
      <c r="E43" s="947"/>
      <c r="F43" s="947"/>
      <c r="G43" s="947"/>
      <c r="H43" s="947"/>
      <c r="I43" s="947"/>
      <c r="J43" s="948"/>
      <c r="K43" s="930" t="s">
        <v>225</v>
      </c>
      <c r="L43" s="930"/>
      <c r="M43" s="930"/>
      <c r="N43" s="930"/>
      <c r="O43" s="930"/>
      <c r="P43" s="930"/>
      <c r="Q43" s="930"/>
      <c r="R43" s="930"/>
      <c r="S43" s="930"/>
      <c r="T43" s="930"/>
      <c r="U43" s="930"/>
      <c r="V43" s="930"/>
      <c r="W43" s="930"/>
      <c r="X43" s="930"/>
      <c r="Y43" s="930"/>
      <c r="Z43" s="930"/>
      <c r="AA43" s="930"/>
      <c r="AB43" s="930"/>
      <c r="AC43" s="930"/>
      <c r="AD43" s="930"/>
      <c r="AE43" s="930"/>
      <c r="AF43" s="930"/>
      <c r="AG43" s="930"/>
      <c r="AH43" s="930"/>
      <c r="AI43" s="930"/>
      <c r="AJ43" s="930"/>
      <c r="AK43" s="930"/>
      <c r="AL43" s="930"/>
      <c r="AM43" s="930"/>
      <c r="AN43" s="930"/>
      <c r="AO43" s="930"/>
      <c r="AP43" s="43"/>
      <c r="CD43" s="2"/>
      <c r="CE43" s="2"/>
      <c r="CF43" s="2"/>
      <c r="CG43" s="2"/>
      <c r="CH43" s="2"/>
    </row>
    <row r="44" spans="2:86" ht="12" customHeight="1" x14ac:dyDescent="0.15">
      <c r="B44" s="941"/>
      <c r="C44" s="949"/>
      <c r="D44" s="947"/>
      <c r="E44" s="947"/>
      <c r="F44" s="947"/>
      <c r="G44" s="947"/>
      <c r="H44" s="947"/>
      <c r="I44" s="947"/>
      <c r="J44" s="948"/>
      <c r="K44" s="919" t="s">
        <v>226</v>
      </c>
      <c r="L44" s="920"/>
      <c r="M44" s="920"/>
      <c r="N44" s="920"/>
      <c r="O44" s="920"/>
      <c r="P44" s="920"/>
      <c r="Q44" s="920"/>
      <c r="R44" s="920"/>
      <c r="S44" s="920"/>
      <c r="T44" s="920"/>
      <c r="U44" s="920"/>
      <c r="V44" s="920"/>
      <c r="W44" s="920"/>
      <c r="X44" s="920"/>
      <c r="Y44" s="920"/>
      <c r="Z44" s="920"/>
      <c r="AA44" s="920"/>
      <c r="AB44" s="920"/>
      <c r="AC44" s="920"/>
      <c r="AD44" s="920"/>
      <c r="AE44" s="920"/>
      <c r="AF44" s="920"/>
      <c r="AG44" s="920"/>
      <c r="AH44" s="920"/>
      <c r="AI44" s="920"/>
      <c r="AJ44" s="920"/>
      <c r="AK44" s="920"/>
      <c r="AL44" s="920"/>
      <c r="AM44" s="920"/>
      <c r="AN44" s="920"/>
      <c r="AO44" s="921"/>
      <c r="AP44" s="43"/>
      <c r="CD44" s="2"/>
      <c r="CE44" s="2"/>
      <c r="CF44" s="2"/>
      <c r="CG44" s="2"/>
      <c r="CH44" s="2"/>
    </row>
    <row r="45" spans="2:86" ht="12" customHeight="1" x14ac:dyDescent="0.15">
      <c r="B45" s="504"/>
      <c r="C45" s="950"/>
      <c r="D45" s="951"/>
      <c r="E45" s="951"/>
      <c r="F45" s="951"/>
      <c r="G45" s="951"/>
      <c r="H45" s="951"/>
      <c r="I45" s="951"/>
      <c r="J45" s="952"/>
      <c r="K45" s="907" t="s">
        <v>227</v>
      </c>
      <c r="L45" s="908"/>
      <c r="M45" s="908"/>
      <c r="N45" s="908"/>
      <c r="O45" s="908"/>
      <c r="P45" s="908"/>
      <c r="Q45" s="908"/>
      <c r="R45" s="908"/>
      <c r="S45" s="908"/>
      <c r="T45" s="908"/>
      <c r="U45" s="908"/>
      <c r="V45" s="908"/>
      <c r="W45" s="908"/>
      <c r="X45" s="908"/>
      <c r="Y45" s="908"/>
      <c r="Z45" s="908"/>
      <c r="AA45" s="908"/>
      <c r="AB45" s="908"/>
      <c r="AC45" s="908"/>
      <c r="AD45" s="908"/>
      <c r="AE45" s="908"/>
      <c r="AF45" s="908"/>
      <c r="AG45" s="908"/>
      <c r="AH45" s="908"/>
      <c r="AI45" s="908"/>
      <c r="AJ45" s="908"/>
      <c r="AK45" s="908"/>
      <c r="AL45" s="908"/>
      <c r="AM45" s="908"/>
      <c r="AN45" s="908"/>
      <c r="AO45" s="909"/>
      <c r="AP45" s="43"/>
      <c r="CD45" s="2"/>
      <c r="CE45" s="2"/>
      <c r="CF45" s="2"/>
      <c r="CG45" s="2"/>
      <c r="CH45" s="2"/>
    </row>
    <row r="46" spans="2:86" ht="12" customHeight="1" x14ac:dyDescent="0.2">
      <c r="B46" s="6" t="s">
        <v>228</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230</v>
      </c>
      <c r="AP48" s="43"/>
      <c r="CD48" s="2"/>
      <c r="CE48" s="2"/>
      <c r="CF48" s="2"/>
      <c r="CG48" s="2"/>
      <c r="CH48" s="2"/>
    </row>
    <row r="49" spans="2:86" ht="12" customHeight="1" x14ac:dyDescent="0.15">
      <c r="B49" s="2" t="s">
        <v>231</v>
      </c>
      <c r="AP49" s="43"/>
      <c r="CD49" s="2"/>
      <c r="CE49" s="2"/>
      <c r="CF49" s="2"/>
      <c r="CG49" s="2"/>
      <c r="CH49" s="2"/>
    </row>
    <row r="50" spans="2:86" ht="12" customHeight="1" x14ac:dyDescent="0.15">
      <c r="B50" s="2" t="s">
        <v>232</v>
      </c>
    </row>
    <row r="51" spans="2:86" ht="12" customHeight="1" x14ac:dyDescent="0.15">
      <c r="B51" s="2" t="s">
        <v>233</v>
      </c>
    </row>
    <row r="52" spans="2:86" ht="12" customHeight="1" x14ac:dyDescent="0.15">
      <c r="B52" s="2" t="s">
        <v>234</v>
      </c>
    </row>
    <row r="53" spans="2:86" x14ac:dyDescent="0.15">
      <c r="B53" s="2" t="s">
        <v>235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0DB05965-A002-4642-B3A3-21762DF9DF55}">
      <formula1>INDIRECT(L11)</formula1>
    </dataValidation>
    <dataValidation type="list" allowBlank="1" showInputMessage="1" showErrorMessage="1" sqref="Y11:AB34" xr:uid="{CC9E8C1D-DFE1-4268-948C-27A5C23B4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01C833-90EF-449E-99B5-C037E51A4A64}">
          <x14:formula1>
            <xm:f>'(参考)リスト'!$G$16:$G$19</xm:f>
          </x14:formula1>
          <xm:sqref>AM35:AO38</xm:sqref>
        </x14:dataValidation>
        <x14:dataValidation type="list" allowBlank="1" showInputMessage="1" showErrorMessage="1" xr:uid="{32C91CB5-0B4E-4938-908F-D7A3F1C40547}">
          <x14:formula1>
            <xm:f>'(参考)リスト'!$F$16:$F$21</xm:f>
          </x14:formula1>
          <xm:sqref>U11:X34</xm:sqref>
        </x14:dataValidation>
        <x14:dataValidation type="list" allowBlank="1" showInputMessage="1" showErrorMessage="1" xr:uid="{D5D7A52C-1A73-4461-91C1-F0E1509D2A9D}">
          <x14:formula1>
            <xm:f>'(参考)リスト'!$E$16:$E$27</xm:f>
          </x14:formula1>
          <xm:sqref>R11:T34</xm:sqref>
        </x14:dataValidation>
        <x14:dataValidation type="list" allowBlank="1" showInputMessage="1" showErrorMessage="1" xr:uid="{0A11A835-FA36-451C-BB64-1E9A458C3B1B}">
          <x14:formula1>
            <xm:f>'(参考)リスト'!$B$16:$B$21</xm:f>
          </x14:formula1>
          <xm:sqref>L11:M34</xm:sqref>
        </x14:dataValidation>
        <x14:dataValidation type="list" allowBlank="1" showInputMessage="1" showErrorMessage="1" xr:uid="{3ED5CE5B-D0F2-47AE-BF70-7AC730B2C713}">
          <x14:formula1>
            <xm:f>'(参考)リスト'!$D$16:$D$18</xm:f>
          </x14:formula1>
          <xm:sqref>P11:Q34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3" sqref="B3:BK4"/>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236</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984" t="s">
        <v>390</v>
      </c>
      <c r="C3" s="985"/>
      <c r="D3" s="985"/>
      <c r="E3" s="986"/>
      <c r="F3" s="1033" t="s">
        <v>391</v>
      </c>
      <c r="G3" s="1034"/>
      <c r="H3" s="1034"/>
      <c r="I3" s="1034"/>
      <c r="J3" s="1034"/>
      <c r="K3" s="1034"/>
      <c r="L3" s="1034"/>
      <c r="M3" s="1034"/>
      <c r="N3" s="1034"/>
      <c r="O3" s="1034"/>
      <c r="P3" s="1034"/>
      <c r="Q3" s="1034"/>
      <c r="R3" s="1034"/>
      <c r="S3" s="1034"/>
      <c r="T3" s="1035"/>
      <c r="U3" s="1022" t="s">
        <v>603</v>
      </c>
      <c r="V3" s="1023"/>
      <c r="W3" s="1023"/>
      <c r="X3" s="1001"/>
      <c r="Y3" s="1001"/>
      <c r="Z3" s="1000" t="s">
        <v>393</v>
      </c>
      <c r="AA3" s="1001"/>
      <c r="AB3" s="1001"/>
      <c r="AC3" s="1001"/>
      <c r="AD3" s="1001"/>
      <c r="AE3" s="1001"/>
      <c r="AF3" s="1001"/>
      <c r="AG3" s="1001"/>
      <c r="AH3" s="1002"/>
      <c r="AI3" s="1003" t="s">
        <v>495</v>
      </c>
      <c r="AJ3" s="1004"/>
      <c r="AK3" s="1004"/>
      <c r="AL3" s="1004"/>
      <c r="AM3" s="1004"/>
      <c r="AN3" s="1005"/>
      <c r="AO3" s="1024" t="s">
        <v>496</v>
      </c>
      <c r="AP3" s="1025"/>
      <c r="AQ3" s="1025"/>
      <c r="AR3" s="1025"/>
      <c r="AS3" s="1025"/>
      <c r="AT3" s="1025"/>
      <c r="AU3" s="1025"/>
      <c r="AV3" s="1026"/>
      <c r="AW3" s="1010" t="s">
        <v>494</v>
      </c>
      <c r="AX3" s="1011"/>
      <c r="AY3" s="1011"/>
      <c r="AZ3" s="1011"/>
      <c r="BA3" s="1011"/>
      <c r="BB3" s="1012"/>
      <c r="BC3" s="1016">
        <v>45926</v>
      </c>
      <c r="BD3" s="1017"/>
      <c r="BE3" s="1017"/>
      <c r="BF3" s="1017"/>
      <c r="BG3" s="1017"/>
      <c r="BH3" s="1017"/>
      <c r="BI3" s="1017"/>
      <c r="BJ3" s="1017"/>
      <c r="BK3" s="1018"/>
    </row>
    <row r="4" spans="2:63" s="130" customFormat="1" ht="17.25" customHeight="1" x14ac:dyDescent="0.15">
      <c r="B4" s="993" t="s">
        <v>397</v>
      </c>
      <c r="C4" s="994"/>
      <c r="D4" s="994"/>
      <c r="E4" s="995"/>
      <c r="F4" s="996" t="s">
        <v>398</v>
      </c>
      <c r="G4" s="997"/>
      <c r="H4" s="997"/>
      <c r="I4" s="997"/>
      <c r="J4" s="997"/>
      <c r="K4" s="997"/>
      <c r="L4" s="997"/>
      <c r="M4" s="997"/>
      <c r="N4" s="997"/>
      <c r="O4" s="997"/>
      <c r="P4" s="997"/>
      <c r="Q4" s="997"/>
      <c r="R4" s="997"/>
      <c r="S4" s="997"/>
      <c r="T4" s="998"/>
      <c r="U4" s="1022" t="s">
        <v>394</v>
      </c>
      <c r="V4" s="1023"/>
      <c r="W4" s="1023"/>
      <c r="X4" s="1001"/>
      <c r="Y4" s="1001"/>
      <c r="Z4" s="1000" t="s">
        <v>395</v>
      </c>
      <c r="AA4" s="1001"/>
      <c r="AB4" s="1001"/>
      <c r="AC4" s="1001"/>
      <c r="AD4" s="1001"/>
      <c r="AE4" s="1001"/>
      <c r="AF4" s="1001"/>
      <c r="AG4" s="1001"/>
      <c r="AH4" s="1002"/>
      <c r="AI4" s="1006"/>
      <c r="AJ4" s="1007"/>
      <c r="AK4" s="1007"/>
      <c r="AL4" s="1007"/>
      <c r="AM4" s="1007"/>
      <c r="AN4" s="1008"/>
      <c r="AO4" s="1027" t="s">
        <v>497</v>
      </c>
      <c r="AP4" s="1028"/>
      <c r="AQ4" s="1028"/>
      <c r="AR4" s="1028"/>
      <c r="AS4" s="1028"/>
      <c r="AT4" s="1028"/>
      <c r="AU4" s="1028"/>
      <c r="AV4" s="1029"/>
      <c r="AW4" s="1013"/>
      <c r="AX4" s="1014"/>
      <c r="AY4" s="1014"/>
      <c r="AZ4" s="1014"/>
      <c r="BA4" s="1014"/>
      <c r="BB4" s="1015"/>
      <c r="BC4" s="1019"/>
      <c r="BD4" s="1020"/>
      <c r="BE4" s="1020"/>
      <c r="BF4" s="1020"/>
      <c r="BG4" s="1020"/>
      <c r="BH4" s="1020"/>
      <c r="BI4" s="1020"/>
      <c r="BJ4" s="1020"/>
      <c r="BK4" s="1021"/>
    </row>
    <row r="5" spans="2:63" ht="42.75" customHeight="1" x14ac:dyDescent="0.15">
      <c r="B5" s="1041" t="s">
        <v>172</v>
      </c>
      <c r="C5" s="1038"/>
      <c r="D5" s="1038"/>
      <c r="E5" s="1038"/>
      <c r="F5" s="1038"/>
      <c r="G5" s="1039"/>
      <c r="H5" s="1037" t="s">
        <v>153</v>
      </c>
      <c r="I5" s="1038"/>
      <c r="J5" s="1038"/>
      <c r="K5" s="1038"/>
      <c r="L5" s="1038"/>
      <c r="M5" s="1038"/>
      <c r="N5" s="1038"/>
      <c r="O5" s="1039"/>
      <c r="P5" s="1040" t="s">
        <v>237</v>
      </c>
      <c r="Q5" s="954"/>
      <c r="R5" s="954"/>
      <c r="S5" s="954"/>
      <c r="T5" s="954"/>
      <c r="U5" s="954"/>
      <c r="V5" s="954"/>
      <c r="W5" s="954"/>
      <c r="X5" s="954"/>
      <c r="Y5" s="954"/>
      <c r="Z5" s="954"/>
      <c r="AA5" s="954"/>
      <c r="AB5" s="954"/>
      <c r="AC5" s="954"/>
      <c r="AD5" s="954"/>
      <c r="AE5" s="954"/>
      <c r="AF5" s="954"/>
      <c r="AG5" s="954"/>
      <c r="AH5" s="954"/>
      <c r="AI5" s="954"/>
      <c r="AJ5" s="954"/>
      <c r="AK5" s="954"/>
      <c r="AL5" s="954"/>
      <c r="AM5" s="954"/>
      <c r="AN5" s="1040" t="s">
        <v>238</v>
      </c>
      <c r="AO5" s="954"/>
      <c r="AP5" s="954"/>
      <c r="AQ5" s="954"/>
      <c r="AR5" s="954"/>
      <c r="AS5" s="954"/>
      <c r="AT5" s="954"/>
      <c r="AU5" s="954"/>
      <c r="AV5" s="954"/>
      <c r="AW5" s="954"/>
      <c r="AX5" s="954"/>
      <c r="AY5" s="954"/>
      <c r="AZ5" s="954"/>
      <c r="BA5" s="954"/>
      <c r="BB5" s="954"/>
      <c r="BC5" s="954"/>
      <c r="BD5" s="954"/>
      <c r="BE5" s="954"/>
      <c r="BF5" s="954"/>
      <c r="BG5" s="954"/>
      <c r="BH5" s="954"/>
      <c r="BI5" s="954"/>
      <c r="BJ5" s="954"/>
      <c r="BK5" s="955"/>
    </row>
    <row r="6" spans="2:63" ht="29.25" customHeight="1" x14ac:dyDescent="0.15">
      <c r="B6" s="1036"/>
      <c r="C6" s="682"/>
      <c r="D6" s="682"/>
      <c r="E6" s="682"/>
      <c r="F6" s="682"/>
      <c r="G6" s="683"/>
      <c r="H6" s="999"/>
      <c r="I6" s="999"/>
      <c r="J6" s="999"/>
      <c r="K6" s="999"/>
      <c r="L6" s="999"/>
      <c r="M6" s="999"/>
      <c r="N6" s="999"/>
      <c r="O6" s="999"/>
      <c r="P6" s="982"/>
      <c r="Q6" s="983"/>
      <c r="R6" s="983"/>
      <c r="S6" s="983"/>
      <c r="T6" s="983"/>
      <c r="U6" s="983"/>
      <c r="V6" s="983"/>
      <c r="W6" s="983"/>
      <c r="X6" s="983"/>
      <c r="Y6" s="983"/>
      <c r="Z6" s="983"/>
      <c r="AA6" s="983"/>
      <c r="AB6" s="983"/>
      <c r="AC6" s="983"/>
      <c r="AD6" s="983"/>
      <c r="AE6" s="983"/>
      <c r="AF6" s="983"/>
      <c r="AG6" s="983"/>
      <c r="AH6" s="983"/>
      <c r="AI6" s="983"/>
      <c r="AJ6" s="983"/>
      <c r="AK6" s="983"/>
      <c r="AL6" s="983"/>
      <c r="AM6" s="983"/>
      <c r="AN6" s="1030"/>
      <c r="AO6" s="1031"/>
      <c r="AP6" s="1031"/>
      <c r="AQ6" s="1031"/>
      <c r="AR6" s="1031"/>
      <c r="AS6" s="1031"/>
      <c r="AT6" s="1031"/>
      <c r="AU6" s="1031"/>
      <c r="AV6" s="1031"/>
      <c r="AW6" s="1031"/>
      <c r="AX6" s="1031"/>
      <c r="AY6" s="1031"/>
      <c r="AZ6" s="1031"/>
      <c r="BA6" s="1031"/>
      <c r="BB6" s="1031"/>
      <c r="BC6" s="1031"/>
      <c r="BD6" s="1031"/>
      <c r="BE6" s="1031"/>
      <c r="BF6" s="1031"/>
      <c r="BG6" s="1031"/>
      <c r="BH6" s="1031"/>
      <c r="BI6" s="1031"/>
      <c r="BJ6" s="1031"/>
      <c r="BK6" s="1032"/>
    </row>
    <row r="7" spans="2:63" ht="29.25" customHeight="1" x14ac:dyDescent="0.15">
      <c r="B7" s="1036"/>
      <c r="C7" s="682"/>
      <c r="D7" s="682"/>
      <c r="E7" s="682"/>
      <c r="F7" s="682"/>
      <c r="G7" s="683"/>
      <c r="H7" s="999"/>
      <c r="I7" s="999"/>
      <c r="J7" s="999"/>
      <c r="K7" s="999"/>
      <c r="L7" s="999"/>
      <c r="M7" s="999"/>
      <c r="N7" s="999"/>
      <c r="O7" s="999"/>
      <c r="P7" s="982"/>
      <c r="Q7" s="983"/>
      <c r="R7" s="983"/>
      <c r="S7" s="983"/>
      <c r="T7" s="983"/>
      <c r="U7" s="983"/>
      <c r="V7" s="983"/>
      <c r="W7" s="983"/>
      <c r="X7" s="983"/>
      <c r="Y7" s="983"/>
      <c r="Z7" s="983"/>
      <c r="AA7" s="983"/>
      <c r="AB7" s="983"/>
      <c r="AC7" s="983"/>
      <c r="AD7" s="983"/>
      <c r="AE7" s="983"/>
      <c r="AF7" s="983"/>
      <c r="AG7" s="983"/>
      <c r="AH7" s="983"/>
      <c r="AI7" s="983"/>
      <c r="AJ7" s="983"/>
      <c r="AK7" s="983"/>
      <c r="AL7" s="983"/>
      <c r="AM7" s="983"/>
      <c r="AN7" s="1030"/>
      <c r="AO7" s="1031"/>
      <c r="AP7" s="1031"/>
      <c r="AQ7" s="1031"/>
      <c r="AR7" s="1031"/>
      <c r="AS7" s="1031"/>
      <c r="AT7" s="1031"/>
      <c r="AU7" s="1031"/>
      <c r="AV7" s="1031"/>
      <c r="AW7" s="1031"/>
      <c r="AX7" s="1031"/>
      <c r="AY7" s="1031"/>
      <c r="AZ7" s="1031"/>
      <c r="BA7" s="1031"/>
      <c r="BB7" s="1031"/>
      <c r="BC7" s="1031"/>
      <c r="BD7" s="1031"/>
      <c r="BE7" s="1031"/>
      <c r="BF7" s="1031"/>
      <c r="BG7" s="1031"/>
      <c r="BH7" s="1031"/>
      <c r="BI7" s="1031"/>
      <c r="BJ7" s="1031"/>
      <c r="BK7" s="1032"/>
    </row>
    <row r="8" spans="2:63" ht="29.25" customHeight="1" x14ac:dyDescent="0.15">
      <c r="B8" s="987"/>
      <c r="C8" s="988"/>
      <c r="D8" s="988"/>
      <c r="E8" s="988"/>
      <c r="F8" s="988"/>
      <c r="G8" s="989"/>
      <c r="H8" s="990"/>
      <c r="I8" s="990"/>
      <c r="J8" s="990"/>
      <c r="K8" s="990"/>
      <c r="L8" s="990"/>
      <c r="M8" s="990"/>
      <c r="N8" s="990"/>
      <c r="O8" s="990"/>
      <c r="P8" s="991"/>
      <c r="Q8" s="992"/>
      <c r="R8" s="992"/>
      <c r="S8" s="992"/>
      <c r="T8" s="992"/>
      <c r="U8" s="992"/>
      <c r="V8" s="992"/>
      <c r="W8" s="992"/>
      <c r="X8" s="992"/>
      <c r="Y8" s="992"/>
      <c r="Z8" s="992"/>
      <c r="AA8" s="992"/>
      <c r="AB8" s="992"/>
      <c r="AC8" s="992"/>
      <c r="AD8" s="992"/>
      <c r="AE8" s="992"/>
      <c r="AF8" s="992"/>
      <c r="AG8" s="992"/>
      <c r="AH8" s="992"/>
      <c r="AI8" s="992"/>
      <c r="AJ8" s="992"/>
      <c r="AK8" s="992"/>
      <c r="AL8" s="992"/>
      <c r="AM8" s="992"/>
      <c r="AN8" s="991"/>
      <c r="AO8" s="992"/>
      <c r="AP8" s="992"/>
      <c r="AQ8" s="992"/>
      <c r="AR8" s="992"/>
      <c r="AS8" s="992"/>
      <c r="AT8" s="992"/>
      <c r="AU8" s="992"/>
      <c r="AV8" s="992"/>
      <c r="AW8" s="992"/>
      <c r="AX8" s="992"/>
      <c r="AY8" s="992"/>
      <c r="AZ8" s="992"/>
      <c r="BA8" s="992"/>
      <c r="BB8" s="992"/>
      <c r="BC8" s="992"/>
      <c r="BD8" s="992"/>
      <c r="BE8" s="992"/>
      <c r="BF8" s="992"/>
      <c r="BG8" s="992"/>
      <c r="BH8" s="992"/>
      <c r="BI8" s="992"/>
      <c r="BJ8" s="992"/>
      <c r="BK8" s="1009"/>
    </row>
    <row r="9" spans="2:63" ht="29.25" customHeight="1" x14ac:dyDescent="0.15">
      <c r="B9" s="987"/>
      <c r="C9" s="988"/>
      <c r="D9" s="988"/>
      <c r="E9" s="988"/>
      <c r="F9" s="988"/>
      <c r="G9" s="989"/>
      <c r="H9" s="990"/>
      <c r="I9" s="990"/>
      <c r="J9" s="990"/>
      <c r="K9" s="990"/>
      <c r="L9" s="990"/>
      <c r="M9" s="990"/>
      <c r="N9" s="990"/>
      <c r="O9" s="990"/>
      <c r="P9" s="991"/>
      <c r="Q9" s="992"/>
      <c r="R9" s="992"/>
      <c r="S9" s="992"/>
      <c r="T9" s="992"/>
      <c r="U9" s="992"/>
      <c r="V9" s="992"/>
      <c r="W9" s="992"/>
      <c r="X9" s="992"/>
      <c r="Y9" s="992"/>
      <c r="Z9" s="992"/>
      <c r="AA9" s="992"/>
      <c r="AB9" s="992"/>
      <c r="AC9" s="992"/>
      <c r="AD9" s="992"/>
      <c r="AE9" s="992"/>
      <c r="AF9" s="992"/>
      <c r="AG9" s="992"/>
      <c r="AH9" s="992"/>
      <c r="AI9" s="992"/>
      <c r="AJ9" s="992"/>
      <c r="AK9" s="992"/>
      <c r="AL9" s="992"/>
      <c r="AM9" s="992"/>
      <c r="AN9" s="991"/>
      <c r="AO9" s="992"/>
      <c r="AP9" s="992"/>
      <c r="AQ9" s="992"/>
      <c r="AR9" s="992"/>
      <c r="AS9" s="992"/>
      <c r="AT9" s="992"/>
      <c r="AU9" s="992"/>
      <c r="AV9" s="992"/>
      <c r="AW9" s="992"/>
      <c r="AX9" s="992"/>
      <c r="AY9" s="992"/>
      <c r="AZ9" s="992"/>
      <c r="BA9" s="992"/>
      <c r="BB9" s="992"/>
      <c r="BC9" s="992"/>
      <c r="BD9" s="992"/>
      <c r="BE9" s="992"/>
      <c r="BF9" s="992"/>
      <c r="BG9" s="992"/>
      <c r="BH9" s="992"/>
      <c r="BI9" s="992"/>
      <c r="BJ9" s="992"/>
      <c r="BK9" s="1009"/>
    </row>
    <row r="10" spans="2:63" ht="29.25" customHeight="1" x14ac:dyDescent="0.15">
      <c r="B10" s="987"/>
      <c r="C10" s="988"/>
      <c r="D10" s="988"/>
      <c r="E10" s="988"/>
      <c r="F10" s="988"/>
      <c r="G10" s="989"/>
      <c r="H10" s="990"/>
      <c r="I10" s="990"/>
      <c r="J10" s="990"/>
      <c r="K10" s="990"/>
      <c r="L10" s="990"/>
      <c r="M10" s="990"/>
      <c r="N10" s="990"/>
      <c r="O10" s="990"/>
      <c r="P10" s="991"/>
      <c r="Q10" s="992"/>
      <c r="R10" s="992"/>
      <c r="S10" s="992"/>
      <c r="T10" s="992"/>
      <c r="U10" s="992"/>
      <c r="V10" s="992"/>
      <c r="W10" s="992"/>
      <c r="X10" s="992"/>
      <c r="Y10" s="992"/>
      <c r="Z10" s="992"/>
      <c r="AA10" s="992"/>
      <c r="AB10" s="992"/>
      <c r="AC10" s="992"/>
      <c r="AD10" s="992"/>
      <c r="AE10" s="992"/>
      <c r="AF10" s="992"/>
      <c r="AG10" s="992"/>
      <c r="AH10" s="992"/>
      <c r="AI10" s="992"/>
      <c r="AJ10" s="992"/>
      <c r="AK10" s="992"/>
      <c r="AL10" s="992"/>
      <c r="AM10" s="992"/>
      <c r="AN10" s="991"/>
      <c r="AO10" s="992"/>
      <c r="AP10" s="992"/>
      <c r="AQ10" s="992"/>
      <c r="AR10" s="992"/>
      <c r="AS10" s="992"/>
      <c r="AT10" s="992"/>
      <c r="AU10" s="992"/>
      <c r="AV10" s="992"/>
      <c r="AW10" s="992"/>
      <c r="AX10" s="992"/>
      <c r="AY10" s="992"/>
      <c r="AZ10" s="992"/>
      <c r="BA10" s="992"/>
      <c r="BB10" s="992"/>
      <c r="BC10" s="992"/>
      <c r="BD10" s="992"/>
      <c r="BE10" s="992"/>
      <c r="BF10" s="992"/>
      <c r="BG10" s="992"/>
      <c r="BH10" s="992"/>
      <c r="BI10" s="992"/>
      <c r="BJ10" s="992"/>
      <c r="BK10" s="1009"/>
    </row>
    <row r="11" spans="2:63" ht="29.25" customHeight="1" x14ac:dyDescent="0.15">
      <c r="B11" s="987"/>
      <c r="C11" s="988"/>
      <c r="D11" s="988"/>
      <c r="E11" s="988"/>
      <c r="F11" s="988"/>
      <c r="G11" s="989"/>
      <c r="H11" s="990"/>
      <c r="I11" s="990"/>
      <c r="J11" s="990"/>
      <c r="K11" s="990"/>
      <c r="L11" s="990"/>
      <c r="M11" s="990"/>
      <c r="N11" s="990"/>
      <c r="O11" s="990"/>
      <c r="P11" s="991"/>
      <c r="Q11" s="992"/>
      <c r="R11" s="992"/>
      <c r="S11" s="992"/>
      <c r="T11" s="992"/>
      <c r="U11" s="992"/>
      <c r="V11" s="992"/>
      <c r="W11" s="992"/>
      <c r="X11" s="992"/>
      <c r="Y11" s="992"/>
      <c r="Z11" s="992"/>
      <c r="AA11" s="992"/>
      <c r="AB11" s="992"/>
      <c r="AC11" s="992"/>
      <c r="AD11" s="992"/>
      <c r="AE11" s="992"/>
      <c r="AF11" s="992"/>
      <c r="AG11" s="992"/>
      <c r="AH11" s="992"/>
      <c r="AI11" s="992"/>
      <c r="AJ11" s="992"/>
      <c r="AK11" s="992"/>
      <c r="AL11" s="992"/>
      <c r="AM11" s="992"/>
      <c r="AN11" s="991"/>
      <c r="AO11" s="992"/>
      <c r="AP11" s="992"/>
      <c r="AQ11" s="992"/>
      <c r="AR11" s="992"/>
      <c r="AS11" s="992"/>
      <c r="AT11" s="992"/>
      <c r="AU11" s="992"/>
      <c r="AV11" s="992"/>
      <c r="AW11" s="992"/>
      <c r="AX11" s="992"/>
      <c r="AY11" s="992"/>
      <c r="AZ11" s="992"/>
      <c r="BA11" s="992"/>
      <c r="BB11" s="992"/>
      <c r="BC11" s="992"/>
      <c r="BD11" s="992"/>
      <c r="BE11" s="992"/>
      <c r="BF11" s="992"/>
      <c r="BG11" s="992"/>
      <c r="BH11" s="992"/>
      <c r="BI11" s="992"/>
      <c r="BJ11" s="992"/>
      <c r="BK11" s="1009"/>
    </row>
    <row r="12" spans="2:63" ht="29.25" customHeight="1" x14ac:dyDescent="0.15">
      <c r="B12" s="987"/>
      <c r="C12" s="988"/>
      <c r="D12" s="988"/>
      <c r="E12" s="988"/>
      <c r="F12" s="988"/>
      <c r="G12" s="989"/>
      <c r="H12" s="990"/>
      <c r="I12" s="990"/>
      <c r="J12" s="990"/>
      <c r="K12" s="990"/>
      <c r="L12" s="990"/>
      <c r="M12" s="990"/>
      <c r="N12" s="990"/>
      <c r="O12" s="990"/>
      <c r="P12" s="991"/>
      <c r="Q12" s="992"/>
      <c r="R12" s="992"/>
      <c r="S12" s="992"/>
      <c r="T12" s="992"/>
      <c r="U12" s="992"/>
      <c r="V12" s="992"/>
      <c r="W12" s="992"/>
      <c r="X12" s="992"/>
      <c r="Y12" s="992"/>
      <c r="Z12" s="992"/>
      <c r="AA12" s="992"/>
      <c r="AB12" s="992"/>
      <c r="AC12" s="992"/>
      <c r="AD12" s="992"/>
      <c r="AE12" s="992"/>
      <c r="AF12" s="992"/>
      <c r="AG12" s="992"/>
      <c r="AH12" s="992"/>
      <c r="AI12" s="992"/>
      <c r="AJ12" s="992"/>
      <c r="AK12" s="992"/>
      <c r="AL12" s="992"/>
      <c r="AM12" s="992"/>
      <c r="AN12" s="991"/>
      <c r="AO12" s="992"/>
      <c r="AP12" s="992"/>
      <c r="AQ12" s="992"/>
      <c r="AR12" s="992"/>
      <c r="AS12" s="992"/>
      <c r="AT12" s="992"/>
      <c r="AU12" s="992"/>
      <c r="AV12" s="992"/>
      <c r="AW12" s="992"/>
      <c r="AX12" s="992"/>
      <c r="AY12" s="992"/>
      <c r="AZ12" s="992"/>
      <c r="BA12" s="992"/>
      <c r="BB12" s="992"/>
      <c r="BC12" s="992"/>
      <c r="BD12" s="992"/>
      <c r="BE12" s="992"/>
      <c r="BF12" s="992"/>
      <c r="BG12" s="992"/>
      <c r="BH12" s="992"/>
      <c r="BI12" s="992"/>
      <c r="BJ12" s="992"/>
      <c r="BK12" s="1009"/>
    </row>
    <row r="13" spans="2:63" ht="29.25" customHeight="1" x14ac:dyDescent="0.15">
      <c r="B13" s="987"/>
      <c r="C13" s="988"/>
      <c r="D13" s="988"/>
      <c r="E13" s="988"/>
      <c r="F13" s="988"/>
      <c r="G13" s="989"/>
      <c r="H13" s="990"/>
      <c r="I13" s="990"/>
      <c r="J13" s="990"/>
      <c r="K13" s="990"/>
      <c r="L13" s="990"/>
      <c r="M13" s="990"/>
      <c r="N13" s="990"/>
      <c r="O13" s="990"/>
      <c r="P13" s="991"/>
      <c r="Q13" s="992"/>
      <c r="R13" s="992"/>
      <c r="S13" s="992"/>
      <c r="T13" s="992"/>
      <c r="U13" s="992"/>
      <c r="V13" s="992"/>
      <c r="W13" s="992"/>
      <c r="X13" s="992"/>
      <c r="Y13" s="992"/>
      <c r="Z13" s="992"/>
      <c r="AA13" s="992"/>
      <c r="AB13" s="992"/>
      <c r="AC13" s="992"/>
      <c r="AD13" s="992"/>
      <c r="AE13" s="992"/>
      <c r="AF13" s="992"/>
      <c r="AG13" s="992"/>
      <c r="AH13" s="992"/>
      <c r="AI13" s="992"/>
      <c r="AJ13" s="992"/>
      <c r="AK13" s="992"/>
      <c r="AL13" s="992"/>
      <c r="AM13" s="992"/>
      <c r="AN13" s="991"/>
      <c r="AO13" s="992"/>
      <c r="AP13" s="992"/>
      <c r="AQ13" s="992"/>
      <c r="AR13" s="992"/>
      <c r="AS13" s="992"/>
      <c r="AT13" s="992"/>
      <c r="AU13" s="992"/>
      <c r="AV13" s="992"/>
      <c r="AW13" s="992"/>
      <c r="AX13" s="992"/>
      <c r="AY13" s="992"/>
      <c r="AZ13" s="992"/>
      <c r="BA13" s="992"/>
      <c r="BB13" s="992"/>
      <c r="BC13" s="992"/>
      <c r="BD13" s="992"/>
      <c r="BE13" s="992"/>
      <c r="BF13" s="992"/>
      <c r="BG13" s="992"/>
      <c r="BH13" s="992"/>
      <c r="BI13" s="992"/>
      <c r="BJ13" s="992"/>
      <c r="BK13" s="1009"/>
    </row>
    <row r="14" spans="2:63" ht="29.25" customHeight="1" x14ac:dyDescent="0.15">
      <c r="B14" s="987"/>
      <c r="C14" s="988"/>
      <c r="D14" s="988"/>
      <c r="E14" s="988"/>
      <c r="F14" s="988"/>
      <c r="G14" s="989"/>
      <c r="H14" s="990"/>
      <c r="I14" s="990"/>
      <c r="J14" s="990"/>
      <c r="K14" s="990"/>
      <c r="L14" s="990"/>
      <c r="M14" s="990"/>
      <c r="N14" s="990"/>
      <c r="O14" s="990"/>
      <c r="P14" s="991"/>
      <c r="Q14" s="992"/>
      <c r="R14" s="992"/>
      <c r="S14" s="992"/>
      <c r="T14" s="992"/>
      <c r="U14" s="992"/>
      <c r="V14" s="992"/>
      <c r="W14" s="992"/>
      <c r="X14" s="992"/>
      <c r="Y14" s="992"/>
      <c r="Z14" s="992"/>
      <c r="AA14" s="992"/>
      <c r="AB14" s="992"/>
      <c r="AC14" s="992"/>
      <c r="AD14" s="992"/>
      <c r="AE14" s="992"/>
      <c r="AF14" s="992"/>
      <c r="AG14" s="992"/>
      <c r="AH14" s="992"/>
      <c r="AI14" s="992"/>
      <c r="AJ14" s="992"/>
      <c r="AK14" s="992"/>
      <c r="AL14" s="992"/>
      <c r="AM14" s="992"/>
      <c r="AN14" s="991"/>
      <c r="AO14" s="992"/>
      <c r="AP14" s="992"/>
      <c r="AQ14" s="992"/>
      <c r="AR14" s="992"/>
      <c r="AS14" s="992"/>
      <c r="AT14" s="992"/>
      <c r="AU14" s="992"/>
      <c r="AV14" s="992"/>
      <c r="AW14" s="992"/>
      <c r="AX14" s="992"/>
      <c r="AY14" s="992"/>
      <c r="AZ14" s="992"/>
      <c r="BA14" s="992"/>
      <c r="BB14" s="992"/>
      <c r="BC14" s="992"/>
      <c r="BD14" s="992"/>
      <c r="BE14" s="992"/>
      <c r="BF14" s="992"/>
      <c r="BG14" s="992"/>
      <c r="BH14" s="992"/>
      <c r="BI14" s="992"/>
      <c r="BJ14" s="992"/>
      <c r="BK14" s="1009"/>
    </row>
    <row r="15" spans="2:63" ht="29.25" customHeight="1" x14ac:dyDescent="0.15">
      <c r="B15" s="987"/>
      <c r="C15" s="988"/>
      <c r="D15" s="988"/>
      <c r="E15" s="988"/>
      <c r="F15" s="988"/>
      <c r="G15" s="989"/>
      <c r="H15" s="990"/>
      <c r="I15" s="990"/>
      <c r="J15" s="990"/>
      <c r="K15" s="990"/>
      <c r="L15" s="990"/>
      <c r="M15" s="990"/>
      <c r="N15" s="990"/>
      <c r="O15" s="990"/>
      <c r="P15" s="991"/>
      <c r="Q15" s="992"/>
      <c r="R15" s="992"/>
      <c r="S15" s="992"/>
      <c r="T15" s="992"/>
      <c r="U15" s="992"/>
      <c r="V15" s="992"/>
      <c r="W15" s="992"/>
      <c r="X15" s="992"/>
      <c r="Y15" s="992"/>
      <c r="Z15" s="992"/>
      <c r="AA15" s="992"/>
      <c r="AB15" s="992"/>
      <c r="AC15" s="992"/>
      <c r="AD15" s="992"/>
      <c r="AE15" s="992"/>
      <c r="AF15" s="992"/>
      <c r="AG15" s="992"/>
      <c r="AH15" s="992"/>
      <c r="AI15" s="992"/>
      <c r="AJ15" s="992"/>
      <c r="AK15" s="992"/>
      <c r="AL15" s="992"/>
      <c r="AM15" s="992"/>
      <c r="AN15" s="991"/>
      <c r="AO15" s="992"/>
      <c r="AP15" s="992"/>
      <c r="AQ15" s="992"/>
      <c r="AR15" s="992"/>
      <c r="AS15" s="992"/>
      <c r="AT15" s="992"/>
      <c r="AU15" s="992"/>
      <c r="AV15" s="992"/>
      <c r="AW15" s="992"/>
      <c r="AX15" s="992"/>
      <c r="AY15" s="992"/>
      <c r="AZ15" s="992"/>
      <c r="BA15" s="992"/>
      <c r="BB15" s="992"/>
      <c r="BC15" s="992"/>
      <c r="BD15" s="992"/>
      <c r="BE15" s="992"/>
      <c r="BF15" s="992"/>
      <c r="BG15" s="992"/>
      <c r="BH15" s="992"/>
      <c r="BI15" s="992"/>
      <c r="BJ15" s="992"/>
      <c r="BK15" s="1009"/>
    </row>
    <row r="16" spans="2:63" ht="29.25" customHeight="1" x14ac:dyDescent="0.15">
      <c r="B16" s="987"/>
      <c r="C16" s="988"/>
      <c r="D16" s="988"/>
      <c r="E16" s="988"/>
      <c r="F16" s="988"/>
      <c r="G16" s="989"/>
      <c r="H16" s="990"/>
      <c r="I16" s="990"/>
      <c r="J16" s="990"/>
      <c r="K16" s="990"/>
      <c r="L16" s="990"/>
      <c r="M16" s="990"/>
      <c r="N16" s="990"/>
      <c r="O16" s="990"/>
      <c r="P16" s="991"/>
      <c r="Q16" s="992"/>
      <c r="R16" s="992"/>
      <c r="S16" s="992"/>
      <c r="T16" s="992"/>
      <c r="U16" s="992"/>
      <c r="V16" s="992"/>
      <c r="W16" s="992"/>
      <c r="X16" s="992"/>
      <c r="Y16" s="992"/>
      <c r="Z16" s="992"/>
      <c r="AA16" s="992"/>
      <c r="AB16" s="992"/>
      <c r="AC16" s="992"/>
      <c r="AD16" s="992"/>
      <c r="AE16" s="992"/>
      <c r="AF16" s="992"/>
      <c r="AG16" s="992"/>
      <c r="AH16" s="992"/>
      <c r="AI16" s="992"/>
      <c r="AJ16" s="992"/>
      <c r="AK16" s="992"/>
      <c r="AL16" s="992"/>
      <c r="AM16" s="992"/>
      <c r="AN16" s="991"/>
      <c r="AO16" s="992"/>
      <c r="AP16" s="992"/>
      <c r="AQ16" s="992"/>
      <c r="AR16" s="992"/>
      <c r="AS16" s="992"/>
      <c r="AT16" s="992"/>
      <c r="AU16" s="992"/>
      <c r="AV16" s="992"/>
      <c r="AW16" s="992"/>
      <c r="AX16" s="992"/>
      <c r="AY16" s="992"/>
      <c r="AZ16" s="992"/>
      <c r="BA16" s="992"/>
      <c r="BB16" s="992"/>
      <c r="BC16" s="992"/>
      <c r="BD16" s="992"/>
      <c r="BE16" s="992"/>
      <c r="BF16" s="992"/>
      <c r="BG16" s="992"/>
      <c r="BH16" s="992"/>
      <c r="BI16" s="992"/>
      <c r="BJ16" s="992"/>
      <c r="BK16" s="1009"/>
    </row>
    <row r="17" spans="2:63" ht="29.25" customHeight="1" x14ac:dyDescent="0.15">
      <c r="B17" s="987"/>
      <c r="C17" s="988"/>
      <c r="D17" s="988"/>
      <c r="E17" s="988"/>
      <c r="F17" s="988"/>
      <c r="G17" s="989"/>
      <c r="H17" s="990"/>
      <c r="I17" s="990"/>
      <c r="J17" s="990"/>
      <c r="K17" s="990"/>
      <c r="L17" s="990"/>
      <c r="M17" s="990"/>
      <c r="N17" s="990"/>
      <c r="O17" s="990"/>
      <c r="P17" s="991"/>
      <c r="Q17" s="992"/>
      <c r="R17" s="992"/>
      <c r="S17" s="992"/>
      <c r="T17" s="992"/>
      <c r="U17" s="992"/>
      <c r="V17" s="992"/>
      <c r="W17" s="992"/>
      <c r="X17" s="992"/>
      <c r="Y17" s="992"/>
      <c r="Z17" s="992"/>
      <c r="AA17" s="992"/>
      <c r="AB17" s="992"/>
      <c r="AC17" s="992"/>
      <c r="AD17" s="992"/>
      <c r="AE17" s="992"/>
      <c r="AF17" s="992"/>
      <c r="AG17" s="992"/>
      <c r="AH17" s="992"/>
      <c r="AI17" s="992"/>
      <c r="AJ17" s="992"/>
      <c r="AK17" s="992"/>
      <c r="AL17" s="992"/>
      <c r="AM17" s="992"/>
      <c r="AN17" s="991"/>
      <c r="AO17" s="992"/>
      <c r="AP17" s="992"/>
      <c r="AQ17" s="992"/>
      <c r="AR17" s="992"/>
      <c r="AS17" s="992"/>
      <c r="AT17" s="992"/>
      <c r="AU17" s="992"/>
      <c r="AV17" s="992"/>
      <c r="AW17" s="992"/>
      <c r="AX17" s="992"/>
      <c r="AY17" s="992"/>
      <c r="AZ17" s="992"/>
      <c r="BA17" s="992"/>
      <c r="BB17" s="992"/>
      <c r="BC17" s="992"/>
      <c r="BD17" s="992"/>
      <c r="BE17" s="992"/>
      <c r="BF17" s="992"/>
      <c r="BG17" s="992"/>
      <c r="BH17" s="992"/>
      <c r="BI17" s="992"/>
      <c r="BJ17" s="992"/>
      <c r="BK17" s="1009"/>
    </row>
    <row r="18" spans="2:63" ht="29.25" customHeight="1" x14ac:dyDescent="0.15">
      <c r="B18" s="987"/>
      <c r="C18" s="988"/>
      <c r="D18" s="988"/>
      <c r="E18" s="988"/>
      <c r="F18" s="988"/>
      <c r="G18" s="989"/>
      <c r="H18" s="990"/>
      <c r="I18" s="990"/>
      <c r="J18" s="990"/>
      <c r="K18" s="990"/>
      <c r="L18" s="990"/>
      <c r="M18" s="990"/>
      <c r="N18" s="990"/>
      <c r="O18" s="990"/>
      <c r="P18" s="991"/>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2"/>
      <c r="AN18" s="991"/>
      <c r="AO18" s="992"/>
      <c r="AP18" s="992"/>
      <c r="AQ18" s="992"/>
      <c r="AR18" s="992"/>
      <c r="AS18" s="992"/>
      <c r="AT18" s="992"/>
      <c r="AU18" s="992"/>
      <c r="AV18" s="992"/>
      <c r="AW18" s="992"/>
      <c r="AX18" s="992"/>
      <c r="AY18" s="992"/>
      <c r="AZ18" s="992"/>
      <c r="BA18" s="992"/>
      <c r="BB18" s="992"/>
      <c r="BC18" s="992"/>
      <c r="BD18" s="992"/>
      <c r="BE18" s="992"/>
      <c r="BF18" s="992"/>
      <c r="BG18" s="992"/>
      <c r="BH18" s="992"/>
      <c r="BI18" s="992"/>
      <c r="BJ18" s="992"/>
      <c r="BK18" s="1009"/>
    </row>
    <row r="19" spans="2:63" ht="29.25" customHeight="1" x14ac:dyDescent="0.15">
      <c r="B19" s="987"/>
      <c r="C19" s="988"/>
      <c r="D19" s="988"/>
      <c r="E19" s="988"/>
      <c r="F19" s="988"/>
      <c r="G19" s="989"/>
      <c r="H19" s="990"/>
      <c r="I19" s="990"/>
      <c r="J19" s="990"/>
      <c r="K19" s="990"/>
      <c r="L19" s="990"/>
      <c r="M19" s="990"/>
      <c r="N19" s="990"/>
      <c r="O19" s="990"/>
      <c r="P19" s="991"/>
      <c r="Q19" s="992"/>
      <c r="R19" s="992"/>
      <c r="S19" s="992"/>
      <c r="T19" s="992"/>
      <c r="U19" s="992"/>
      <c r="V19" s="992"/>
      <c r="W19" s="992"/>
      <c r="X19" s="992"/>
      <c r="Y19" s="992"/>
      <c r="Z19" s="992"/>
      <c r="AA19" s="992"/>
      <c r="AB19" s="992"/>
      <c r="AC19" s="992"/>
      <c r="AD19" s="992"/>
      <c r="AE19" s="992"/>
      <c r="AF19" s="992"/>
      <c r="AG19" s="992"/>
      <c r="AH19" s="992"/>
      <c r="AI19" s="992"/>
      <c r="AJ19" s="992"/>
      <c r="AK19" s="992"/>
      <c r="AL19" s="992"/>
      <c r="AM19" s="992"/>
      <c r="AN19" s="991"/>
      <c r="AO19" s="992"/>
      <c r="AP19" s="992"/>
      <c r="AQ19" s="992"/>
      <c r="AR19" s="992"/>
      <c r="AS19" s="992"/>
      <c r="AT19" s="992"/>
      <c r="AU19" s="992"/>
      <c r="AV19" s="992"/>
      <c r="AW19" s="992"/>
      <c r="AX19" s="992"/>
      <c r="AY19" s="992"/>
      <c r="AZ19" s="992"/>
      <c r="BA19" s="992"/>
      <c r="BB19" s="992"/>
      <c r="BC19" s="992"/>
      <c r="BD19" s="992"/>
      <c r="BE19" s="992"/>
      <c r="BF19" s="992"/>
      <c r="BG19" s="992"/>
      <c r="BH19" s="992"/>
      <c r="BI19" s="992"/>
      <c r="BJ19" s="992"/>
      <c r="BK19" s="1009"/>
    </row>
    <row r="20" spans="2:63" x14ac:dyDescent="0.15">
      <c r="B20" s="131"/>
      <c r="C20" s="131"/>
      <c r="D20" s="38" t="s">
        <v>239</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240</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view="pageBreakPreview" topLeftCell="A11" zoomScale="115" zoomScaleNormal="85" zoomScaleSheetLayoutView="115" workbookViewId="0">
      <selection activeCell="O45" sqref="O45:P45"/>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241</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056" t="s">
        <v>390</v>
      </c>
      <c r="C2" s="1056"/>
      <c r="D2" s="1056"/>
      <c r="E2" s="1056"/>
      <c r="F2" s="1053" t="s">
        <v>391</v>
      </c>
      <c r="G2" s="1053"/>
      <c r="H2" s="1053"/>
      <c r="I2" s="1053"/>
      <c r="J2" s="1053"/>
      <c r="K2" s="1053"/>
      <c r="L2" s="1054" t="s">
        <v>392</v>
      </c>
      <c r="M2" s="1054"/>
      <c r="N2" s="1054"/>
      <c r="O2" s="1053" t="s">
        <v>393</v>
      </c>
      <c r="P2" s="1053"/>
      <c r="Q2" s="1053"/>
      <c r="R2" s="1053"/>
      <c r="S2" s="1053"/>
      <c r="T2" s="1049" t="s">
        <v>495</v>
      </c>
      <c r="U2" s="1050"/>
      <c r="V2" s="1092" t="s">
        <v>403</v>
      </c>
      <c r="W2" s="1093"/>
      <c r="X2" s="1093"/>
      <c r="Y2" s="1062" t="s">
        <v>776</v>
      </c>
      <c r="Z2" s="1042">
        <v>45926</v>
      </c>
      <c r="AA2" s="1043"/>
      <c r="AB2" s="1044"/>
    </row>
    <row r="3" spans="1:36" ht="12" customHeight="1" x14ac:dyDescent="0.15">
      <c r="A3" s="132" t="s">
        <v>242</v>
      </c>
      <c r="B3" s="1048" t="s">
        <v>515</v>
      </c>
      <c r="C3" s="1048"/>
      <c r="D3" s="1048"/>
      <c r="E3" s="1048"/>
      <c r="F3" s="1055" t="s">
        <v>398</v>
      </c>
      <c r="G3" s="1055"/>
      <c r="H3" s="1055"/>
      <c r="I3" s="1055"/>
      <c r="J3" s="1055"/>
      <c r="K3" s="1055"/>
      <c r="L3" s="1054" t="s">
        <v>394</v>
      </c>
      <c r="M3" s="1054"/>
      <c r="N3" s="1054"/>
      <c r="O3" s="1091" t="s">
        <v>395</v>
      </c>
      <c r="P3" s="1091"/>
      <c r="Q3" s="1091"/>
      <c r="R3" s="1091"/>
      <c r="S3" s="1091"/>
      <c r="T3" s="1051"/>
      <c r="U3" s="1052"/>
      <c r="V3" s="1094"/>
      <c r="W3" s="1095"/>
      <c r="X3" s="1095"/>
      <c r="Y3" s="1063"/>
      <c r="Z3" s="1045"/>
      <c r="AA3" s="1046"/>
      <c r="AB3" s="1047"/>
    </row>
    <row r="4" spans="1:36" ht="12" customHeight="1" x14ac:dyDescent="0.15">
      <c r="B4" s="1092"/>
      <c r="C4" s="1093"/>
      <c r="D4" s="1093"/>
      <c r="E4" s="1093"/>
      <c r="F4" s="1093"/>
      <c r="G4" s="1093"/>
      <c r="H4" s="1093"/>
      <c r="I4" s="1093"/>
      <c r="J4" s="1093"/>
      <c r="K4" s="1093"/>
      <c r="L4" s="1093"/>
      <c r="M4" s="1093"/>
      <c r="N4" s="1093"/>
      <c r="O4" s="1093"/>
      <c r="P4" s="1093"/>
      <c r="Q4" s="1093"/>
      <c r="R4" s="1093"/>
      <c r="S4" s="1093"/>
      <c r="T4" s="1093"/>
      <c r="U4" s="1093"/>
      <c r="V4" s="1093"/>
      <c r="W4" s="1093"/>
      <c r="X4" s="1093"/>
      <c r="Y4" s="1093"/>
      <c r="Z4" s="154"/>
      <c r="AA4" s="66"/>
      <c r="AB4" s="155"/>
      <c r="AC4" s="67"/>
      <c r="AD4" s="3"/>
      <c r="AE4" s="3"/>
      <c r="AF4" s="3"/>
      <c r="AG4" s="3"/>
      <c r="AH4" s="3"/>
      <c r="AI4" s="3"/>
      <c r="AJ4" s="3"/>
    </row>
    <row r="5" spans="1:36" ht="12.75" customHeight="1" thickBot="1" x14ac:dyDescent="0.2">
      <c r="B5" s="1096" t="s">
        <v>243</v>
      </c>
      <c r="C5" s="1097"/>
      <c r="D5" s="1097"/>
      <c r="E5" s="1097"/>
      <c r="F5" s="1097"/>
      <c r="G5" s="1097"/>
      <c r="H5" s="1097"/>
      <c r="I5" s="1097"/>
      <c r="J5" s="1097"/>
      <c r="K5" s="1097"/>
      <c r="L5" s="1097"/>
      <c r="M5" s="1097"/>
      <c r="N5" s="1097"/>
      <c r="O5" s="1097"/>
      <c r="P5" s="1097"/>
      <c r="Q5" s="1097"/>
      <c r="R5" s="1097"/>
      <c r="S5" s="1097"/>
      <c r="T5" s="1097"/>
      <c r="U5" s="1097"/>
      <c r="V5" s="1097"/>
      <c r="W5" s="1097"/>
      <c r="X5" s="1097"/>
      <c r="Y5" s="1097"/>
      <c r="Z5" s="1097"/>
      <c r="AA5" s="1097"/>
      <c r="AB5" s="1098"/>
      <c r="AC5" s="40"/>
      <c r="AD5" s="3"/>
      <c r="AE5" s="3"/>
      <c r="AF5" s="3"/>
      <c r="AG5" s="3"/>
      <c r="AH5" s="3"/>
      <c r="AI5" s="3"/>
      <c r="AJ5" s="3"/>
    </row>
    <row r="6" spans="1:36" ht="13.5" customHeight="1" x14ac:dyDescent="0.15">
      <c r="B6" s="1069" t="s">
        <v>205</v>
      </c>
      <c r="C6" s="1070"/>
      <c r="D6" s="1071"/>
      <c r="E6" s="1072" t="s">
        <v>206</v>
      </c>
      <c r="F6" s="1073"/>
      <c r="G6" s="1073"/>
      <c r="H6" s="1073"/>
      <c r="I6" s="1073"/>
      <c r="J6" s="1073"/>
      <c r="K6" s="1073"/>
      <c r="L6" s="1073"/>
      <c r="M6" s="1073"/>
      <c r="N6" s="1073"/>
      <c r="O6" s="1073"/>
      <c r="P6" s="1073"/>
      <c r="Q6" s="1072" t="s">
        <v>207</v>
      </c>
      <c r="R6" s="1073"/>
      <c r="S6" s="1073"/>
      <c r="T6" s="1073"/>
      <c r="U6" s="1073"/>
      <c r="V6" s="1073"/>
      <c r="W6" s="1073"/>
      <c r="X6" s="1073"/>
      <c r="Y6" s="1073"/>
      <c r="Z6" s="1073"/>
      <c r="AA6" s="1073"/>
      <c r="AB6" s="1088"/>
      <c r="AC6" s="64"/>
      <c r="AD6" s="64"/>
    </row>
    <row r="7" spans="1:36" ht="13.5" x14ac:dyDescent="0.15">
      <c r="B7" s="1059" t="s">
        <v>208</v>
      </c>
      <c r="C7" s="1064" t="s">
        <v>209</v>
      </c>
      <c r="D7" s="1067" t="s">
        <v>210</v>
      </c>
      <c r="E7" s="1057" t="s">
        <v>244</v>
      </c>
      <c r="F7" s="1058"/>
      <c r="G7" s="1058"/>
      <c r="H7" s="1058"/>
      <c r="I7" s="1058"/>
      <c r="J7" s="1058"/>
      <c r="K7" s="1058"/>
      <c r="L7" s="1058"/>
      <c r="M7" s="1058"/>
      <c r="N7" s="1058"/>
      <c r="O7" s="1058"/>
      <c r="P7" s="1061"/>
      <c r="Q7" s="1057" t="s">
        <v>212</v>
      </c>
      <c r="R7" s="1058"/>
      <c r="S7" s="1058"/>
      <c r="T7" s="1058"/>
      <c r="U7" s="1089" t="s">
        <v>213</v>
      </c>
      <c r="V7" s="1058"/>
      <c r="W7" s="1058"/>
      <c r="X7" s="1058"/>
      <c r="Y7" s="1058"/>
      <c r="Z7" s="1058"/>
      <c r="AA7" s="1058"/>
      <c r="AB7" s="1090"/>
      <c r="AC7" s="64"/>
      <c r="AD7" s="64"/>
    </row>
    <row r="8" spans="1:36" ht="13.5" x14ac:dyDescent="0.15">
      <c r="B8" s="1059"/>
      <c r="C8" s="1065"/>
      <c r="D8" s="1067"/>
      <c r="E8" s="1057" t="s">
        <v>215</v>
      </c>
      <c r="F8" s="1058"/>
      <c r="G8" s="1058"/>
      <c r="H8" s="1061"/>
      <c r="I8" s="1058" t="s">
        <v>216</v>
      </c>
      <c r="J8" s="1058"/>
      <c r="K8" s="1058"/>
      <c r="L8" s="1061"/>
      <c r="M8" s="1058" t="s">
        <v>217</v>
      </c>
      <c r="N8" s="1058"/>
      <c r="O8" s="1058"/>
      <c r="P8" s="1061"/>
      <c r="Q8" s="1057" t="s">
        <v>218</v>
      </c>
      <c r="R8" s="1058"/>
      <c r="S8" s="1058"/>
      <c r="T8" s="1058"/>
      <c r="U8" s="1089" t="s">
        <v>216</v>
      </c>
      <c r="V8" s="1058"/>
      <c r="W8" s="1058"/>
      <c r="X8" s="1058"/>
      <c r="Y8" s="1089" t="s">
        <v>217</v>
      </c>
      <c r="Z8" s="1058"/>
      <c r="AA8" s="1058"/>
      <c r="AB8" s="1090"/>
      <c r="AC8" s="63"/>
      <c r="AD8" s="63"/>
      <c r="AE8" s="63"/>
      <c r="AF8" s="63"/>
      <c r="AG8" s="63"/>
      <c r="AH8" s="63"/>
      <c r="AI8" s="63"/>
      <c r="AJ8" s="63"/>
    </row>
    <row r="9" spans="1:36" s="134" customFormat="1" x14ac:dyDescent="0.15">
      <c r="B9" s="1060"/>
      <c r="C9" s="1066"/>
      <c r="D9" s="1068"/>
      <c r="E9" s="68" t="s">
        <v>219</v>
      </c>
      <c r="F9" s="71" t="s">
        <v>220</v>
      </c>
      <c r="G9" s="71" t="s">
        <v>221</v>
      </c>
      <c r="H9" s="115" t="s">
        <v>222</v>
      </c>
      <c r="I9" s="74" t="s">
        <v>219</v>
      </c>
      <c r="J9" s="71" t="s">
        <v>220</v>
      </c>
      <c r="K9" s="71" t="s">
        <v>221</v>
      </c>
      <c r="L9" s="115" t="s">
        <v>222</v>
      </c>
      <c r="M9" s="74" t="s">
        <v>219</v>
      </c>
      <c r="N9" s="71" t="s">
        <v>220</v>
      </c>
      <c r="O9" s="71" t="s">
        <v>221</v>
      </c>
      <c r="P9" s="115" t="s">
        <v>222</v>
      </c>
      <c r="Q9" s="112" t="s">
        <v>219</v>
      </c>
      <c r="R9" s="84" t="s">
        <v>220</v>
      </c>
      <c r="S9" s="71" t="s">
        <v>221</v>
      </c>
      <c r="T9" s="113" t="s">
        <v>222</v>
      </c>
      <c r="U9" s="114" t="s">
        <v>219</v>
      </c>
      <c r="V9" s="84" t="s">
        <v>220</v>
      </c>
      <c r="W9" s="71" t="s">
        <v>221</v>
      </c>
      <c r="X9" s="113" t="s">
        <v>222</v>
      </c>
      <c r="Y9" s="114" t="s">
        <v>219</v>
      </c>
      <c r="Z9" s="84" t="s">
        <v>220</v>
      </c>
      <c r="AA9" s="71" t="s">
        <v>221</v>
      </c>
      <c r="AB9" s="108" t="s">
        <v>222</v>
      </c>
      <c r="AC9" s="63"/>
      <c r="AD9" s="63"/>
      <c r="AE9" s="63"/>
      <c r="AF9" s="63"/>
      <c r="AG9" s="63"/>
      <c r="AH9" s="63"/>
      <c r="AI9" s="63"/>
      <c r="AJ9" s="63"/>
    </row>
    <row r="10" spans="1:36" x14ac:dyDescent="0.15">
      <c r="B10" s="135" t="str">
        <f>'様式D-3_PS'!AV5</f>
        <v>PS</v>
      </c>
      <c r="C10" s="136">
        <f>'様式D-3_PS'!AW5</f>
        <v>0</v>
      </c>
      <c r="D10" s="181" t="str">
        <f>'様式D-3_PS'!AX5</f>
        <v>Ⅱ</v>
      </c>
      <c r="E10" s="137" t="str">
        <f>'様式D-3_PS'!AY5</f>
        <v/>
      </c>
      <c r="F10" s="138" t="str">
        <f>'様式D-3_PS'!AZ5</f>
        <v/>
      </c>
      <c r="G10" s="138" t="str">
        <f>'様式D-3_PS'!BA5</f>
        <v/>
      </c>
      <c r="H10" s="139" t="str">
        <f>'様式D-3_PS'!BB5</f>
        <v/>
      </c>
      <c r="I10" s="140">
        <f>'様式D-3_PS'!BC5</f>
        <v>0</v>
      </c>
      <c r="J10" s="138">
        <f>'様式D-3_PS'!BD5</f>
        <v>0</v>
      </c>
      <c r="K10" s="138">
        <f>'様式D-3_PS'!BE5</f>
        <v>1</v>
      </c>
      <c r="L10" s="139">
        <f>'様式D-3_PS'!BF5</f>
        <v>0</v>
      </c>
      <c r="M10" s="140">
        <f>'様式D-3_PS'!BG5</f>
        <v>0</v>
      </c>
      <c r="N10" s="138">
        <f>'様式D-3_PS'!BH5</f>
        <v>0</v>
      </c>
      <c r="O10" s="138">
        <f>'様式D-3_PS'!BI5</f>
        <v>0</v>
      </c>
      <c r="P10" s="139">
        <f>'様式D-3_PS'!BJ5</f>
        <v>0</v>
      </c>
      <c r="Q10" s="141" t="str">
        <f>'様式D-3_PS'!BK5</f>
        <v/>
      </c>
      <c r="R10" s="142" t="str">
        <f>'様式D-3_PS'!BL5</f>
        <v/>
      </c>
      <c r="S10" s="142" t="str">
        <f>'様式D-3_PS'!BM5</f>
        <v/>
      </c>
      <c r="T10" s="143" t="str">
        <f>'様式D-3_PS'!BN5</f>
        <v/>
      </c>
      <c r="U10" s="144">
        <f>'様式D-3_PS'!BO5</f>
        <v>0</v>
      </c>
      <c r="V10" s="145">
        <f>'様式D-3_PS'!BP5</f>
        <v>0</v>
      </c>
      <c r="W10" s="145">
        <f>'様式D-3_PS'!BQ5</f>
        <v>0.34</v>
      </c>
      <c r="X10" s="146">
        <f>'様式D-3_PS'!BR5</f>
        <v>0</v>
      </c>
      <c r="Y10" s="147">
        <f>'様式D-3_PS'!BS5</f>
        <v>0</v>
      </c>
      <c r="Z10" s="145">
        <f>'様式D-3_PS'!BT5</f>
        <v>0</v>
      </c>
      <c r="AA10" s="145">
        <f>'様式D-3_PS'!BU5</f>
        <v>0</v>
      </c>
      <c r="AB10" s="148">
        <f>'様式D-3_PS'!BV5</f>
        <v>0</v>
      </c>
      <c r="AC10" s="63"/>
      <c r="AD10" s="63"/>
      <c r="AE10" s="63"/>
      <c r="AF10" s="63"/>
      <c r="AG10" s="63"/>
      <c r="AH10" s="63"/>
      <c r="AI10" s="63"/>
      <c r="AJ10" s="63"/>
    </row>
    <row r="11" spans="1:36" x14ac:dyDescent="0.15">
      <c r="B11" s="135" t="str">
        <f>'様式D-3_S001'!AV5</f>
        <v>S001</v>
      </c>
      <c r="C11" s="149">
        <f>'様式D-3_S001'!AW5</f>
        <v>10</v>
      </c>
      <c r="D11" s="181" t="str">
        <f>'様式D-3_S001'!AX5</f>
        <v>Ⅱ</v>
      </c>
      <c r="E11" s="137" t="str">
        <f>'様式D-3_S001'!AY5</f>
        <v/>
      </c>
      <c r="F11" s="138" t="str">
        <f>'様式D-3_S001'!AZ5</f>
        <v/>
      </c>
      <c r="G11" s="138" t="str">
        <f>'様式D-3_S001'!BA5</f>
        <v/>
      </c>
      <c r="H11" s="139" t="str">
        <f>'様式D-3_S001'!BB5</f>
        <v/>
      </c>
      <c r="I11" s="140">
        <f>'様式D-3_S001'!BC5</f>
        <v>0</v>
      </c>
      <c r="J11" s="138">
        <f>'様式D-3_S001'!BD5</f>
        <v>0</v>
      </c>
      <c r="K11" s="138">
        <f>'様式D-3_S001'!BE5</f>
        <v>3</v>
      </c>
      <c r="L11" s="139">
        <f>'様式D-3_S001'!BF5</f>
        <v>8</v>
      </c>
      <c r="M11" s="140">
        <f>'様式D-3_S001'!BG5</f>
        <v>0</v>
      </c>
      <c r="N11" s="138">
        <f>'様式D-3_S001'!BH5</f>
        <v>0</v>
      </c>
      <c r="O11" s="138">
        <f>'様式D-3_S001'!BI5</f>
        <v>3</v>
      </c>
      <c r="P11" s="139">
        <f>'様式D-3_S001'!BJ5</f>
        <v>0</v>
      </c>
      <c r="Q11" s="150" t="str">
        <f>'様式D-3_S001'!BK5</f>
        <v/>
      </c>
      <c r="R11" s="142" t="str">
        <f>'様式D-3_S001'!BL5</f>
        <v/>
      </c>
      <c r="S11" s="142" t="str">
        <f>'様式D-3_S001'!BM5</f>
        <v/>
      </c>
      <c r="T11" s="143" t="str">
        <f>'様式D-3_S001'!BN5</f>
        <v/>
      </c>
      <c r="U11" s="144">
        <f>'様式D-3_S001'!BO5</f>
        <v>0</v>
      </c>
      <c r="V11" s="145">
        <f>'様式D-3_S001'!BP5</f>
        <v>0</v>
      </c>
      <c r="W11" s="145">
        <f>'様式D-3_S001'!BQ5</f>
        <v>1.31</v>
      </c>
      <c r="X11" s="146">
        <f>'様式D-3_S001'!BR5</f>
        <v>5.1099999999999994</v>
      </c>
      <c r="Y11" s="147">
        <f>'様式D-3_S001'!BS5</f>
        <v>0</v>
      </c>
      <c r="Z11" s="145">
        <f>'様式D-3_S001'!BT5</f>
        <v>0</v>
      </c>
      <c r="AA11" s="145">
        <f>'様式D-3_S001'!BU5</f>
        <v>8.7099999999999991</v>
      </c>
      <c r="AB11" s="148">
        <f>'様式D-3_S001'!BV5</f>
        <v>0</v>
      </c>
      <c r="AC11" s="63"/>
      <c r="AD11" s="63"/>
      <c r="AE11" s="63"/>
      <c r="AF11" s="63"/>
      <c r="AG11" s="63"/>
      <c r="AH11" s="63"/>
      <c r="AI11" s="63"/>
      <c r="AJ11" s="63"/>
    </row>
    <row r="12" spans="1:36" x14ac:dyDescent="0.15">
      <c r="B12" s="135" t="str">
        <f>'様式D-3_S002'!AV5</f>
        <v>S002</v>
      </c>
      <c r="C12" s="149">
        <f>'様式D-3_S002'!AW5</f>
        <v>10</v>
      </c>
      <c r="D12" s="181" t="str">
        <f>'様式D-3_S002'!AX5</f>
        <v>Ⅱ</v>
      </c>
      <c r="E12" s="137" t="str">
        <f>'様式D-3_S002'!AY5</f>
        <v/>
      </c>
      <c r="F12" s="138" t="str">
        <f>'様式D-3_S002'!AZ5</f>
        <v/>
      </c>
      <c r="G12" s="138" t="str">
        <f>'様式D-3_S002'!BA5</f>
        <v/>
      </c>
      <c r="H12" s="139" t="str">
        <f>'様式D-3_S002'!BB5</f>
        <v/>
      </c>
      <c r="I12" s="140">
        <f>'様式D-3_S002'!BC5</f>
        <v>0</v>
      </c>
      <c r="J12" s="138">
        <f>'様式D-3_S002'!BD5</f>
        <v>0</v>
      </c>
      <c r="K12" s="138">
        <f>'様式D-3_S002'!BE5</f>
        <v>2</v>
      </c>
      <c r="L12" s="139">
        <f>'様式D-3_S002'!BF5</f>
        <v>5</v>
      </c>
      <c r="M12" s="140">
        <f>'様式D-3_S002'!BG5</f>
        <v>0</v>
      </c>
      <c r="N12" s="138">
        <f>'様式D-3_S002'!BH5</f>
        <v>0</v>
      </c>
      <c r="O12" s="138">
        <f>'様式D-3_S002'!BI5</f>
        <v>2</v>
      </c>
      <c r="P12" s="139">
        <f>'様式D-3_S002'!BJ5</f>
        <v>1</v>
      </c>
      <c r="Q12" s="141" t="str">
        <f>'様式D-3_S002'!BK5</f>
        <v/>
      </c>
      <c r="R12" s="142" t="str">
        <f>'様式D-3_S002'!BL5</f>
        <v/>
      </c>
      <c r="S12" s="151" t="str">
        <f>'様式D-3_S002'!BM5</f>
        <v/>
      </c>
      <c r="T12" s="143" t="str">
        <f>'様式D-3_S002'!BN5</f>
        <v/>
      </c>
      <c r="U12" s="144">
        <f>'様式D-3_S002'!BO5</f>
        <v>0</v>
      </c>
      <c r="V12" s="145">
        <f>'様式D-3_S002'!BP5</f>
        <v>0</v>
      </c>
      <c r="W12" s="145">
        <f>'様式D-3_S002'!BQ5</f>
        <v>0.1</v>
      </c>
      <c r="X12" s="146">
        <f>'様式D-3_S002'!BR5</f>
        <v>1.7000000000000002</v>
      </c>
      <c r="Y12" s="147">
        <f>'様式D-3_S002'!BS5</f>
        <v>0</v>
      </c>
      <c r="Z12" s="145">
        <f>'様式D-3_S002'!BT5</f>
        <v>0</v>
      </c>
      <c r="AA12" s="145">
        <f>'様式D-3_S002'!BU5</f>
        <v>6.15</v>
      </c>
      <c r="AB12" s="148">
        <f>'様式D-3_S002'!BV5</f>
        <v>2.88</v>
      </c>
      <c r="AC12" s="63"/>
      <c r="AD12" s="63"/>
      <c r="AE12" s="63"/>
      <c r="AF12" s="63"/>
      <c r="AG12" s="63"/>
      <c r="AH12" s="63"/>
      <c r="AI12" s="63"/>
      <c r="AJ12" s="63"/>
    </row>
    <row r="13" spans="1:36" x14ac:dyDescent="0.15">
      <c r="B13" s="135" t="str">
        <f>'様式D-3_S003'!AV5</f>
        <v>S003</v>
      </c>
      <c r="C13" s="149">
        <f>'様式D-3_S003'!AW5</f>
        <v>10</v>
      </c>
      <c r="D13" s="181" t="str">
        <f>'様式D-3_S003'!AX5</f>
        <v>Ⅱ</v>
      </c>
      <c r="E13" s="137" t="str">
        <f>'様式D-3_S003'!AY5</f>
        <v/>
      </c>
      <c r="F13" s="138" t="str">
        <f>'様式D-3_S003'!AZ5</f>
        <v/>
      </c>
      <c r="G13" s="138" t="str">
        <f>'様式D-3_S003'!BA5</f>
        <v/>
      </c>
      <c r="H13" s="139" t="str">
        <f>'様式D-3_S003'!BB5</f>
        <v/>
      </c>
      <c r="I13" s="140">
        <f>'様式D-3_S003'!BC5</f>
        <v>0</v>
      </c>
      <c r="J13" s="138">
        <f>'様式D-3_S003'!BD5</f>
        <v>0</v>
      </c>
      <c r="K13" s="138">
        <f>'様式D-3_S003'!BE5</f>
        <v>3</v>
      </c>
      <c r="L13" s="139">
        <f>'様式D-3_S003'!BF5</f>
        <v>2</v>
      </c>
      <c r="M13" s="140">
        <f>'様式D-3_S003'!BG5</f>
        <v>0</v>
      </c>
      <c r="N13" s="138">
        <f>'様式D-3_S003'!BH5</f>
        <v>0</v>
      </c>
      <c r="O13" s="138">
        <f>'様式D-3_S003'!BI5</f>
        <v>2</v>
      </c>
      <c r="P13" s="139">
        <f>'様式D-3_S003'!BJ5</f>
        <v>1</v>
      </c>
      <c r="Q13" s="141" t="str">
        <f>'様式D-3_S003'!BK5</f>
        <v/>
      </c>
      <c r="R13" s="142" t="str">
        <f>'様式D-3_S003'!BL5</f>
        <v/>
      </c>
      <c r="S13" s="151" t="str">
        <f>'様式D-3_S003'!BM5</f>
        <v/>
      </c>
      <c r="T13" s="143" t="str">
        <f>'様式D-3_S003'!BN5</f>
        <v/>
      </c>
      <c r="U13" s="144">
        <f>'様式D-3_S003'!BO5</f>
        <v>0</v>
      </c>
      <c r="V13" s="145">
        <f>'様式D-3_S003'!BP5</f>
        <v>0</v>
      </c>
      <c r="W13" s="145">
        <f>'様式D-3_S003'!BQ5</f>
        <v>0.19</v>
      </c>
      <c r="X13" s="146">
        <f>'様式D-3_S003'!BR5</f>
        <v>0.47</v>
      </c>
      <c r="Y13" s="147">
        <f>'様式D-3_S003'!BS5</f>
        <v>0</v>
      </c>
      <c r="Z13" s="145">
        <f>'様式D-3_S003'!BT5</f>
        <v>0</v>
      </c>
      <c r="AA13" s="145">
        <f>'様式D-3_S003'!BU5</f>
        <v>6.1</v>
      </c>
      <c r="AB13" s="148">
        <f>'様式D-3_S003'!BV5</f>
        <v>9.8000000000000007</v>
      </c>
      <c r="AC13" s="63"/>
      <c r="AD13" s="63"/>
      <c r="AE13" s="63"/>
      <c r="AF13" s="63"/>
      <c r="AG13" s="63"/>
      <c r="AH13" s="63"/>
      <c r="AI13" s="63"/>
      <c r="AJ13" s="63"/>
    </row>
    <row r="14" spans="1:36" x14ac:dyDescent="0.15">
      <c r="B14" s="135" t="str">
        <f>'様式D-3_S004'!AV5</f>
        <v>S004</v>
      </c>
      <c r="C14" s="149">
        <f>'様式D-3_S004'!AW5</f>
        <v>10</v>
      </c>
      <c r="D14" s="181" t="str">
        <f>'様式D-3_S004'!AX5</f>
        <v>Ⅱ</v>
      </c>
      <c r="E14" s="137" t="str">
        <f>'様式D-3_S004'!AY5</f>
        <v/>
      </c>
      <c r="F14" s="138" t="str">
        <f>'様式D-3_S004'!AZ5</f>
        <v/>
      </c>
      <c r="G14" s="138" t="str">
        <f>'様式D-3_S004'!BA5</f>
        <v/>
      </c>
      <c r="H14" s="139" t="str">
        <f>'様式D-3_S004'!BB5</f>
        <v/>
      </c>
      <c r="I14" s="140">
        <f>'様式D-3_S004'!BC5</f>
        <v>0</v>
      </c>
      <c r="J14" s="138">
        <f>'様式D-3_S004'!BD5</f>
        <v>0</v>
      </c>
      <c r="K14" s="138">
        <f>'様式D-3_S004'!BE5</f>
        <v>0</v>
      </c>
      <c r="L14" s="139">
        <f>'様式D-3_S004'!BF5</f>
        <v>3</v>
      </c>
      <c r="M14" s="140">
        <f>'様式D-3_S004'!BG5</f>
        <v>0</v>
      </c>
      <c r="N14" s="138">
        <f>'様式D-3_S004'!BH5</f>
        <v>0</v>
      </c>
      <c r="O14" s="138">
        <f>'様式D-3_S004'!BI5</f>
        <v>4</v>
      </c>
      <c r="P14" s="139">
        <f>'様式D-3_S004'!BJ5</f>
        <v>2</v>
      </c>
      <c r="Q14" s="141" t="str">
        <f>'様式D-3_S004'!BK5</f>
        <v/>
      </c>
      <c r="R14" s="142" t="str">
        <f>'様式D-3_S004'!BL5</f>
        <v/>
      </c>
      <c r="S14" s="142" t="str">
        <f>'様式D-3_S004'!BM5</f>
        <v/>
      </c>
      <c r="T14" s="143" t="str">
        <f>'様式D-3_S004'!BN5</f>
        <v/>
      </c>
      <c r="U14" s="144">
        <f>'様式D-3_S004'!BO5</f>
        <v>0</v>
      </c>
      <c r="V14" s="145">
        <f>'様式D-3_S004'!BP5</f>
        <v>0</v>
      </c>
      <c r="W14" s="145">
        <f>'様式D-3_S004'!BQ5</f>
        <v>0</v>
      </c>
      <c r="X14" s="146">
        <f>'様式D-3_S004'!BR5</f>
        <v>0.18000000000000002</v>
      </c>
      <c r="Y14" s="147">
        <f>'様式D-3_S004'!BS5</f>
        <v>0</v>
      </c>
      <c r="Z14" s="145">
        <f>'様式D-3_S004'!BT5</f>
        <v>0</v>
      </c>
      <c r="AA14" s="145">
        <f>'様式D-3_S004'!BU5</f>
        <v>12.34</v>
      </c>
      <c r="AB14" s="148">
        <f>'様式D-3_S004'!BV5</f>
        <v>5.33</v>
      </c>
      <c r="AC14" s="63"/>
      <c r="AD14" s="63"/>
      <c r="AE14" s="63"/>
      <c r="AF14" s="63"/>
      <c r="AG14" s="63"/>
      <c r="AH14" s="63"/>
      <c r="AI14" s="63"/>
      <c r="AJ14" s="63"/>
    </row>
    <row r="15" spans="1:36" x14ac:dyDescent="0.15">
      <c r="B15" s="135" t="str">
        <f>'様式D-3_S005'!AV5</f>
        <v>S005</v>
      </c>
      <c r="C15" s="149">
        <f>'様式D-3_S005'!AW5</f>
        <v>10</v>
      </c>
      <c r="D15" s="182" t="str">
        <f>'様式D-3_S005'!AX5</f>
        <v>Ⅱ</v>
      </c>
      <c r="E15" s="69" t="str">
        <f>'様式D-3_S005'!AY5</f>
        <v/>
      </c>
      <c r="F15" s="72" t="str">
        <f>'様式D-3_S005'!AZ5</f>
        <v/>
      </c>
      <c r="G15" s="72" t="str">
        <f>'様式D-3_S005'!BA5</f>
        <v/>
      </c>
      <c r="H15" s="41" t="str">
        <f>'様式D-3_S005'!BB5</f>
        <v/>
      </c>
      <c r="I15" s="75">
        <f>'様式D-3_S005'!BC5</f>
        <v>0</v>
      </c>
      <c r="J15" s="72">
        <f>'様式D-3_S005'!BD5</f>
        <v>0</v>
      </c>
      <c r="K15" s="72">
        <f>'様式D-3_S005'!BE5</f>
        <v>0</v>
      </c>
      <c r="L15" s="41">
        <f>'様式D-3_S005'!BF5</f>
        <v>1</v>
      </c>
      <c r="M15" s="75">
        <f>'様式D-3_S005'!BG5</f>
        <v>0</v>
      </c>
      <c r="N15" s="72">
        <f>'様式D-3_S005'!BH5</f>
        <v>0</v>
      </c>
      <c r="O15" s="72">
        <f>'様式D-3_S005'!BI5</f>
        <v>0</v>
      </c>
      <c r="P15" s="41">
        <f>'様式D-3_S005'!BJ5</f>
        <v>0</v>
      </c>
      <c r="Q15" s="104" t="str">
        <f>'様式D-3_S005'!BK5</f>
        <v/>
      </c>
      <c r="R15" s="103" t="str">
        <f>'様式D-3_S005'!BL5</f>
        <v/>
      </c>
      <c r="S15" s="105" t="str">
        <f>'様式D-3_S005'!BM5</f>
        <v/>
      </c>
      <c r="T15" s="102" t="str">
        <f>'様式D-3_S005'!BN5</f>
        <v/>
      </c>
      <c r="U15" s="85">
        <f>'様式D-3_S005'!BO5</f>
        <v>0</v>
      </c>
      <c r="V15" s="86">
        <f>'様式D-3_S005'!BP5</f>
        <v>0</v>
      </c>
      <c r="W15" s="106">
        <f>'様式D-3_S005'!BQ5</f>
        <v>0</v>
      </c>
      <c r="X15" s="87">
        <f>'様式D-3_S005'!BR5</f>
        <v>0.02</v>
      </c>
      <c r="Y15" s="85">
        <f>'様式D-3_S005'!BS5</f>
        <v>0</v>
      </c>
      <c r="Z15" s="86">
        <f>'様式D-3_S005'!BT5</f>
        <v>0</v>
      </c>
      <c r="AA15" s="106">
        <f>'様式D-3_S005'!BU5</f>
        <v>0</v>
      </c>
      <c r="AB15" s="109">
        <f>'様式D-3_S005'!BV5</f>
        <v>0</v>
      </c>
      <c r="AC15" s="63"/>
      <c r="AD15" s="63"/>
      <c r="AE15" s="63"/>
      <c r="AF15" s="63"/>
      <c r="AG15" s="63"/>
      <c r="AH15" s="63"/>
      <c r="AI15" s="63"/>
      <c r="AJ15" s="63"/>
    </row>
    <row r="16" spans="1:36" x14ac:dyDescent="0.15">
      <c r="B16" s="135" t="str">
        <f>'様式D-3_S006'!AV5</f>
        <v>S006</v>
      </c>
      <c r="C16" s="149">
        <f>'様式D-3_S006'!AW5</f>
        <v>1</v>
      </c>
      <c r="D16" s="183" t="str">
        <f>'様式D-3_S006'!AX5</f>
        <v>Ⅰ</v>
      </c>
      <c r="E16" s="69" t="str">
        <f>'様式D-3_S006'!AY5</f>
        <v/>
      </c>
      <c r="F16" s="72" t="str">
        <f>'様式D-3_S006'!AZ5</f>
        <v/>
      </c>
      <c r="G16" s="72" t="str">
        <f>'様式D-3_S006'!BA5</f>
        <v/>
      </c>
      <c r="H16" s="41" t="str">
        <f>'様式D-3_S006'!BB5</f>
        <v/>
      </c>
      <c r="I16" s="75">
        <f>'様式D-3_S006'!BC5</f>
        <v>0</v>
      </c>
      <c r="J16" s="72">
        <f>'様式D-3_S006'!BD5</f>
        <v>0</v>
      </c>
      <c r="K16" s="72">
        <f>'様式D-3_S006'!BE5</f>
        <v>0</v>
      </c>
      <c r="L16" s="41">
        <f>'様式D-3_S006'!BF5</f>
        <v>0</v>
      </c>
      <c r="M16" s="75">
        <f>'様式D-3_S006'!BG5</f>
        <v>0</v>
      </c>
      <c r="N16" s="72">
        <f>'様式D-3_S006'!BH5</f>
        <v>0</v>
      </c>
      <c r="O16" s="72">
        <f>'様式D-3_S006'!BI5</f>
        <v>0</v>
      </c>
      <c r="P16" s="41">
        <f>'様式D-3_S006'!BJ5</f>
        <v>0</v>
      </c>
      <c r="Q16" s="104" t="str">
        <f>'様式D-3_S006'!BK5</f>
        <v/>
      </c>
      <c r="R16" s="103" t="str">
        <f>'様式D-3_S006'!BL5</f>
        <v/>
      </c>
      <c r="S16" s="105" t="str">
        <f>'様式D-3_S006'!BM5</f>
        <v/>
      </c>
      <c r="T16" s="102" t="str">
        <f>'様式D-3_S006'!BN5</f>
        <v/>
      </c>
      <c r="U16" s="85">
        <f>'様式D-3_S006'!BO5</f>
        <v>0</v>
      </c>
      <c r="V16" s="86">
        <f>'様式D-3_S006'!BP5</f>
        <v>0</v>
      </c>
      <c r="W16" s="106">
        <f>'様式D-3_S006'!BQ5</f>
        <v>0</v>
      </c>
      <c r="X16" s="87">
        <f>'様式D-3_S006'!BR5</f>
        <v>0</v>
      </c>
      <c r="Y16" s="85">
        <f>'様式D-3_S006'!BS5</f>
        <v>0</v>
      </c>
      <c r="Z16" s="86">
        <f>'様式D-3_S006'!BT5</f>
        <v>0</v>
      </c>
      <c r="AA16" s="106">
        <f>'様式D-3_S006'!BU5</f>
        <v>0</v>
      </c>
      <c r="AB16" s="109">
        <f>'様式D-3_S006'!BV5</f>
        <v>0</v>
      </c>
      <c r="AC16" s="63"/>
      <c r="AD16" s="63"/>
      <c r="AE16" s="63"/>
      <c r="AF16" s="63"/>
      <c r="AG16" s="63"/>
      <c r="AH16" s="63"/>
      <c r="AI16" s="63"/>
      <c r="AJ16" s="63"/>
    </row>
    <row r="17" spans="2:36" x14ac:dyDescent="0.15">
      <c r="B17" s="135" t="str">
        <f>'様式D-3_PE'!AV5</f>
        <v>PE</v>
      </c>
      <c r="C17" s="149">
        <f>'様式D-3_PE'!AW5</f>
        <v>0</v>
      </c>
      <c r="D17" s="183" t="str">
        <f>'様式D-3_PE'!AX5</f>
        <v>Ⅱ</v>
      </c>
      <c r="E17" s="69" t="str">
        <f>'様式D-3_PE'!AY5</f>
        <v/>
      </c>
      <c r="F17" s="72" t="str">
        <f>'様式D-3_PE'!AZ5</f>
        <v/>
      </c>
      <c r="G17" s="72" t="str">
        <f>'様式D-3_PE'!BA5</f>
        <v/>
      </c>
      <c r="H17" s="41" t="str">
        <f>'様式D-3_PE'!BB5</f>
        <v/>
      </c>
      <c r="I17" s="75">
        <f>'様式D-3_PE'!BC5</f>
        <v>0</v>
      </c>
      <c r="J17" s="72">
        <f>'様式D-3_PE'!BD5</f>
        <v>0</v>
      </c>
      <c r="K17" s="72">
        <f>'様式D-3_PE'!BE5</f>
        <v>1</v>
      </c>
      <c r="L17" s="41">
        <f>'様式D-3_PE'!BF5</f>
        <v>1</v>
      </c>
      <c r="M17" s="75">
        <f>'様式D-3_PE'!BG5</f>
        <v>0</v>
      </c>
      <c r="N17" s="72">
        <f>'様式D-3_PE'!BH5</f>
        <v>0</v>
      </c>
      <c r="O17" s="72">
        <f>'様式D-3_PE'!BI5</f>
        <v>0</v>
      </c>
      <c r="P17" s="41">
        <f>'様式D-3_PE'!BJ5</f>
        <v>1</v>
      </c>
      <c r="Q17" s="104" t="str">
        <f>'様式D-3_PE'!BK5</f>
        <v/>
      </c>
      <c r="R17" s="103" t="str">
        <f>'様式D-3_PE'!BL5</f>
        <v/>
      </c>
      <c r="S17" s="105" t="str">
        <f>'様式D-3_PE'!BM5</f>
        <v/>
      </c>
      <c r="T17" s="102" t="str">
        <f>'様式D-3_PE'!BN5</f>
        <v/>
      </c>
      <c r="U17" s="85">
        <f>'様式D-3_PE'!BO5</f>
        <v>0</v>
      </c>
      <c r="V17" s="86">
        <f>'様式D-3_PE'!BP5</f>
        <v>0</v>
      </c>
      <c r="W17" s="106">
        <f>'様式D-3_PE'!BQ5</f>
        <v>0.01</v>
      </c>
      <c r="X17" s="87">
        <f>'様式D-3_PE'!BR5</f>
        <v>0.03</v>
      </c>
      <c r="Y17" s="85">
        <f>'様式D-3_PE'!BS5</f>
        <v>0</v>
      </c>
      <c r="Z17" s="86">
        <f>'様式D-3_PE'!BT5</f>
        <v>0</v>
      </c>
      <c r="AA17" s="106">
        <f>'様式D-3_PE'!BU5</f>
        <v>0</v>
      </c>
      <c r="AB17" s="109">
        <f>'様式D-3_PE'!BV5</f>
        <v>2.31</v>
      </c>
      <c r="AC17" s="63"/>
      <c r="AD17" s="63"/>
      <c r="AE17" s="63"/>
      <c r="AF17" s="63"/>
      <c r="AG17" s="63"/>
      <c r="AH17" s="63"/>
      <c r="AI17" s="63"/>
      <c r="AJ17" s="63"/>
    </row>
    <row r="18" spans="2:36" x14ac:dyDescent="0.15">
      <c r="B18" s="135"/>
      <c r="C18" s="149"/>
      <c r="D18" s="183"/>
      <c r="E18" s="69"/>
      <c r="F18" s="72"/>
      <c r="G18" s="72"/>
      <c r="H18" s="41"/>
      <c r="I18" s="75"/>
      <c r="J18" s="72"/>
      <c r="K18" s="72"/>
      <c r="L18" s="41"/>
      <c r="M18" s="75"/>
      <c r="N18" s="72"/>
      <c r="O18" s="72"/>
      <c r="P18" s="41"/>
      <c r="Q18" s="104"/>
      <c r="R18" s="103"/>
      <c r="S18" s="105"/>
      <c r="T18" s="102"/>
      <c r="U18" s="85"/>
      <c r="V18" s="86"/>
      <c r="W18" s="106"/>
      <c r="X18" s="87"/>
      <c r="Y18" s="85"/>
      <c r="Z18" s="86"/>
      <c r="AA18" s="106"/>
      <c r="AB18" s="109"/>
      <c r="AC18" s="63"/>
      <c r="AD18" s="63"/>
      <c r="AE18" s="63"/>
      <c r="AF18" s="63"/>
      <c r="AG18" s="63"/>
      <c r="AH18" s="63"/>
      <c r="AI18" s="63"/>
      <c r="AJ18" s="63"/>
    </row>
    <row r="19" spans="2:36" x14ac:dyDescent="0.15">
      <c r="B19" s="135"/>
      <c r="C19" s="149"/>
      <c r="D19" s="183"/>
      <c r="E19" s="69"/>
      <c r="F19" s="72"/>
      <c r="G19" s="72"/>
      <c r="H19" s="41"/>
      <c r="I19" s="75"/>
      <c r="J19" s="72"/>
      <c r="K19" s="72"/>
      <c r="L19" s="41"/>
      <c r="M19" s="75"/>
      <c r="N19" s="72"/>
      <c r="O19" s="72"/>
      <c r="P19" s="41"/>
      <c r="Q19" s="104"/>
      <c r="R19" s="103"/>
      <c r="S19" s="105"/>
      <c r="T19" s="102"/>
      <c r="U19" s="85"/>
      <c r="V19" s="86"/>
      <c r="W19" s="106"/>
      <c r="X19" s="87"/>
      <c r="Y19" s="85"/>
      <c r="Z19" s="86"/>
      <c r="AA19" s="106"/>
      <c r="AB19" s="109"/>
      <c r="AC19" s="63"/>
      <c r="AD19" s="63"/>
      <c r="AE19" s="63"/>
      <c r="AF19" s="63"/>
      <c r="AG19" s="63"/>
      <c r="AH19" s="63"/>
      <c r="AI19" s="63"/>
      <c r="AJ19" s="63"/>
    </row>
    <row r="20" spans="2:36" x14ac:dyDescent="0.15">
      <c r="B20" s="135"/>
      <c r="C20" s="149"/>
      <c r="D20" s="183"/>
      <c r="E20" s="69"/>
      <c r="F20" s="72"/>
      <c r="G20" s="72"/>
      <c r="H20" s="41"/>
      <c r="I20" s="75"/>
      <c r="J20" s="72"/>
      <c r="K20" s="72"/>
      <c r="L20" s="41"/>
      <c r="M20" s="75"/>
      <c r="N20" s="72"/>
      <c r="O20" s="72"/>
      <c r="P20" s="41"/>
      <c r="Q20" s="104"/>
      <c r="R20" s="103"/>
      <c r="S20" s="105"/>
      <c r="T20" s="102"/>
      <c r="U20" s="85"/>
      <c r="V20" s="86"/>
      <c r="W20" s="106"/>
      <c r="X20" s="87"/>
      <c r="Y20" s="85"/>
      <c r="Z20" s="86"/>
      <c r="AA20" s="106"/>
      <c r="AB20" s="109"/>
      <c r="AC20" s="63"/>
      <c r="AD20" s="63"/>
      <c r="AE20" s="63"/>
      <c r="AF20" s="63"/>
      <c r="AG20" s="63"/>
      <c r="AH20" s="63"/>
      <c r="AI20" s="63"/>
      <c r="AJ20" s="63"/>
    </row>
    <row r="21" spans="2:36" x14ac:dyDescent="0.15">
      <c r="B21" s="135"/>
      <c r="C21" s="149"/>
      <c r="D21" s="183"/>
      <c r="E21" s="69"/>
      <c r="F21" s="72"/>
      <c r="G21" s="72"/>
      <c r="H21" s="41"/>
      <c r="I21" s="75"/>
      <c r="J21" s="72"/>
      <c r="K21" s="72"/>
      <c r="L21" s="41"/>
      <c r="M21" s="75"/>
      <c r="N21" s="72"/>
      <c r="O21" s="72"/>
      <c r="P21" s="41"/>
      <c r="Q21" s="104"/>
      <c r="R21" s="103"/>
      <c r="S21" s="105"/>
      <c r="T21" s="102"/>
      <c r="U21" s="85"/>
      <c r="V21" s="86"/>
      <c r="W21" s="106"/>
      <c r="X21" s="87"/>
      <c r="Y21" s="85"/>
      <c r="Z21" s="86"/>
      <c r="AA21" s="106"/>
      <c r="AB21" s="109"/>
      <c r="AC21" s="63"/>
      <c r="AD21" s="63"/>
      <c r="AE21" s="63"/>
      <c r="AF21" s="63"/>
      <c r="AG21" s="63"/>
      <c r="AH21" s="63"/>
      <c r="AI21" s="63"/>
      <c r="AJ21" s="63"/>
    </row>
    <row r="22" spans="2:36" x14ac:dyDescent="0.15">
      <c r="B22" s="135"/>
      <c r="C22" s="149"/>
      <c r="D22" s="183"/>
      <c r="E22" s="69"/>
      <c r="F22" s="72"/>
      <c r="G22" s="72"/>
      <c r="H22" s="41"/>
      <c r="I22" s="75"/>
      <c r="J22" s="72"/>
      <c r="K22" s="72"/>
      <c r="L22" s="41"/>
      <c r="M22" s="75"/>
      <c r="N22" s="72"/>
      <c r="O22" s="72"/>
      <c r="P22" s="41"/>
      <c r="Q22" s="104"/>
      <c r="R22" s="103"/>
      <c r="S22" s="105"/>
      <c r="T22" s="102"/>
      <c r="U22" s="85"/>
      <c r="V22" s="86"/>
      <c r="W22" s="106"/>
      <c r="X22" s="87"/>
      <c r="Y22" s="85"/>
      <c r="Z22" s="86"/>
      <c r="AA22" s="106"/>
      <c r="AB22" s="109"/>
      <c r="AC22" s="63"/>
      <c r="AD22" s="63"/>
      <c r="AE22" s="63"/>
      <c r="AF22" s="63"/>
      <c r="AG22" s="63"/>
      <c r="AH22" s="63"/>
      <c r="AI22" s="63"/>
      <c r="AJ22" s="63"/>
    </row>
    <row r="23" spans="2:36" x14ac:dyDescent="0.15">
      <c r="B23" s="135"/>
      <c r="C23" s="149"/>
      <c r="D23" s="183"/>
      <c r="E23" s="69"/>
      <c r="F23" s="72"/>
      <c r="G23" s="72"/>
      <c r="H23" s="41"/>
      <c r="I23" s="75"/>
      <c r="J23" s="72"/>
      <c r="K23" s="72"/>
      <c r="L23" s="41"/>
      <c r="M23" s="75"/>
      <c r="N23" s="72"/>
      <c r="O23" s="72"/>
      <c r="P23" s="41"/>
      <c r="Q23" s="104"/>
      <c r="R23" s="103"/>
      <c r="S23" s="105"/>
      <c r="T23" s="102"/>
      <c r="U23" s="85"/>
      <c r="V23" s="86"/>
      <c r="W23" s="106"/>
      <c r="X23" s="87"/>
      <c r="Y23" s="85"/>
      <c r="Z23" s="86"/>
      <c r="AA23" s="106"/>
      <c r="AB23" s="109"/>
      <c r="AC23" s="63"/>
      <c r="AD23" s="63"/>
      <c r="AE23" s="63"/>
      <c r="AF23" s="63"/>
      <c r="AG23" s="63"/>
      <c r="AH23" s="63"/>
      <c r="AI23" s="63"/>
      <c r="AJ23" s="63"/>
    </row>
    <row r="24" spans="2:36" x14ac:dyDescent="0.15">
      <c r="B24" s="135"/>
      <c r="C24" s="149"/>
      <c r="D24" s="183"/>
      <c r="E24" s="69"/>
      <c r="F24" s="72"/>
      <c r="G24" s="72"/>
      <c r="H24" s="41"/>
      <c r="I24" s="75"/>
      <c r="J24" s="72"/>
      <c r="K24" s="72"/>
      <c r="L24" s="41"/>
      <c r="M24" s="75"/>
      <c r="N24" s="72"/>
      <c r="O24" s="72"/>
      <c r="P24" s="41"/>
      <c r="Q24" s="104"/>
      <c r="R24" s="103"/>
      <c r="S24" s="105"/>
      <c r="T24" s="102"/>
      <c r="U24" s="85"/>
      <c r="V24" s="86"/>
      <c r="W24" s="106"/>
      <c r="X24" s="87"/>
      <c r="Y24" s="85"/>
      <c r="Z24" s="86"/>
      <c r="AA24" s="106"/>
      <c r="AB24" s="109"/>
      <c r="AC24" s="63"/>
      <c r="AD24" s="63"/>
      <c r="AE24" s="63"/>
      <c r="AF24" s="63"/>
      <c r="AG24" s="63"/>
      <c r="AH24" s="63"/>
      <c r="AI24" s="63"/>
      <c r="AJ24" s="63"/>
    </row>
    <row r="25" spans="2:36" x14ac:dyDescent="0.15">
      <c r="B25" s="135"/>
      <c r="C25" s="149"/>
      <c r="D25" s="183"/>
      <c r="E25" s="69"/>
      <c r="F25" s="72"/>
      <c r="G25" s="72"/>
      <c r="H25" s="41"/>
      <c r="I25" s="75"/>
      <c r="J25" s="72"/>
      <c r="K25" s="72"/>
      <c r="L25" s="41"/>
      <c r="M25" s="75"/>
      <c r="N25" s="72"/>
      <c r="O25" s="72"/>
      <c r="P25" s="41"/>
      <c r="Q25" s="104"/>
      <c r="R25" s="103"/>
      <c r="S25" s="105"/>
      <c r="T25" s="102"/>
      <c r="U25" s="85"/>
      <c r="V25" s="86"/>
      <c r="W25" s="106"/>
      <c r="X25" s="87"/>
      <c r="Y25" s="85"/>
      <c r="Z25" s="86"/>
      <c r="AA25" s="106"/>
      <c r="AB25" s="109"/>
      <c r="AC25" s="63"/>
      <c r="AD25" s="63"/>
      <c r="AE25" s="63"/>
      <c r="AF25" s="63"/>
      <c r="AG25" s="63"/>
      <c r="AH25" s="63"/>
      <c r="AI25" s="63"/>
      <c r="AJ25" s="63"/>
    </row>
    <row r="26" spans="2:36" x14ac:dyDescent="0.15">
      <c r="B26" s="135"/>
      <c r="C26" s="149"/>
      <c r="D26" s="183"/>
      <c r="E26" s="69"/>
      <c r="F26" s="72"/>
      <c r="G26" s="72"/>
      <c r="H26" s="41"/>
      <c r="I26" s="75"/>
      <c r="J26" s="72"/>
      <c r="K26" s="72"/>
      <c r="L26" s="41"/>
      <c r="M26" s="75"/>
      <c r="N26" s="72"/>
      <c r="O26" s="72"/>
      <c r="P26" s="41"/>
      <c r="Q26" s="104"/>
      <c r="R26" s="103"/>
      <c r="S26" s="105"/>
      <c r="T26" s="102"/>
      <c r="U26" s="85"/>
      <c r="V26" s="86"/>
      <c r="W26" s="106"/>
      <c r="X26" s="87"/>
      <c r="Y26" s="85"/>
      <c r="Z26" s="86"/>
      <c r="AA26" s="106"/>
      <c r="AB26" s="109"/>
      <c r="AC26" s="63"/>
      <c r="AD26" s="63"/>
      <c r="AE26" s="63"/>
      <c r="AF26" s="63"/>
      <c r="AG26" s="63"/>
      <c r="AH26" s="63"/>
      <c r="AI26" s="63"/>
      <c r="AJ26" s="63"/>
    </row>
    <row r="27" spans="2:36" x14ac:dyDescent="0.15">
      <c r="B27" s="135"/>
      <c r="C27" s="149"/>
      <c r="D27" s="183"/>
      <c r="E27" s="69"/>
      <c r="F27" s="72"/>
      <c r="G27" s="72"/>
      <c r="H27" s="41"/>
      <c r="I27" s="75"/>
      <c r="J27" s="72"/>
      <c r="K27" s="72"/>
      <c r="L27" s="41"/>
      <c r="M27" s="75"/>
      <c r="N27" s="72"/>
      <c r="O27" s="72"/>
      <c r="P27" s="41"/>
      <c r="Q27" s="104"/>
      <c r="R27" s="103"/>
      <c r="S27" s="105"/>
      <c r="T27" s="102"/>
      <c r="U27" s="85"/>
      <c r="V27" s="86"/>
      <c r="W27" s="106"/>
      <c r="X27" s="87"/>
      <c r="Y27" s="85"/>
      <c r="Z27" s="86"/>
      <c r="AA27" s="106"/>
      <c r="AB27" s="109"/>
      <c r="AC27" s="63"/>
      <c r="AD27" s="63"/>
      <c r="AE27" s="63"/>
      <c r="AF27" s="63"/>
      <c r="AG27" s="63"/>
      <c r="AH27" s="63"/>
      <c r="AI27" s="63"/>
      <c r="AJ27" s="63"/>
    </row>
    <row r="28" spans="2:36" x14ac:dyDescent="0.15">
      <c r="B28" s="135"/>
      <c r="C28" s="149"/>
      <c r="D28" s="183"/>
      <c r="E28" s="69"/>
      <c r="F28" s="72"/>
      <c r="G28" s="72"/>
      <c r="H28" s="41"/>
      <c r="I28" s="75"/>
      <c r="J28" s="72"/>
      <c r="K28" s="72"/>
      <c r="L28" s="41"/>
      <c r="M28" s="75"/>
      <c r="N28" s="72"/>
      <c r="O28" s="72"/>
      <c r="P28" s="41"/>
      <c r="Q28" s="104"/>
      <c r="R28" s="103"/>
      <c r="S28" s="105"/>
      <c r="T28" s="102"/>
      <c r="U28" s="85"/>
      <c r="V28" s="86"/>
      <c r="W28" s="106"/>
      <c r="X28" s="87"/>
      <c r="Y28" s="85"/>
      <c r="Z28" s="86"/>
      <c r="AA28" s="106"/>
      <c r="AB28" s="109"/>
      <c r="AC28" s="63"/>
      <c r="AD28" s="63"/>
      <c r="AE28" s="63"/>
      <c r="AF28" s="63"/>
      <c r="AG28" s="63"/>
      <c r="AH28" s="63"/>
      <c r="AI28" s="63"/>
      <c r="AJ28" s="63"/>
    </row>
    <row r="29" spans="2:36" x14ac:dyDescent="0.15">
      <c r="B29" s="135"/>
      <c r="C29" s="149"/>
      <c r="D29" s="183"/>
      <c r="E29" s="69"/>
      <c r="F29" s="72"/>
      <c r="G29" s="72"/>
      <c r="H29" s="41"/>
      <c r="I29" s="75"/>
      <c r="J29" s="72"/>
      <c r="K29" s="72"/>
      <c r="L29" s="41"/>
      <c r="M29" s="75"/>
      <c r="N29" s="72"/>
      <c r="O29" s="72"/>
      <c r="P29" s="41"/>
      <c r="Q29" s="104"/>
      <c r="R29" s="103"/>
      <c r="S29" s="105"/>
      <c r="T29" s="102"/>
      <c r="U29" s="85"/>
      <c r="V29" s="86"/>
      <c r="W29" s="106"/>
      <c r="X29" s="87"/>
      <c r="Y29" s="85"/>
      <c r="Z29" s="86"/>
      <c r="AA29" s="106"/>
      <c r="AB29" s="109"/>
      <c r="AC29" s="63"/>
      <c r="AD29" s="63"/>
      <c r="AE29" s="63"/>
      <c r="AF29" s="63"/>
      <c r="AG29" s="63"/>
      <c r="AH29" s="63"/>
      <c r="AI29" s="63"/>
      <c r="AJ29" s="63"/>
    </row>
    <row r="30" spans="2:36" x14ac:dyDescent="0.15">
      <c r="B30" s="135"/>
      <c r="C30" s="149"/>
      <c r="D30" s="183"/>
      <c r="E30" s="69"/>
      <c r="F30" s="72"/>
      <c r="G30" s="72"/>
      <c r="H30" s="41"/>
      <c r="I30" s="75"/>
      <c r="J30" s="72"/>
      <c r="K30" s="72"/>
      <c r="L30" s="41"/>
      <c r="M30" s="75"/>
      <c r="N30" s="72"/>
      <c r="O30" s="72"/>
      <c r="P30" s="41"/>
      <c r="Q30" s="104"/>
      <c r="R30" s="103"/>
      <c r="S30" s="105"/>
      <c r="T30" s="102"/>
      <c r="U30" s="85"/>
      <c r="V30" s="86"/>
      <c r="W30" s="106"/>
      <c r="X30" s="87"/>
      <c r="Y30" s="85"/>
      <c r="Z30" s="86"/>
      <c r="AA30" s="106"/>
      <c r="AB30" s="109"/>
      <c r="AC30" s="63"/>
      <c r="AD30" s="63"/>
      <c r="AE30" s="63"/>
      <c r="AF30" s="63"/>
      <c r="AG30" s="63"/>
      <c r="AH30" s="63"/>
      <c r="AI30" s="63"/>
      <c r="AJ30" s="63"/>
    </row>
    <row r="31" spans="2:36" x14ac:dyDescent="0.15">
      <c r="B31" s="135"/>
      <c r="C31" s="149"/>
      <c r="D31" s="183"/>
      <c r="E31" s="69"/>
      <c r="F31" s="72"/>
      <c r="G31" s="72"/>
      <c r="H31" s="41"/>
      <c r="I31" s="75"/>
      <c r="J31" s="72"/>
      <c r="K31" s="72"/>
      <c r="L31" s="41"/>
      <c r="M31" s="75"/>
      <c r="N31" s="72"/>
      <c r="O31" s="72"/>
      <c r="P31" s="41"/>
      <c r="Q31" s="104"/>
      <c r="R31" s="103"/>
      <c r="S31" s="105"/>
      <c r="T31" s="102"/>
      <c r="U31" s="85"/>
      <c r="V31" s="86"/>
      <c r="W31" s="106"/>
      <c r="X31" s="87"/>
      <c r="Y31" s="85"/>
      <c r="Z31" s="86"/>
      <c r="AA31" s="106"/>
      <c r="AB31" s="109"/>
      <c r="AC31" s="63"/>
      <c r="AD31" s="63"/>
      <c r="AE31" s="63"/>
      <c r="AF31" s="63"/>
      <c r="AG31" s="63"/>
      <c r="AH31" s="63"/>
      <c r="AI31" s="63"/>
      <c r="AJ31" s="63"/>
    </row>
    <row r="32" spans="2:36" x14ac:dyDescent="0.15">
      <c r="B32" s="135"/>
      <c r="C32" s="149"/>
      <c r="D32" s="183"/>
      <c r="E32" s="69"/>
      <c r="F32" s="72"/>
      <c r="G32" s="72"/>
      <c r="H32" s="41"/>
      <c r="I32" s="75"/>
      <c r="J32" s="72"/>
      <c r="K32" s="72"/>
      <c r="L32" s="41"/>
      <c r="M32" s="75"/>
      <c r="N32" s="72"/>
      <c r="O32" s="72"/>
      <c r="P32" s="41"/>
      <c r="Q32" s="104"/>
      <c r="R32" s="103"/>
      <c r="S32" s="105"/>
      <c r="T32" s="102"/>
      <c r="U32" s="85"/>
      <c r="V32" s="86"/>
      <c r="W32" s="106"/>
      <c r="X32" s="87"/>
      <c r="Y32" s="85"/>
      <c r="Z32" s="86"/>
      <c r="AA32" s="106"/>
      <c r="AB32" s="109"/>
      <c r="AC32" s="63"/>
      <c r="AD32" s="63"/>
      <c r="AE32" s="63"/>
      <c r="AF32" s="63"/>
      <c r="AG32" s="63"/>
      <c r="AH32" s="63"/>
      <c r="AI32" s="63"/>
      <c r="AJ32" s="63"/>
    </row>
    <row r="33" spans="2:36" x14ac:dyDescent="0.15">
      <c r="B33" s="135"/>
      <c r="C33" s="149"/>
      <c r="D33" s="183"/>
      <c r="E33" s="69"/>
      <c r="F33" s="72"/>
      <c r="G33" s="72"/>
      <c r="H33" s="41"/>
      <c r="I33" s="75"/>
      <c r="J33" s="72"/>
      <c r="K33" s="72"/>
      <c r="L33" s="41"/>
      <c r="M33" s="75"/>
      <c r="N33" s="72"/>
      <c r="O33" s="72"/>
      <c r="P33" s="41"/>
      <c r="Q33" s="104"/>
      <c r="R33" s="103"/>
      <c r="S33" s="105"/>
      <c r="T33" s="102"/>
      <c r="U33" s="85"/>
      <c r="V33" s="86"/>
      <c r="W33" s="106"/>
      <c r="X33" s="87"/>
      <c r="Y33" s="85"/>
      <c r="Z33" s="86"/>
      <c r="AA33" s="106"/>
      <c r="AB33" s="109"/>
      <c r="AC33" s="63"/>
      <c r="AD33" s="63"/>
      <c r="AE33" s="63"/>
      <c r="AF33" s="63"/>
      <c r="AG33" s="63"/>
      <c r="AH33" s="63"/>
      <c r="AI33" s="63"/>
      <c r="AJ33" s="63"/>
    </row>
    <row r="34" spans="2:36" x14ac:dyDescent="0.15">
      <c r="B34" s="135"/>
      <c r="C34" s="149"/>
      <c r="D34" s="183"/>
      <c r="E34" s="69"/>
      <c r="F34" s="72"/>
      <c r="G34" s="72"/>
      <c r="H34" s="41"/>
      <c r="I34" s="75"/>
      <c r="J34" s="72"/>
      <c r="K34" s="72"/>
      <c r="L34" s="41"/>
      <c r="M34" s="75"/>
      <c r="N34" s="72"/>
      <c r="O34" s="72"/>
      <c r="P34" s="41"/>
      <c r="Q34" s="104"/>
      <c r="R34" s="103"/>
      <c r="S34" s="105"/>
      <c r="T34" s="102"/>
      <c r="U34" s="85"/>
      <c r="V34" s="86"/>
      <c r="W34" s="106"/>
      <c r="X34" s="87"/>
      <c r="Y34" s="85"/>
      <c r="Z34" s="86"/>
      <c r="AA34" s="106"/>
      <c r="AB34" s="109"/>
      <c r="AC34" s="63"/>
      <c r="AD34" s="63"/>
      <c r="AE34" s="63"/>
      <c r="AF34" s="63"/>
      <c r="AG34" s="63"/>
      <c r="AH34" s="63"/>
      <c r="AI34" s="63"/>
      <c r="AJ34" s="63"/>
    </row>
    <row r="35" spans="2:36" x14ac:dyDescent="0.15">
      <c r="B35" s="135"/>
      <c r="C35" s="149"/>
      <c r="D35" s="183"/>
      <c r="E35" s="69"/>
      <c r="F35" s="72"/>
      <c r="G35" s="72"/>
      <c r="H35" s="41"/>
      <c r="I35" s="75"/>
      <c r="J35" s="72"/>
      <c r="K35" s="72"/>
      <c r="L35" s="41"/>
      <c r="M35" s="75"/>
      <c r="N35" s="72"/>
      <c r="O35" s="72"/>
      <c r="P35" s="41"/>
      <c r="Q35" s="104"/>
      <c r="R35" s="103"/>
      <c r="S35" s="105"/>
      <c r="T35" s="102"/>
      <c r="U35" s="85"/>
      <c r="V35" s="86"/>
      <c r="W35" s="106"/>
      <c r="X35" s="87"/>
      <c r="Y35" s="85"/>
      <c r="Z35" s="86"/>
      <c r="AA35" s="106"/>
      <c r="AB35" s="109"/>
      <c r="AC35" s="63"/>
      <c r="AD35" s="63"/>
      <c r="AE35" s="63"/>
      <c r="AF35" s="63"/>
      <c r="AG35" s="63"/>
      <c r="AH35" s="63"/>
      <c r="AI35" s="63"/>
      <c r="AJ35" s="63"/>
    </row>
    <row r="36" spans="2:36" x14ac:dyDescent="0.15">
      <c r="B36" s="135"/>
      <c r="C36" s="149"/>
      <c r="D36" s="183"/>
      <c r="E36" s="69"/>
      <c r="F36" s="72"/>
      <c r="G36" s="72"/>
      <c r="H36" s="41"/>
      <c r="I36" s="75"/>
      <c r="J36" s="72"/>
      <c r="K36" s="72"/>
      <c r="L36" s="41"/>
      <c r="M36" s="75"/>
      <c r="N36" s="72"/>
      <c r="O36" s="72"/>
      <c r="P36" s="41"/>
      <c r="Q36" s="104"/>
      <c r="R36" s="103"/>
      <c r="S36" s="105"/>
      <c r="T36" s="102"/>
      <c r="U36" s="85"/>
      <c r="V36" s="86"/>
      <c r="W36" s="106"/>
      <c r="X36" s="87"/>
      <c r="Y36" s="85"/>
      <c r="Z36" s="86"/>
      <c r="AA36" s="106"/>
      <c r="AB36" s="109"/>
      <c r="AC36" s="63"/>
      <c r="AD36" s="63"/>
      <c r="AE36" s="63"/>
      <c r="AF36" s="63"/>
      <c r="AG36" s="63"/>
      <c r="AH36" s="63"/>
      <c r="AI36" s="63"/>
      <c r="AJ36" s="63"/>
    </row>
    <row r="37" spans="2:36" x14ac:dyDescent="0.15">
      <c r="B37" s="135"/>
      <c r="C37" s="149"/>
      <c r="D37" s="183"/>
      <c r="E37" s="69"/>
      <c r="F37" s="72"/>
      <c r="G37" s="72"/>
      <c r="H37" s="41"/>
      <c r="I37" s="75"/>
      <c r="J37" s="72"/>
      <c r="K37" s="72"/>
      <c r="L37" s="41"/>
      <c r="M37" s="75"/>
      <c r="N37" s="72"/>
      <c r="O37" s="72"/>
      <c r="P37" s="41"/>
      <c r="Q37" s="104"/>
      <c r="R37" s="103"/>
      <c r="S37" s="105"/>
      <c r="T37" s="102"/>
      <c r="U37" s="85"/>
      <c r="V37" s="86"/>
      <c r="W37" s="106"/>
      <c r="X37" s="87"/>
      <c r="Y37" s="85"/>
      <c r="Z37" s="86"/>
      <c r="AA37" s="106"/>
      <c r="AB37" s="109"/>
      <c r="AC37" s="63"/>
      <c r="AD37" s="63"/>
      <c r="AE37" s="63"/>
      <c r="AF37" s="63"/>
      <c r="AG37" s="63"/>
      <c r="AH37" s="63"/>
      <c r="AI37" s="63"/>
      <c r="AJ37" s="63"/>
    </row>
    <row r="38" spans="2:36" x14ac:dyDescent="0.15">
      <c r="B38" s="135"/>
      <c r="C38" s="149"/>
      <c r="D38" s="183"/>
      <c r="E38" s="69"/>
      <c r="F38" s="72"/>
      <c r="G38" s="72"/>
      <c r="H38" s="41"/>
      <c r="I38" s="75"/>
      <c r="J38" s="72"/>
      <c r="K38" s="72"/>
      <c r="L38" s="41"/>
      <c r="M38" s="75"/>
      <c r="N38" s="72"/>
      <c r="O38" s="72"/>
      <c r="P38" s="41"/>
      <c r="Q38" s="104"/>
      <c r="R38" s="103"/>
      <c r="S38" s="105"/>
      <c r="T38" s="102"/>
      <c r="U38" s="85"/>
      <c r="V38" s="86"/>
      <c r="W38" s="106"/>
      <c r="X38" s="87"/>
      <c r="Y38" s="85"/>
      <c r="Z38" s="86"/>
      <c r="AA38" s="106"/>
      <c r="AB38" s="109"/>
      <c r="AC38" s="63"/>
      <c r="AD38" s="63"/>
      <c r="AE38" s="63"/>
      <c r="AF38" s="63"/>
      <c r="AG38" s="63"/>
      <c r="AH38" s="63"/>
      <c r="AI38" s="63"/>
      <c r="AJ38" s="63"/>
    </row>
    <row r="39" spans="2:36" x14ac:dyDescent="0.15">
      <c r="B39" s="135"/>
      <c r="C39" s="149"/>
      <c r="D39" s="183"/>
      <c r="E39" s="69"/>
      <c r="F39" s="72"/>
      <c r="G39" s="72"/>
      <c r="H39" s="41"/>
      <c r="I39" s="75"/>
      <c r="J39" s="72"/>
      <c r="K39" s="72"/>
      <c r="L39" s="41"/>
      <c r="M39" s="75"/>
      <c r="N39" s="72"/>
      <c r="O39" s="72"/>
      <c r="P39" s="41"/>
      <c r="Q39" s="104"/>
      <c r="R39" s="103"/>
      <c r="S39" s="105"/>
      <c r="T39" s="102"/>
      <c r="U39" s="85"/>
      <c r="V39" s="86"/>
      <c r="W39" s="106"/>
      <c r="X39" s="87"/>
      <c r="Y39" s="85"/>
      <c r="Z39" s="86"/>
      <c r="AA39" s="106"/>
      <c r="AB39" s="109"/>
      <c r="AC39" s="63"/>
      <c r="AD39" s="63"/>
      <c r="AE39" s="63"/>
      <c r="AF39" s="63"/>
      <c r="AG39" s="63"/>
      <c r="AH39" s="63"/>
      <c r="AI39" s="63"/>
      <c r="AJ39" s="63"/>
    </row>
    <row r="40" spans="2:36" x14ac:dyDescent="0.15">
      <c r="B40" s="135"/>
      <c r="C40" s="149"/>
      <c r="D40" s="183"/>
      <c r="E40" s="69"/>
      <c r="F40" s="72"/>
      <c r="G40" s="72"/>
      <c r="H40" s="41"/>
      <c r="I40" s="75"/>
      <c r="J40" s="72"/>
      <c r="K40" s="72"/>
      <c r="L40" s="41"/>
      <c r="M40" s="75"/>
      <c r="N40" s="72"/>
      <c r="O40" s="72"/>
      <c r="P40" s="41"/>
      <c r="Q40" s="104"/>
      <c r="R40" s="103"/>
      <c r="S40" s="105"/>
      <c r="T40" s="102"/>
      <c r="U40" s="85"/>
      <c r="V40" s="86"/>
      <c r="W40" s="106"/>
      <c r="X40" s="87"/>
      <c r="Y40" s="85"/>
      <c r="Z40" s="86"/>
      <c r="AA40" s="106"/>
      <c r="AB40" s="109"/>
      <c r="AC40" s="63"/>
      <c r="AD40" s="63"/>
      <c r="AE40" s="63"/>
      <c r="AF40" s="63"/>
      <c r="AG40" s="63"/>
      <c r="AH40" s="63"/>
      <c r="AI40" s="63"/>
      <c r="AJ40" s="63"/>
    </row>
    <row r="41" spans="2:36" x14ac:dyDescent="0.15">
      <c r="B41" s="135"/>
      <c r="C41" s="149"/>
      <c r="D41" s="183"/>
      <c r="E41" s="69"/>
      <c r="F41" s="72"/>
      <c r="G41" s="72"/>
      <c r="H41" s="41"/>
      <c r="I41" s="75"/>
      <c r="J41" s="72"/>
      <c r="K41" s="72"/>
      <c r="L41" s="41"/>
      <c r="M41" s="75"/>
      <c r="N41" s="72"/>
      <c r="O41" s="72"/>
      <c r="P41" s="41"/>
      <c r="Q41" s="104"/>
      <c r="R41" s="103"/>
      <c r="S41" s="105"/>
      <c r="T41" s="102"/>
      <c r="U41" s="85"/>
      <c r="V41" s="86"/>
      <c r="W41" s="106"/>
      <c r="X41" s="87"/>
      <c r="Y41" s="85"/>
      <c r="Z41" s="86"/>
      <c r="AA41" s="106"/>
      <c r="AB41" s="109"/>
      <c r="AC41" s="63"/>
      <c r="AD41" s="63"/>
      <c r="AE41" s="63"/>
      <c r="AF41" s="63"/>
      <c r="AG41" s="63"/>
      <c r="AH41" s="63"/>
      <c r="AI41" s="63"/>
      <c r="AJ41" s="63"/>
    </row>
    <row r="42" spans="2:36" x14ac:dyDescent="0.15">
      <c r="B42" s="135"/>
      <c r="C42" s="136"/>
      <c r="D42" s="182"/>
      <c r="E42" s="69"/>
      <c r="F42" s="72"/>
      <c r="G42" s="72"/>
      <c r="H42" s="41"/>
      <c r="I42" s="75"/>
      <c r="J42" s="72"/>
      <c r="K42" s="72"/>
      <c r="L42" s="41"/>
      <c r="M42" s="75"/>
      <c r="N42" s="72"/>
      <c r="O42" s="72"/>
      <c r="P42" s="41"/>
      <c r="Q42" s="104"/>
      <c r="R42" s="103"/>
      <c r="S42" s="105"/>
      <c r="T42" s="102"/>
      <c r="U42" s="85"/>
      <c r="V42" s="86"/>
      <c r="W42" s="106"/>
      <c r="X42" s="87"/>
      <c r="Y42" s="85"/>
      <c r="Z42" s="86"/>
      <c r="AA42" s="106"/>
      <c r="AB42" s="109"/>
      <c r="AC42" s="63"/>
      <c r="AD42" s="63"/>
      <c r="AE42" s="63"/>
      <c r="AF42" s="63"/>
      <c r="AG42" s="63"/>
      <c r="AH42" s="63"/>
      <c r="AI42" s="63"/>
      <c r="AJ42" s="63"/>
    </row>
    <row r="43" spans="2:36" ht="12.75" thickBot="1" x14ac:dyDescent="0.2">
      <c r="B43" s="44"/>
      <c r="C43" s="101"/>
      <c r="D43" s="184"/>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1083" t="s">
        <v>245</v>
      </c>
      <c r="C44" s="1084"/>
      <c r="D44" s="1085"/>
      <c r="E44" s="1101">
        <f>SUM(E10:E43)</f>
        <v>0</v>
      </c>
      <c r="F44" s="1099">
        <f t="shared" ref="F44:O44" si="0">SUM(F10:F43)</f>
        <v>0</v>
      </c>
      <c r="G44" s="185">
        <f>SUM(G10:G43)</f>
        <v>0</v>
      </c>
      <c r="H44" s="186">
        <f t="shared" si="0"/>
        <v>0</v>
      </c>
      <c r="I44" s="1074">
        <f t="shared" si="0"/>
        <v>0</v>
      </c>
      <c r="J44" s="1099">
        <f>SUM(J10:J43)</f>
        <v>0</v>
      </c>
      <c r="K44" s="185">
        <f t="shared" si="0"/>
        <v>10</v>
      </c>
      <c r="L44" s="186">
        <f t="shared" si="0"/>
        <v>20</v>
      </c>
      <c r="M44" s="1074">
        <f>SUM(M10:M43)</f>
        <v>0</v>
      </c>
      <c r="N44" s="1099">
        <f t="shared" si="0"/>
        <v>0</v>
      </c>
      <c r="O44" s="187">
        <f t="shared" si="0"/>
        <v>11</v>
      </c>
      <c r="P44" s="188">
        <f t="shared" ref="P44:U44" si="1">SUM(P10:P43)</f>
        <v>5</v>
      </c>
      <c r="Q44" s="189">
        <f t="shared" si="1"/>
        <v>0</v>
      </c>
      <c r="R44" s="190">
        <f t="shared" si="1"/>
        <v>0</v>
      </c>
      <c r="S44" s="191">
        <f t="shared" si="1"/>
        <v>0</v>
      </c>
      <c r="T44" s="192">
        <f t="shared" si="1"/>
        <v>0</v>
      </c>
      <c r="U44" s="193">
        <f t="shared" si="1"/>
        <v>0</v>
      </c>
      <c r="V44" s="194">
        <f t="shared" ref="V44:X44" si="2">SUM(V10:V43)</f>
        <v>0</v>
      </c>
      <c r="W44" s="195">
        <f t="shared" si="2"/>
        <v>1.9500000000000002</v>
      </c>
      <c r="X44" s="196">
        <f t="shared" si="2"/>
        <v>7.5099999999999989</v>
      </c>
      <c r="Y44" s="193">
        <f>SUM(Y10:Y43)</f>
        <v>0</v>
      </c>
      <c r="Z44" s="194">
        <f>SUM(Z10:Z43)</f>
        <v>0</v>
      </c>
      <c r="AA44" s="195">
        <f>SUM(AA10:AA43)</f>
        <v>33.299999999999997</v>
      </c>
      <c r="AB44" s="197">
        <f>SUM(AB10:AB43)</f>
        <v>20.319999999999997</v>
      </c>
      <c r="AC44" s="65"/>
      <c r="AD44" s="65"/>
      <c r="AE44" s="65"/>
      <c r="AF44" s="65"/>
      <c r="AG44" s="65"/>
      <c r="AH44" s="65"/>
      <c r="AI44" s="65"/>
    </row>
    <row r="45" spans="2:36" ht="15" customHeight="1" thickBot="1" x14ac:dyDescent="0.2">
      <c r="B45" s="1086"/>
      <c r="C45" s="1087"/>
      <c r="D45" s="1079"/>
      <c r="E45" s="1102"/>
      <c r="F45" s="1100"/>
      <c r="G45" s="1076">
        <f>G44+H44</f>
        <v>0</v>
      </c>
      <c r="H45" s="1077"/>
      <c r="I45" s="1075"/>
      <c r="J45" s="1100"/>
      <c r="K45" s="1076">
        <f>K44+L44</f>
        <v>30</v>
      </c>
      <c r="L45" s="1077"/>
      <c r="M45" s="1075"/>
      <c r="N45" s="1100"/>
      <c r="O45" s="1078">
        <f>O44+P44</f>
        <v>16</v>
      </c>
      <c r="P45" s="1079"/>
      <c r="Q45" s="1080"/>
      <c r="R45" s="1081"/>
      <c r="S45" s="1081"/>
      <c r="T45" s="1081"/>
      <c r="U45" s="1081"/>
      <c r="V45" s="1081"/>
      <c r="W45" s="1081"/>
      <c r="X45" s="1081"/>
      <c r="Y45" s="1081"/>
      <c r="Z45" s="1081"/>
      <c r="AA45" s="1081"/>
      <c r="AB45" s="1082"/>
    </row>
    <row r="46" spans="2:36" x14ac:dyDescent="0.15">
      <c r="B46" s="152" t="s">
        <v>246</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52" t="s">
        <v>247</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52" t="s">
        <v>248</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52" t="s">
        <v>249</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52" t="s">
        <v>250</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2"/>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topLeftCell="A4" zoomScale="72" zoomScaleNormal="55" zoomScaleSheetLayoutView="72" workbookViewId="0">
      <selection activeCell="B6" sqref="B6:Z15"/>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777</v>
      </c>
      <c r="C2" s="3"/>
      <c r="D2" s="3"/>
      <c r="E2" s="3"/>
      <c r="F2" s="3"/>
      <c r="G2" s="3"/>
      <c r="H2" s="3"/>
      <c r="I2" s="3"/>
      <c r="J2" s="3"/>
      <c r="K2" s="3"/>
      <c r="L2" s="3"/>
      <c r="M2" s="3"/>
      <c r="N2" s="3"/>
      <c r="O2" s="77"/>
      <c r="P2" s="78"/>
      <c r="Q2" s="1103"/>
      <c r="R2" s="1104"/>
      <c r="S2" s="1104"/>
      <c r="T2" s="1104"/>
      <c r="U2" s="1105" t="s">
        <v>388</v>
      </c>
      <c r="V2" s="1106"/>
      <c r="W2" s="1107"/>
      <c r="X2" s="1108" t="s">
        <v>389</v>
      </c>
      <c r="Y2" s="1109"/>
      <c r="Z2" s="1110"/>
    </row>
    <row r="3" spans="2:26" s="1" customFormat="1" ht="25.35" customHeight="1" x14ac:dyDescent="0.15">
      <c r="B3" s="519" t="s">
        <v>390</v>
      </c>
      <c r="C3" s="520"/>
      <c r="D3" s="521"/>
      <c r="E3" s="685" t="s">
        <v>391</v>
      </c>
      <c r="F3" s="686"/>
      <c r="G3" s="686"/>
      <c r="H3" s="687"/>
      <c r="I3" s="1111" t="s">
        <v>392</v>
      </c>
      <c r="J3" s="1112"/>
      <c r="K3" s="688"/>
      <c r="L3" s="1113" t="s">
        <v>393</v>
      </c>
      <c r="M3" s="1114"/>
      <c r="N3" s="1115"/>
      <c r="O3" s="540" t="s">
        <v>495</v>
      </c>
      <c r="P3" s="541"/>
      <c r="Q3" s="542"/>
      <c r="R3" s="701" t="s">
        <v>496</v>
      </c>
      <c r="S3" s="702"/>
      <c r="T3" s="703"/>
      <c r="U3" s="552" t="s">
        <v>494</v>
      </c>
      <c r="V3" s="553"/>
      <c r="W3" s="553"/>
      <c r="X3" s="1128">
        <v>45926</v>
      </c>
      <c r="Y3" s="1129"/>
      <c r="Z3" s="1130"/>
    </row>
    <row r="4" spans="2:26" s="1" customFormat="1" ht="25.35" customHeight="1" x14ac:dyDescent="0.15">
      <c r="B4" s="533" t="s">
        <v>515</v>
      </c>
      <c r="C4" s="534"/>
      <c r="D4" s="535"/>
      <c r="E4" s="697" t="s">
        <v>398</v>
      </c>
      <c r="F4" s="698"/>
      <c r="G4" s="698"/>
      <c r="H4" s="699"/>
      <c r="I4" s="680" t="s">
        <v>394</v>
      </c>
      <c r="J4" s="676"/>
      <c r="K4" s="700"/>
      <c r="L4" s="1108" t="s">
        <v>395</v>
      </c>
      <c r="M4" s="1109"/>
      <c r="N4" s="1110"/>
      <c r="O4" s="543"/>
      <c r="P4" s="544"/>
      <c r="Q4" s="545"/>
      <c r="R4" s="704" t="s">
        <v>497</v>
      </c>
      <c r="S4" s="705"/>
      <c r="T4" s="706"/>
      <c r="U4" s="555"/>
      <c r="V4" s="556"/>
      <c r="W4" s="556"/>
      <c r="X4" s="1131"/>
      <c r="Y4" s="1132"/>
      <c r="Z4" s="1133"/>
    </row>
    <row r="5" spans="2:26" ht="50.1" customHeight="1" x14ac:dyDescent="0.15">
      <c r="B5" s="1125" t="s">
        <v>251</v>
      </c>
      <c r="C5" s="1126"/>
      <c r="D5" s="1126"/>
      <c r="E5" s="1126"/>
      <c r="F5" s="1126"/>
      <c r="G5" s="1126"/>
      <c r="H5" s="1126"/>
      <c r="I5" s="1126"/>
      <c r="J5" s="1126"/>
      <c r="K5" s="1126"/>
      <c r="L5" s="1126"/>
      <c r="M5" s="1126"/>
      <c r="N5" s="1126"/>
      <c r="O5" s="1126"/>
      <c r="P5" s="1126"/>
      <c r="Q5" s="1126"/>
      <c r="R5" s="1126"/>
      <c r="S5" s="1126"/>
      <c r="T5" s="1126"/>
      <c r="U5" s="1126"/>
      <c r="V5" s="1126"/>
      <c r="W5" s="1126"/>
      <c r="X5" s="1126"/>
      <c r="Y5" s="1126"/>
      <c r="Z5" s="1127"/>
    </row>
    <row r="6" spans="2:26" ht="50.1" customHeight="1" x14ac:dyDescent="0.15">
      <c r="B6" s="1116" t="s">
        <v>792</v>
      </c>
      <c r="C6" s="1117"/>
      <c r="D6" s="1117"/>
      <c r="E6" s="1117"/>
      <c r="F6" s="1117"/>
      <c r="G6" s="1117"/>
      <c r="H6" s="1117"/>
      <c r="I6" s="1117"/>
      <c r="J6" s="1117"/>
      <c r="K6" s="1117"/>
      <c r="L6" s="1117"/>
      <c r="M6" s="1117"/>
      <c r="N6" s="1117"/>
      <c r="O6" s="1117"/>
      <c r="P6" s="1117"/>
      <c r="Q6" s="1117"/>
      <c r="R6" s="1117"/>
      <c r="S6" s="1117"/>
      <c r="T6" s="1117"/>
      <c r="U6" s="1117"/>
      <c r="V6" s="1117"/>
      <c r="W6" s="1117"/>
      <c r="X6" s="1117"/>
      <c r="Y6" s="1117"/>
      <c r="Z6" s="1118"/>
    </row>
    <row r="7" spans="2:26" ht="100.35" customHeight="1" x14ac:dyDescent="0.15">
      <c r="B7" s="1119"/>
      <c r="C7" s="1120"/>
      <c r="D7" s="1120"/>
      <c r="E7" s="1120"/>
      <c r="F7" s="1120"/>
      <c r="G7" s="1120"/>
      <c r="H7" s="1120"/>
      <c r="I7" s="1120"/>
      <c r="J7" s="1120"/>
      <c r="K7" s="1120"/>
      <c r="L7" s="1120"/>
      <c r="M7" s="1120"/>
      <c r="N7" s="1120"/>
      <c r="O7" s="1120"/>
      <c r="P7" s="1120"/>
      <c r="Q7" s="1120"/>
      <c r="R7" s="1120"/>
      <c r="S7" s="1120"/>
      <c r="T7" s="1120"/>
      <c r="U7" s="1120"/>
      <c r="V7" s="1120"/>
      <c r="W7" s="1120"/>
      <c r="X7" s="1120"/>
      <c r="Y7" s="1120"/>
      <c r="Z7" s="1121"/>
    </row>
    <row r="8" spans="2:26" ht="50.1" customHeight="1" x14ac:dyDescent="0.15">
      <c r="B8" s="1119"/>
      <c r="C8" s="1120"/>
      <c r="D8" s="1120"/>
      <c r="E8" s="1120"/>
      <c r="F8" s="1120"/>
      <c r="G8" s="1120"/>
      <c r="H8" s="1120"/>
      <c r="I8" s="1120"/>
      <c r="J8" s="1120"/>
      <c r="K8" s="1120"/>
      <c r="L8" s="1120"/>
      <c r="M8" s="1120"/>
      <c r="N8" s="1120"/>
      <c r="O8" s="1120"/>
      <c r="P8" s="1120"/>
      <c r="Q8" s="1120"/>
      <c r="R8" s="1120"/>
      <c r="S8" s="1120"/>
      <c r="T8" s="1120"/>
      <c r="U8" s="1120"/>
      <c r="V8" s="1120"/>
      <c r="W8" s="1120"/>
      <c r="X8" s="1120"/>
      <c r="Y8" s="1120"/>
      <c r="Z8" s="1121"/>
    </row>
    <row r="9" spans="2:26" ht="100.35" customHeight="1" x14ac:dyDescent="0.15">
      <c r="B9" s="1119"/>
      <c r="C9" s="1120"/>
      <c r="D9" s="1120"/>
      <c r="E9" s="1120"/>
      <c r="F9" s="1120"/>
      <c r="G9" s="1120"/>
      <c r="H9" s="1120"/>
      <c r="I9" s="1120"/>
      <c r="J9" s="1120"/>
      <c r="K9" s="1120"/>
      <c r="L9" s="1120"/>
      <c r="M9" s="1120"/>
      <c r="N9" s="1120"/>
      <c r="O9" s="1120"/>
      <c r="P9" s="1120"/>
      <c r="Q9" s="1120"/>
      <c r="R9" s="1120"/>
      <c r="S9" s="1120"/>
      <c r="T9" s="1120"/>
      <c r="U9" s="1120"/>
      <c r="V9" s="1120"/>
      <c r="W9" s="1120"/>
      <c r="X9" s="1120"/>
      <c r="Y9" s="1120"/>
      <c r="Z9" s="1121"/>
    </row>
    <row r="10" spans="2:26" ht="50.1" customHeight="1" x14ac:dyDescent="0.15">
      <c r="B10" s="1119"/>
      <c r="C10" s="1120"/>
      <c r="D10" s="1120"/>
      <c r="E10" s="1120"/>
      <c r="F10" s="1120"/>
      <c r="G10" s="1120"/>
      <c r="H10" s="1120"/>
      <c r="I10" s="1120"/>
      <c r="J10" s="1120"/>
      <c r="K10" s="1120"/>
      <c r="L10" s="1120"/>
      <c r="M10" s="1120"/>
      <c r="N10" s="1120"/>
      <c r="O10" s="1120"/>
      <c r="P10" s="1120"/>
      <c r="Q10" s="1120"/>
      <c r="R10" s="1120"/>
      <c r="S10" s="1120"/>
      <c r="T10" s="1120"/>
      <c r="U10" s="1120"/>
      <c r="V10" s="1120"/>
      <c r="W10" s="1120"/>
      <c r="X10" s="1120"/>
      <c r="Y10" s="1120"/>
      <c r="Z10" s="1121"/>
    </row>
    <row r="11" spans="2:26" ht="100.35" customHeight="1" x14ac:dyDescent="0.15">
      <c r="B11" s="1119"/>
      <c r="C11" s="1120"/>
      <c r="D11" s="1120"/>
      <c r="E11" s="1120"/>
      <c r="F11" s="1120"/>
      <c r="G11" s="1120"/>
      <c r="H11" s="1120"/>
      <c r="I11" s="1120"/>
      <c r="J11" s="1120"/>
      <c r="K11" s="1120"/>
      <c r="L11" s="1120"/>
      <c r="M11" s="1120"/>
      <c r="N11" s="1120"/>
      <c r="O11" s="1120"/>
      <c r="P11" s="1120"/>
      <c r="Q11" s="1120"/>
      <c r="R11" s="1120"/>
      <c r="S11" s="1120"/>
      <c r="T11" s="1120"/>
      <c r="U11" s="1120"/>
      <c r="V11" s="1120"/>
      <c r="W11" s="1120"/>
      <c r="X11" s="1120"/>
      <c r="Y11" s="1120"/>
      <c r="Z11" s="1121"/>
    </row>
    <row r="12" spans="2:26" ht="50.1" customHeight="1" x14ac:dyDescent="0.15">
      <c r="B12" s="1119"/>
      <c r="C12" s="1120"/>
      <c r="D12" s="1120"/>
      <c r="E12" s="1120"/>
      <c r="F12" s="1120"/>
      <c r="G12" s="1120"/>
      <c r="H12" s="1120"/>
      <c r="I12" s="1120"/>
      <c r="J12" s="1120"/>
      <c r="K12" s="1120"/>
      <c r="L12" s="1120"/>
      <c r="M12" s="1120"/>
      <c r="N12" s="1120"/>
      <c r="O12" s="1120"/>
      <c r="P12" s="1120"/>
      <c r="Q12" s="1120"/>
      <c r="R12" s="1120"/>
      <c r="S12" s="1120"/>
      <c r="T12" s="1120"/>
      <c r="U12" s="1120"/>
      <c r="V12" s="1120"/>
      <c r="W12" s="1120"/>
      <c r="X12" s="1120"/>
      <c r="Y12" s="1120"/>
      <c r="Z12" s="1121"/>
    </row>
    <row r="13" spans="2:26" ht="100.35" customHeight="1" x14ac:dyDescent="0.15">
      <c r="B13" s="1119"/>
      <c r="C13" s="1120"/>
      <c r="D13" s="1120"/>
      <c r="E13" s="1120"/>
      <c r="F13" s="1120"/>
      <c r="G13" s="1120"/>
      <c r="H13" s="1120"/>
      <c r="I13" s="1120"/>
      <c r="J13" s="1120"/>
      <c r="K13" s="1120"/>
      <c r="L13" s="1120"/>
      <c r="M13" s="1120"/>
      <c r="N13" s="1120"/>
      <c r="O13" s="1120"/>
      <c r="P13" s="1120"/>
      <c r="Q13" s="1120"/>
      <c r="R13" s="1120"/>
      <c r="S13" s="1120"/>
      <c r="T13" s="1120"/>
      <c r="U13" s="1120"/>
      <c r="V13" s="1120"/>
      <c r="W13" s="1120"/>
      <c r="X13" s="1120"/>
      <c r="Y13" s="1120"/>
      <c r="Z13" s="1121"/>
    </row>
    <row r="14" spans="2:26" ht="50.1" customHeight="1" x14ac:dyDescent="0.15">
      <c r="B14" s="1119"/>
      <c r="C14" s="1120"/>
      <c r="D14" s="1120"/>
      <c r="E14" s="1120"/>
      <c r="F14" s="1120"/>
      <c r="G14" s="1120"/>
      <c r="H14" s="1120"/>
      <c r="I14" s="1120"/>
      <c r="J14" s="1120"/>
      <c r="K14" s="1120"/>
      <c r="L14" s="1120"/>
      <c r="M14" s="1120"/>
      <c r="N14" s="1120"/>
      <c r="O14" s="1120"/>
      <c r="P14" s="1120"/>
      <c r="Q14" s="1120"/>
      <c r="R14" s="1120"/>
      <c r="S14" s="1120"/>
      <c r="T14" s="1120"/>
      <c r="U14" s="1120"/>
      <c r="V14" s="1120"/>
      <c r="W14" s="1120"/>
      <c r="X14" s="1120"/>
      <c r="Y14" s="1120"/>
      <c r="Z14" s="1121"/>
    </row>
    <row r="15" spans="2:26" ht="100.35" customHeight="1" x14ac:dyDescent="0.15">
      <c r="B15" s="1122"/>
      <c r="C15" s="1123"/>
      <c r="D15" s="1123"/>
      <c r="E15" s="1123"/>
      <c r="F15" s="1123"/>
      <c r="G15" s="1123"/>
      <c r="H15" s="1123"/>
      <c r="I15" s="1123"/>
      <c r="J15" s="1123"/>
      <c r="K15" s="1123"/>
      <c r="L15" s="1123"/>
      <c r="M15" s="1123"/>
      <c r="N15" s="1123"/>
      <c r="O15" s="1123"/>
      <c r="P15" s="1123"/>
      <c r="Q15" s="1123"/>
      <c r="R15" s="1123"/>
      <c r="S15" s="1123"/>
      <c r="T15" s="1123"/>
      <c r="U15" s="1123"/>
      <c r="V15" s="1123"/>
      <c r="W15" s="1123"/>
      <c r="X15" s="1123"/>
      <c r="Y15" s="1123"/>
      <c r="Z15" s="1124"/>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B6:Z15" xr:uid="{44A59BD9-5F08-4DE7-80A5-41140AC8E714}"/>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election activeCell="E35" sqref="E35"/>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34" t="s">
        <v>252</v>
      </c>
      <c r="C4" s="1135"/>
      <c r="D4" s="1135"/>
      <c r="E4" s="1135"/>
      <c r="F4" s="1136"/>
    </row>
    <row r="5" spans="2:10" ht="14.25" thickBot="1" x14ac:dyDescent="0.2">
      <c r="B5" s="159" t="s">
        <v>253</v>
      </c>
      <c r="C5" s="160" t="s">
        <v>254</v>
      </c>
      <c r="D5" s="160" t="s">
        <v>255</v>
      </c>
      <c r="E5" s="160" t="s">
        <v>256</v>
      </c>
      <c r="F5" s="161" t="s">
        <v>257</v>
      </c>
    </row>
    <row r="6" spans="2:10" ht="14.25" thickTop="1" x14ac:dyDescent="0.15">
      <c r="B6" s="169" t="s">
        <v>258</v>
      </c>
      <c r="C6" s="170" t="s">
        <v>259</v>
      </c>
      <c r="D6" s="170" t="s">
        <v>260</v>
      </c>
      <c r="E6" s="170" t="s">
        <v>261</v>
      </c>
      <c r="F6" s="171" t="s">
        <v>262</v>
      </c>
    </row>
    <row r="7" spans="2:10" x14ac:dyDescent="0.15">
      <c r="B7" s="169" t="s">
        <v>263</v>
      </c>
      <c r="C7" s="170" t="s">
        <v>264</v>
      </c>
      <c r="D7" s="170" t="s">
        <v>265</v>
      </c>
      <c r="E7" s="170" t="s">
        <v>266</v>
      </c>
      <c r="F7" s="171" t="s">
        <v>267</v>
      </c>
    </row>
    <row r="8" spans="2:10" x14ac:dyDescent="0.15">
      <c r="B8" s="169" t="s">
        <v>268</v>
      </c>
      <c r="C8" s="170" t="s">
        <v>269</v>
      </c>
      <c r="D8" s="170"/>
      <c r="E8" s="170" t="s">
        <v>270</v>
      </c>
      <c r="F8" s="171"/>
    </row>
    <row r="9" spans="2:10" x14ac:dyDescent="0.15">
      <c r="B9" s="169" t="s">
        <v>271</v>
      </c>
      <c r="C9" s="170" t="s">
        <v>272</v>
      </c>
      <c r="D9" s="170"/>
      <c r="E9" s="170" t="s">
        <v>273</v>
      </c>
      <c r="F9" s="171"/>
    </row>
    <row r="10" spans="2:10" x14ac:dyDescent="0.15">
      <c r="B10" s="169" t="s">
        <v>274</v>
      </c>
      <c r="C10" s="170" t="s">
        <v>275</v>
      </c>
      <c r="D10" s="170"/>
      <c r="E10" s="170" t="s">
        <v>276</v>
      </c>
      <c r="F10" s="171"/>
    </row>
    <row r="11" spans="2:10" x14ac:dyDescent="0.15">
      <c r="B11" s="169" t="s">
        <v>277</v>
      </c>
      <c r="C11" s="170" t="s">
        <v>278</v>
      </c>
      <c r="D11" s="170"/>
      <c r="E11" s="170"/>
      <c r="F11" s="171"/>
    </row>
    <row r="12" spans="2:10" ht="14.25" thickBot="1" x14ac:dyDescent="0.2">
      <c r="B12" s="172" t="s">
        <v>279</v>
      </c>
      <c r="C12" s="173"/>
      <c r="D12" s="173"/>
      <c r="E12" s="173"/>
      <c r="F12" s="174"/>
    </row>
    <row r="13" spans="2:10" ht="14.25" thickBot="1" x14ac:dyDescent="0.2"/>
    <row r="14" spans="2:10" x14ac:dyDescent="0.15">
      <c r="B14" s="1134" t="s">
        <v>280</v>
      </c>
      <c r="C14" s="1135"/>
      <c r="D14" s="1135"/>
      <c r="E14" s="1135"/>
      <c r="F14" s="1135"/>
      <c r="G14" s="1135"/>
      <c r="H14" s="1135"/>
      <c r="I14" s="1135"/>
      <c r="J14" s="1136"/>
    </row>
    <row r="15" spans="2:10" ht="14.25" thickBot="1" x14ac:dyDescent="0.2">
      <c r="B15" s="159" t="s">
        <v>281</v>
      </c>
      <c r="C15" s="160" t="s">
        <v>282</v>
      </c>
      <c r="D15" s="160" t="s">
        <v>283</v>
      </c>
      <c r="E15" s="160" t="s">
        <v>284</v>
      </c>
      <c r="F15" s="160" t="s">
        <v>285</v>
      </c>
      <c r="G15" s="160" t="s">
        <v>286</v>
      </c>
      <c r="H15" s="160" t="s">
        <v>287</v>
      </c>
      <c r="I15" s="160" t="s">
        <v>288</v>
      </c>
      <c r="J15" s="161" t="s">
        <v>289</v>
      </c>
    </row>
    <row r="16" spans="2:10" ht="14.25" thickTop="1" x14ac:dyDescent="0.15">
      <c r="B16" s="162" t="s">
        <v>290</v>
      </c>
      <c r="C16" s="163" t="s">
        <v>291</v>
      </c>
      <c r="D16" s="163" t="s">
        <v>292</v>
      </c>
      <c r="E16" s="163" t="s">
        <v>293</v>
      </c>
      <c r="F16" s="163" t="s">
        <v>294</v>
      </c>
      <c r="G16" s="163" t="s">
        <v>294</v>
      </c>
      <c r="H16" s="163" t="s">
        <v>295</v>
      </c>
      <c r="I16" s="163" t="s">
        <v>296</v>
      </c>
      <c r="J16" s="164" t="s">
        <v>297</v>
      </c>
    </row>
    <row r="17" spans="2:10" x14ac:dyDescent="0.15">
      <c r="B17" s="162" t="s">
        <v>298</v>
      </c>
      <c r="C17" s="163" t="s">
        <v>299</v>
      </c>
      <c r="D17" s="163" t="s">
        <v>300</v>
      </c>
      <c r="E17" s="163" t="s">
        <v>301</v>
      </c>
      <c r="F17" s="163" t="s">
        <v>302</v>
      </c>
      <c r="G17" s="163" t="s">
        <v>303</v>
      </c>
      <c r="H17" s="163" t="s">
        <v>304</v>
      </c>
      <c r="I17" s="163" t="s">
        <v>305</v>
      </c>
      <c r="J17" s="164" t="s">
        <v>306</v>
      </c>
    </row>
    <row r="18" spans="2:10" x14ac:dyDescent="0.15">
      <c r="B18" s="162" t="s">
        <v>307</v>
      </c>
      <c r="C18" s="163" t="s">
        <v>308</v>
      </c>
      <c r="D18" s="163" t="s">
        <v>309</v>
      </c>
      <c r="E18" s="163" t="s">
        <v>310</v>
      </c>
      <c r="F18" s="163" t="s">
        <v>311</v>
      </c>
      <c r="G18" s="163" t="s">
        <v>312</v>
      </c>
      <c r="H18" s="163"/>
      <c r="I18" s="163" t="s">
        <v>304</v>
      </c>
      <c r="J18" s="164" t="s">
        <v>313</v>
      </c>
    </row>
    <row r="19" spans="2:10" x14ac:dyDescent="0.15">
      <c r="B19" s="162" t="s">
        <v>314</v>
      </c>
      <c r="C19" s="163" t="s">
        <v>315</v>
      </c>
      <c r="D19" s="163"/>
      <c r="E19" s="163" t="s">
        <v>316</v>
      </c>
      <c r="F19" s="163" t="s">
        <v>312</v>
      </c>
      <c r="G19" s="163" t="s">
        <v>317</v>
      </c>
      <c r="H19" s="163"/>
      <c r="I19" s="163"/>
      <c r="J19" s="164"/>
    </row>
    <row r="20" spans="2:10" x14ac:dyDescent="0.15">
      <c r="B20" s="162" t="s">
        <v>318</v>
      </c>
      <c r="C20" s="163" t="s">
        <v>319</v>
      </c>
      <c r="D20" s="163"/>
      <c r="E20" s="163" t="s">
        <v>320</v>
      </c>
      <c r="F20" s="163" t="s">
        <v>317</v>
      </c>
      <c r="G20" s="163" t="s">
        <v>321</v>
      </c>
      <c r="H20" s="163"/>
      <c r="I20" s="163"/>
      <c r="J20" s="164"/>
    </row>
    <row r="21" spans="2:10" x14ac:dyDescent="0.15">
      <c r="B21" s="162" t="s">
        <v>275</v>
      </c>
      <c r="C21" s="163" t="s">
        <v>322</v>
      </c>
      <c r="D21" s="163"/>
      <c r="E21" s="163" t="s">
        <v>323</v>
      </c>
      <c r="F21" s="163" t="s">
        <v>321</v>
      </c>
      <c r="G21" s="163"/>
      <c r="H21" s="163"/>
      <c r="I21" s="163"/>
      <c r="J21" s="164"/>
    </row>
    <row r="22" spans="2:10" x14ac:dyDescent="0.15">
      <c r="B22" s="162"/>
      <c r="C22" s="163" t="s">
        <v>324</v>
      </c>
      <c r="D22" s="163"/>
      <c r="E22" s="163" t="s">
        <v>325</v>
      </c>
      <c r="F22" s="163"/>
      <c r="G22" s="163"/>
      <c r="H22" s="163"/>
      <c r="I22" s="163"/>
      <c r="J22" s="164"/>
    </row>
    <row r="23" spans="2:10" x14ac:dyDescent="0.15">
      <c r="B23" s="162"/>
      <c r="C23" s="163" t="s">
        <v>326</v>
      </c>
      <c r="D23" s="163"/>
      <c r="E23" s="163" t="s">
        <v>327</v>
      </c>
      <c r="F23" s="163"/>
      <c r="G23" s="163"/>
      <c r="H23" s="163"/>
      <c r="I23" s="163"/>
      <c r="J23" s="164"/>
    </row>
    <row r="24" spans="2:10" x14ac:dyDescent="0.15">
      <c r="B24" s="162"/>
      <c r="C24" s="163" t="s">
        <v>328</v>
      </c>
      <c r="D24" s="163"/>
      <c r="E24" s="163" t="s">
        <v>329</v>
      </c>
      <c r="F24" s="163"/>
      <c r="G24" s="163"/>
      <c r="H24" s="163"/>
      <c r="I24" s="163"/>
      <c r="J24" s="164"/>
    </row>
    <row r="25" spans="2:10" x14ac:dyDescent="0.15">
      <c r="B25" s="162"/>
      <c r="C25" s="163" t="s">
        <v>330</v>
      </c>
      <c r="D25" s="163"/>
      <c r="E25" s="163" t="s">
        <v>331</v>
      </c>
      <c r="F25" s="163"/>
      <c r="G25" s="163"/>
      <c r="H25" s="163"/>
      <c r="I25" s="163"/>
      <c r="J25" s="164"/>
    </row>
    <row r="26" spans="2:10" x14ac:dyDescent="0.15">
      <c r="B26" s="162"/>
      <c r="C26" s="163" t="s">
        <v>332</v>
      </c>
      <c r="D26" s="163"/>
      <c r="E26" s="165" t="s">
        <v>333</v>
      </c>
      <c r="F26" s="163"/>
      <c r="G26" s="163"/>
      <c r="H26" s="163"/>
      <c r="I26" s="163"/>
      <c r="J26" s="164"/>
    </row>
    <row r="27" spans="2:10" x14ac:dyDescent="0.15">
      <c r="B27" s="162"/>
      <c r="C27" s="163" t="s">
        <v>334</v>
      </c>
      <c r="D27" s="163"/>
      <c r="E27" s="163" t="s">
        <v>335</v>
      </c>
      <c r="F27" s="163"/>
      <c r="G27" s="163"/>
      <c r="H27" s="163"/>
      <c r="I27" s="163"/>
      <c r="J27" s="164"/>
    </row>
    <row r="28" spans="2:10" x14ac:dyDescent="0.15">
      <c r="B28" s="162"/>
      <c r="C28" s="163" t="s">
        <v>336</v>
      </c>
      <c r="D28" s="163"/>
      <c r="E28" s="165"/>
      <c r="F28" s="163"/>
      <c r="G28" s="163"/>
      <c r="H28" s="163"/>
      <c r="I28" s="163"/>
      <c r="J28" s="164"/>
    </row>
    <row r="29" spans="2:10" x14ac:dyDescent="0.15">
      <c r="B29" s="162"/>
      <c r="C29" s="163" t="s">
        <v>275</v>
      </c>
      <c r="D29" s="163"/>
      <c r="E29" s="163"/>
      <c r="F29" s="163"/>
      <c r="G29" s="163"/>
      <c r="H29" s="163"/>
      <c r="I29" s="163"/>
      <c r="J29" s="164"/>
    </row>
    <row r="30" spans="2:10" x14ac:dyDescent="0.15">
      <c r="B30" s="162"/>
      <c r="C30" s="163"/>
      <c r="D30" s="163"/>
      <c r="E30" s="163"/>
      <c r="F30" s="163"/>
      <c r="G30" s="163"/>
      <c r="H30" s="163"/>
      <c r="I30" s="163"/>
      <c r="J30" s="164"/>
    </row>
    <row r="31" spans="2:10" x14ac:dyDescent="0.15">
      <c r="B31" s="162"/>
      <c r="C31" s="163" t="s">
        <v>336</v>
      </c>
      <c r="D31" s="163"/>
      <c r="E31" s="163"/>
      <c r="F31" s="163"/>
      <c r="G31" s="163"/>
      <c r="H31" s="163"/>
      <c r="I31" s="163"/>
      <c r="J31" s="164"/>
    </row>
    <row r="32" spans="2:10" x14ac:dyDescent="0.15">
      <c r="B32" s="162"/>
      <c r="C32" s="163" t="s">
        <v>275</v>
      </c>
      <c r="D32" s="163"/>
      <c r="E32" s="163"/>
      <c r="F32" s="163"/>
      <c r="G32" s="163"/>
      <c r="H32" s="163"/>
      <c r="I32" s="163"/>
      <c r="J32" s="164"/>
    </row>
    <row r="33" spans="2:10" x14ac:dyDescent="0.15">
      <c r="B33" s="162"/>
      <c r="C33" s="163"/>
      <c r="D33" s="163"/>
      <c r="E33" s="163"/>
      <c r="F33" s="163"/>
      <c r="G33" s="163"/>
      <c r="H33" s="163"/>
      <c r="I33" s="163"/>
      <c r="J33" s="164"/>
    </row>
    <row r="34" spans="2:10" x14ac:dyDescent="0.15">
      <c r="B34" s="162"/>
      <c r="C34" s="163" t="s">
        <v>337</v>
      </c>
      <c r="D34" s="163"/>
      <c r="E34" s="163"/>
      <c r="F34" s="163"/>
      <c r="G34" s="163"/>
      <c r="H34" s="163"/>
      <c r="I34" s="163"/>
      <c r="J34" s="164"/>
    </row>
    <row r="35" spans="2:10" x14ac:dyDescent="0.15">
      <c r="B35" s="162"/>
      <c r="C35" s="163" t="s">
        <v>275</v>
      </c>
      <c r="D35" s="163"/>
      <c r="E35" s="163"/>
      <c r="F35" s="163"/>
      <c r="G35" s="163"/>
      <c r="H35" s="163"/>
      <c r="I35" s="163"/>
      <c r="J35" s="164"/>
    </row>
    <row r="36" spans="2:10" x14ac:dyDescent="0.15">
      <c r="B36" s="162"/>
      <c r="C36" s="163"/>
      <c r="D36" s="163"/>
      <c r="E36" s="163"/>
      <c r="F36" s="163"/>
      <c r="G36" s="163"/>
      <c r="H36" s="163"/>
      <c r="I36" s="163"/>
      <c r="J36" s="164"/>
    </row>
    <row r="37" spans="2:10" x14ac:dyDescent="0.15">
      <c r="B37" s="162"/>
      <c r="C37" s="163" t="s">
        <v>338</v>
      </c>
      <c r="D37" s="163"/>
      <c r="E37" s="163"/>
      <c r="F37" s="163"/>
      <c r="G37" s="163"/>
      <c r="H37" s="163"/>
      <c r="I37" s="163"/>
      <c r="J37" s="164"/>
    </row>
    <row r="38" spans="2:10" x14ac:dyDescent="0.15">
      <c r="B38" s="162"/>
      <c r="C38" s="163" t="s">
        <v>339</v>
      </c>
      <c r="D38" s="163"/>
      <c r="E38" s="163"/>
      <c r="F38" s="163"/>
      <c r="G38" s="163"/>
      <c r="H38" s="163"/>
      <c r="I38" s="163"/>
      <c r="J38" s="164"/>
    </row>
    <row r="39" spans="2:10" x14ac:dyDescent="0.15">
      <c r="B39" s="162"/>
      <c r="C39" s="163" t="s">
        <v>275</v>
      </c>
      <c r="D39" s="163"/>
      <c r="E39" s="163"/>
      <c r="F39" s="163"/>
      <c r="G39" s="163"/>
      <c r="H39" s="163"/>
      <c r="I39" s="163"/>
      <c r="J39" s="164"/>
    </row>
    <row r="40" spans="2:10" x14ac:dyDescent="0.15">
      <c r="B40" s="162"/>
      <c r="C40" s="163"/>
      <c r="D40" s="163"/>
      <c r="E40" s="163"/>
      <c r="F40" s="163"/>
      <c r="G40" s="163"/>
      <c r="H40" s="163"/>
      <c r="I40" s="163"/>
      <c r="J40" s="164"/>
    </row>
    <row r="41" spans="2:10" x14ac:dyDescent="0.15">
      <c r="B41" s="162"/>
      <c r="C41" s="163" t="s">
        <v>340</v>
      </c>
      <c r="D41" s="163"/>
      <c r="E41" s="163"/>
      <c r="F41" s="163"/>
      <c r="G41" s="163"/>
      <c r="H41" s="163"/>
      <c r="I41" s="163"/>
      <c r="J41" s="164"/>
    </row>
    <row r="42" spans="2:10" x14ac:dyDescent="0.15">
      <c r="B42" s="162"/>
      <c r="C42" s="163" t="s">
        <v>341</v>
      </c>
      <c r="D42" s="163"/>
      <c r="E42" s="163"/>
      <c r="F42" s="163"/>
      <c r="G42" s="163"/>
      <c r="H42" s="163"/>
      <c r="I42" s="163"/>
      <c r="J42" s="164"/>
    </row>
    <row r="43" spans="2:10" x14ac:dyDescent="0.15">
      <c r="B43" s="162"/>
      <c r="C43" s="163" t="s">
        <v>342</v>
      </c>
      <c r="D43" s="163"/>
      <c r="E43" s="163"/>
      <c r="F43" s="163"/>
      <c r="G43" s="163"/>
      <c r="H43" s="163"/>
      <c r="I43" s="163"/>
      <c r="J43" s="164"/>
    </row>
    <row r="44" spans="2:10" x14ac:dyDescent="0.15">
      <c r="B44" s="162"/>
      <c r="C44" s="163" t="s">
        <v>343</v>
      </c>
      <c r="D44" s="163"/>
      <c r="E44" s="163"/>
      <c r="F44" s="163"/>
      <c r="G44" s="163"/>
      <c r="H44" s="163"/>
      <c r="I44" s="163"/>
      <c r="J44" s="164"/>
    </row>
    <row r="45" spans="2:10" x14ac:dyDescent="0.15">
      <c r="B45" s="162"/>
      <c r="C45" s="163" t="s">
        <v>275</v>
      </c>
      <c r="D45" s="163"/>
      <c r="E45" s="163"/>
      <c r="F45" s="163"/>
      <c r="G45" s="163"/>
      <c r="H45" s="163"/>
      <c r="I45" s="163"/>
      <c r="J45" s="164"/>
    </row>
    <row r="46" spans="2:10" x14ac:dyDescent="0.15">
      <c r="B46" s="162"/>
      <c r="C46" s="163"/>
      <c r="D46" s="163"/>
      <c r="E46" s="163"/>
      <c r="F46" s="163"/>
      <c r="G46" s="163"/>
      <c r="H46" s="163"/>
      <c r="I46" s="163"/>
      <c r="J46" s="164"/>
    </row>
    <row r="47" spans="2:10" ht="14.25" thickBot="1" x14ac:dyDescent="0.2">
      <c r="B47" s="166"/>
      <c r="C47" s="167" t="s">
        <v>275</v>
      </c>
      <c r="D47" s="167"/>
      <c r="E47" s="167"/>
      <c r="F47" s="167"/>
      <c r="G47" s="167"/>
      <c r="H47" s="167"/>
      <c r="I47" s="167"/>
      <c r="J47" s="168"/>
    </row>
    <row r="49" spans="2:7" ht="14.25" thickBot="1" x14ac:dyDescent="0.2">
      <c r="C49" s="51"/>
      <c r="D49" s="51"/>
      <c r="E49" s="51"/>
      <c r="F49" s="51"/>
      <c r="G49" s="51"/>
    </row>
    <row r="50" spans="2:7" x14ac:dyDescent="0.15">
      <c r="B50" s="1137" t="s">
        <v>344</v>
      </c>
      <c r="C50" s="1138"/>
      <c r="D50" s="1138"/>
      <c r="E50" s="1138"/>
      <c r="F50" s="1138"/>
      <c r="G50" s="1139"/>
    </row>
    <row r="51" spans="2:7" ht="14.25" thickBot="1" x14ac:dyDescent="0.2">
      <c r="B51" s="157" t="s">
        <v>345</v>
      </c>
      <c r="C51" s="45" t="s">
        <v>281</v>
      </c>
      <c r="D51" s="45" t="s">
        <v>346</v>
      </c>
      <c r="E51" s="45" t="s">
        <v>347</v>
      </c>
      <c r="F51" s="46" t="s">
        <v>348</v>
      </c>
      <c r="G51" s="158" t="s">
        <v>349</v>
      </c>
    </row>
    <row r="52" spans="2:7" ht="14.25" thickTop="1" x14ac:dyDescent="0.15">
      <c r="B52" s="175" t="s">
        <v>350</v>
      </c>
      <c r="C52" s="163" t="s">
        <v>351</v>
      </c>
      <c r="D52" s="163" t="s">
        <v>352</v>
      </c>
      <c r="E52" s="163" t="s">
        <v>353</v>
      </c>
      <c r="F52" s="163" t="s">
        <v>354</v>
      </c>
      <c r="G52" s="164" t="s">
        <v>297</v>
      </c>
    </row>
    <row r="53" spans="2:7" x14ac:dyDescent="0.15">
      <c r="B53" s="175" t="s">
        <v>355</v>
      </c>
      <c r="C53" s="163" t="s">
        <v>356</v>
      </c>
      <c r="D53" s="163" t="s">
        <v>357</v>
      </c>
      <c r="E53" s="163" t="s">
        <v>358</v>
      </c>
      <c r="F53" s="163" t="s">
        <v>359</v>
      </c>
      <c r="G53" s="164" t="s">
        <v>306</v>
      </c>
    </row>
    <row r="54" spans="2:7" x14ac:dyDescent="0.15">
      <c r="B54" s="175" t="s">
        <v>360</v>
      </c>
      <c r="C54" s="163" t="s">
        <v>361</v>
      </c>
      <c r="D54" s="163" t="s">
        <v>362</v>
      </c>
      <c r="E54" s="163" t="s">
        <v>363</v>
      </c>
      <c r="F54" s="163"/>
      <c r="G54" s="164" t="s">
        <v>313</v>
      </c>
    </row>
    <row r="55" spans="2:7" x14ac:dyDescent="0.15">
      <c r="B55" s="175" t="s">
        <v>364</v>
      </c>
      <c r="C55" s="163"/>
      <c r="D55" s="163"/>
      <c r="E55" s="163" t="s">
        <v>365</v>
      </c>
      <c r="F55" s="163"/>
      <c r="G55" s="164"/>
    </row>
    <row r="56" spans="2:7" x14ac:dyDescent="0.15">
      <c r="B56" s="175"/>
      <c r="C56" s="163" t="s">
        <v>366</v>
      </c>
      <c r="D56" s="163"/>
      <c r="E56" s="163" t="s">
        <v>367</v>
      </c>
      <c r="F56" s="163"/>
      <c r="G56" s="164"/>
    </row>
    <row r="57" spans="2:7" x14ac:dyDescent="0.15">
      <c r="B57" s="175"/>
      <c r="C57" s="163" t="s">
        <v>368</v>
      </c>
      <c r="D57" s="163"/>
      <c r="E57" s="163" t="s">
        <v>369</v>
      </c>
      <c r="F57" s="163"/>
      <c r="G57" s="164"/>
    </row>
    <row r="58" spans="2:7" x14ac:dyDescent="0.15">
      <c r="B58" s="175"/>
      <c r="C58" s="163" t="s">
        <v>370</v>
      </c>
      <c r="D58" s="163"/>
      <c r="E58" s="163" t="s">
        <v>335</v>
      </c>
      <c r="F58" s="163"/>
      <c r="G58" s="164"/>
    </row>
    <row r="59" spans="2:7" x14ac:dyDescent="0.15">
      <c r="B59" s="175"/>
      <c r="C59" s="163" t="s">
        <v>371</v>
      </c>
      <c r="D59" s="163"/>
      <c r="E59" s="163"/>
      <c r="F59" s="163"/>
      <c r="G59" s="164"/>
    </row>
    <row r="60" spans="2:7" x14ac:dyDescent="0.15">
      <c r="B60" s="175"/>
      <c r="C60" s="163" t="s">
        <v>275</v>
      </c>
      <c r="D60" s="163"/>
      <c r="E60" s="163"/>
      <c r="F60" s="163"/>
      <c r="G60" s="164"/>
    </row>
    <row r="61" spans="2:7" x14ac:dyDescent="0.15">
      <c r="B61" s="175"/>
      <c r="C61" s="163"/>
      <c r="D61" s="163"/>
      <c r="E61" s="163"/>
      <c r="F61" s="163"/>
      <c r="G61" s="164"/>
    </row>
    <row r="62" spans="2:7" x14ac:dyDescent="0.15">
      <c r="B62" s="175"/>
      <c r="C62" s="163" t="s">
        <v>87</v>
      </c>
      <c r="D62" s="163"/>
      <c r="E62" s="163"/>
      <c r="F62" s="163"/>
      <c r="G62" s="164"/>
    </row>
    <row r="63" spans="2:7" x14ac:dyDescent="0.15">
      <c r="B63" s="175"/>
      <c r="C63" s="163" t="s">
        <v>88</v>
      </c>
      <c r="D63" s="163"/>
      <c r="E63" s="163"/>
      <c r="F63" s="163"/>
      <c r="G63" s="164"/>
    </row>
    <row r="64" spans="2:7" x14ac:dyDescent="0.15">
      <c r="B64" s="175"/>
      <c r="C64" s="163" t="s">
        <v>89</v>
      </c>
      <c r="D64" s="163"/>
      <c r="E64" s="163"/>
      <c r="F64" s="163"/>
      <c r="G64" s="164"/>
    </row>
    <row r="65" spans="2:7" x14ac:dyDescent="0.15">
      <c r="B65" s="175"/>
      <c r="C65" s="163" t="s">
        <v>90</v>
      </c>
      <c r="D65" s="163"/>
      <c r="E65" s="163"/>
      <c r="F65" s="163"/>
      <c r="G65" s="164"/>
    </row>
    <row r="66" spans="2:7" x14ac:dyDescent="0.15">
      <c r="B66" s="175"/>
      <c r="C66" s="163" t="s">
        <v>372</v>
      </c>
      <c r="D66" s="163"/>
      <c r="E66" s="163"/>
      <c r="F66" s="163"/>
      <c r="G66" s="164"/>
    </row>
    <row r="67" spans="2:7" x14ac:dyDescent="0.15">
      <c r="B67" s="175"/>
      <c r="C67" s="163" t="s">
        <v>373</v>
      </c>
      <c r="D67" s="163"/>
      <c r="E67" s="163"/>
      <c r="F67" s="163"/>
      <c r="G67" s="164"/>
    </row>
    <row r="68" spans="2:7" x14ac:dyDescent="0.15">
      <c r="B68" s="175"/>
      <c r="C68" s="163" t="s">
        <v>91</v>
      </c>
      <c r="D68" s="163"/>
      <c r="E68" s="163"/>
      <c r="F68" s="163"/>
      <c r="G68" s="164"/>
    </row>
    <row r="69" spans="2:7" x14ac:dyDescent="0.15">
      <c r="B69" s="175"/>
      <c r="C69" s="163" t="s">
        <v>92</v>
      </c>
      <c r="D69" s="163"/>
      <c r="E69" s="163"/>
      <c r="F69" s="163"/>
      <c r="G69" s="164"/>
    </row>
    <row r="70" spans="2:7" x14ac:dyDescent="0.15">
      <c r="B70" s="175"/>
      <c r="C70" s="163" t="s">
        <v>374</v>
      </c>
      <c r="D70" s="163"/>
      <c r="E70" s="163"/>
      <c r="F70" s="163"/>
      <c r="G70" s="164"/>
    </row>
    <row r="71" spans="2:7" x14ac:dyDescent="0.15">
      <c r="B71" s="175"/>
      <c r="C71" s="163" t="s">
        <v>94</v>
      </c>
      <c r="D71" s="163"/>
      <c r="E71" s="163"/>
      <c r="F71" s="163"/>
      <c r="G71" s="164"/>
    </row>
    <row r="72" spans="2:7" x14ac:dyDescent="0.15">
      <c r="B72" s="175"/>
      <c r="C72" s="163" t="s">
        <v>96</v>
      </c>
      <c r="D72" s="163"/>
      <c r="E72" s="163"/>
      <c r="F72" s="163"/>
      <c r="G72" s="164"/>
    </row>
    <row r="73" spans="2:7" x14ac:dyDescent="0.15">
      <c r="B73" s="175"/>
      <c r="C73" s="163" t="s">
        <v>97</v>
      </c>
      <c r="D73" s="163"/>
      <c r="E73" s="163"/>
      <c r="F73" s="163"/>
      <c r="G73" s="164"/>
    </row>
    <row r="74" spans="2:7" x14ac:dyDescent="0.15">
      <c r="B74" s="175"/>
      <c r="C74" s="163" t="s">
        <v>98</v>
      </c>
      <c r="D74" s="163"/>
      <c r="E74" s="163"/>
      <c r="F74" s="163"/>
      <c r="G74" s="164"/>
    </row>
    <row r="75" spans="2:7" x14ac:dyDescent="0.15">
      <c r="B75" s="175"/>
      <c r="C75" s="163" t="s">
        <v>99</v>
      </c>
      <c r="D75" s="163"/>
      <c r="E75" s="163"/>
      <c r="F75" s="163"/>
      <c r="G75" s="164"/>
    </row>
    <row r="76" spans="2:7" x14ac:dyDescent="0.15">
      <c r="B76" s="175"/>
      <c r="C76" s="163" t="s">
        <v>100</v>
      </c>
      <c r="D76" s="163"/>
      <c r="E76" s="163"/>
      <c r="F76" s="163"/>
      <c r="G76" s="164"/>
    </row>
    <row r="77" spans="2:7" x14ac:dyDescent="0.15">
      <c r="B77" s="175"/>
      <c r="C77" s="163" t="s">
        <v>335</v>
      </c>
      <c r="D77" s="163"/>
      <c r="E77" s="163"/>
      <c r="F77" s="163"/>
      <c r="G77" s="164"/>
    </row>
    <row r="78" spans="2:7" x14ac:dyDescent="0.15">
      <c r="B78" s="175"/>
      <c r="C78" s="163"/>
      <c r="D78" s="163"/>
      <c r="E78" s="163"/>
      <c r="F78" s="163"/>
      <c r="G78" s="164"/>
    </row>
    <row r="79" spans="2:7" x14ac:dyDescent="0.15">
      <c r="B79" s="175"/>
      <c r="C79" s="163" t="s">
        <v>375</v>
      </c>
      <c r="D79" s="163"/>
      <c r="E79" s="163"/>
      <c r="F79" s="163"/>
      <c r="G79" s="164"/>
    </row>
    <row r="80" spans="2:7" x14ac:dyDescent="0.15">
      <c r="B80" s="175"/>
      <c r="C80" s="163" t="s">
        <v>376</v>
      </c>
      <c r="D80" s="163"/>
      <c r="E80" s="163"/>
      <c r="F80" s="163"/>
      <c r="G80" s="164"/>
    </row>
    <row r="81" spans="2:7" x14ac:dyDescent="0.15">
      <c r="B81" s="175"/>
      <c r="C81" s="163" t="s">
        <v>377</v>
      </c>
      <c r="D81" s="163"/>
      <c r="E81" s="163"/>
      <c r="F81" s="163"/>
      <c r="G81" s="164"/>
    </row>
    <row r="82" spans="2:7" x14ac:dyDescent="0.15">
      <c r="B82" s="175"/>
      <c r="C82" s="163" t="s">
        <v>378</v>
      </c>
      <c r="D82" s="163"/>
      <c r="E82" s="163"/>
      <c r="F82" s="163"/>
      <c r="G82" s="164"/>
    </row>
    <row r="83" spans="2:7" ht="14.25" thickBot="1" x14ac:dyDescent="0.2">
      <c r="B83" s="176"/>
      <c r="C83" s="167" t="s">
        <v>335</v>
      </c>
      <c r="D83" s="167"/>
      <c r="E83" s="167"/>
      <c r="F83" s="167"/>
      <c r="G83" s="168"/>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86</vt:i4>
      </vt:variant>
    </vt:vector>
  </HeadingPairs>
  <TitlesOfParts>
    <vt:vector size="132" baseType="lpstr">
      <vt:lpstr>点検様式作成フロー</vt:lpstr>
      <vt:lpstr>変状面積算出方法</vt:lpstr>
      <vt:lpstr>記入の留意点</vt:lpstr>
      <vt:lpstr>様式A-1</vt:lpstr>
      <vt:lpstr>様式A-2</vt:lpstr>
      <vt:lpstr>様式A-3</vt:lpstr>
      <vt:lpstr>様式B (1)</vt:lpstr>
      <vt:lpstr>様式B (2)</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様式D-1-2</vt:lpstr>
      <vt:lpstr>様式D-2-1 (1)</vt:lpstr>
      <vt:lpstr>様式D-2-1 (2)</vt:lpstr>
      <vt:lpstr>様式D-2-1´ (1)</vt:lpstr>
      <vt:lpstr>様式D-3_PS</vt:lpstr>
      <vt:lpstr>様式D-3_S001</vt:lpstr>
      <vt:lpstr>様式D-3_S002</vt:lpstr>
      <vt:lpstr>様式D-3_S003</vt:lpstr>
      <vt:lpstr>様式D-3_S004</vt:lpstr>
      <vt:lpstr>様式D-3_S005</vt:lpstr>
      <vt:lpstr>様式D-3_S006</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(3)'!Print_Area</vt:lpstr>
      <vt:lpstr>'様式D-1-1 (4)'!Print_Area</vt:lpstr>
      <vt:lpstr>'様式D-1-1 (5)'!Print_Area</vt:lpstr>
      <vt:lpstr>'様式D-1-1 (6)'!Print_Area</vt:lpstr>
      <vt:lpstr>'様式D-1-1 (7)'!Print_Area</vt:lpstr>
      <vt:lpstr>'様式D-1-1 (8)'!Print_Area</vt:lpstr>
      <vt:lpstr>'様式D-1-1 (9)'!Print_Area</vt:lpstr>
      <vt:lpstr>'様式D-1-2'!Print_Area</vt:lpstr>
      <vt:lpstr>'様式D-2-1 (1)'!Print_Area</vt:lpstr>
      <vt:lpstr>'様式D-2-1 (2)'!Print_Area</vt:lpstr>
      <vt:lpstr>'様式D-2-1´ (1)'!Print_Area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様式E!Print_Area</vt:lpstr>
      <vt:lpstr>'様式F '!Print_Area</vt:lpstr>
      <vt:lpstr>様式G!Print_Area</vt:lpstr>
      <vt:lpstr>'様式A-2'!Print_Titles</vt:lpstr>
      <vt:lpstr>'様式A-3'!Print_Titles</vt:lpstr>
      <vt:lpstr>'様式C-1-1'!Print_Titles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(3)'!Print_Titles</vt:lpstr>
      <vt:lpstr>'様式D-1-1 (4)'!Print_Titles</vt:lpstr>
      <vt:lpstr>'様式D-1-1 (5)'!Print_Titles</vt:lpstr>
      <vt:lpstr>'様式D-1-1 (6)'!Print_Titles</vt:lpstr>
      <vt:lpstr>'様式D-1-1 (7)'!Print_Titles</vt:lpstr>
      <vt:lpstr>'様式D-1-1 (8)'!Print_Titles</vt:lpstr>
      <vt:lpstr>'様式D-1-1 (9)'!Print_Titles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福本 真理(FUKUMOTO Mari)</cp:lastModifiedBy>
  <cp:revision/>
  <cp:lastPrinted>2026-04-15T01:07:28Z</cp:lastPrinted>
  <dcterms:created xsi:type="dcterms:W3CDTF">2012-04-09T00:49:26Z</dcterms:created>
  <dcterms:modified xsi:type="dcterms:W3CDTF">2026-04-21T00:59:13Z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