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24226"/>
  <mc:AlternateContent xmlns:mc="http://schemas.openxmlformats.org/markup-compatibility/2006">
    <mc:Choice Requires="x15">
      <x15ac:absPath xmlns:x15ac="http://schemas.microsoft.com/office/spreadsheetml/2010/11/ac" url="C:\Users\HIKEN\Desktop\2024.4.16調書修正分\渋木トンネル\"/>
    </mc:Choice>
  </mc:AlternateContent>
  <xr:revisionPtr revIDLastSave="0" documentId="13_ncr:1_{445434C4-F0B4-4E80-9AF6-928412BC7F7F}" xr6:coauthVersionLast="47" xr6:coauthVersionMax="47" xr10:uidLastSave="{00000000-0000-0000-0000-000000000000}"/>
  <bookViews>
    <workbookView xWindow="-108" yWindow="-108" windowWidth="23256" windowHeight="12456" tabRatio="912"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B (2)" sheetId="192" r:id="rId7"/>
    <sheet name="様式B (3)" sheetId="193" r:id="rId8"/>
    <sheet name="様式B (4)" sheetId="194" r:id="rId9"/>
    <sheet name="様式C-1-1" sheetId="60" r:id="rId10"/>
    <sheet name="様式C-1-2" sheetId="61" r:id="rId11"/>
    <sheet name="様式C-2" sheetId="63" r:id="rId12"/>
    <sheet name="様式D-1-1" sheetId="66" r:id="rId13"/>
    <sheet name="様式D-1-1 (2)" sheetId="81" r:id="rId14"/>
    <sheet name="様式D-1-1 (3)" sheetId="82" r:id="rId15"/>
    <sheet name="様式D-1-1 (4)" sheetId="83" r:id="rId16"/>
    <sheet name="様式D-1-1 (5)" sheetId="84" r:id="rId17"/>
    <sheet name="様式D-1-1 (6)" sheetId="85" r:id="rId18"/>
    <sheet name="様式D-1-1 (7)" sheetId="86" r:id="rId19"/>
    <sheet name="様式D-1-1 (8)" sheetId="87" r:id="rId20"/>
    <sheet name="様式D-1-1 (9)" sheetId="88" r:id="rId21"/>
    <sheet name="様式D-1-1 (10)" sheetId="89" r:id="rId22"/>
    <sheet name="様式D-1-1 (11)" sheetId="90" r:id="rId23"/>
    <sheet name="様式D-1-1 (12)" sheetId="91" r:id="rId24"/>
    <sheet name="様式D-1-1 (13)" sheetId="92" r:id="rId25"/>
    <sheet name="様式D-1-1 (14)" sheetId="93" r:id="rId26"/>
    <sheet name="様式D-1-1 (15)" sheetId="94" r:id="rId27"/>
    <sheet name="様式D-1-1 (16)" sheetId="95" r:id="rId28"/>
    <sheet name="様式D-1-1 (17)" sheetId="96" r:id="rId29"/>
    <sheet name="様式D-1-1 (18)" sheetId="97" r:id="rId30"/>
    <sheet name="様式D-1-1 (19)" sheetId="98" r:id="rId31"/>
    <sheet name="様式D-1-1 (20)" sheetId="99" r:id="rId32"/>
    <sheet name="様式D-1-1 (21)" sheetId="101" r:id="rId33"/>
    <sheet name="様式D-1-1 (22)" sheetId="102" r:id="rId34"/>
    <sheet name="様式D-1-1 (23)" sheetId="103" r:id="rId35"/>
    <sheet name="様式D-1-1 (24)" sheetId="104" r:id="rId36"/>
    <sheet name="様式D-1-1 (25)" sheetId="105" r:id="rId37"/>
    <sheet name="様式D-1-1 (26)" sheetId="106" r:id="rId38"/>
    <sheet name="様式D-1-1 (27)" sheetId="107" r:id="rId39"/>
    <sheet name="様式D-1-1 (28)" sheetId="108" r:id="rId40"/>
    <sheet name="様式D-1-1 (29)" sheetId="109" r:id="rId41"/>
    <sheet name="様式D-1-1 (30)" sheetId="110" r:id="rId42"/>
    <sheet name="様式D-1-1 (31)" sheetId="111" r:id="rId43"/>
    <sheet name="様式D-1-1 (32)" sheetId="112" r:id="rId44"/>
    <sheet name="様式D-1-1 (33)" sheetId="113" r:id="rId45"/>
    <sheet name="様式D-1-1 (34)" sheetId="114" r:id="rId46"/>
    <sheet name="様式D-1-1 (35)" sheetId="115" r:id="rId47"/>
    <sheet name="様式D-1-1 (36)" sheetId="116" r:id="rId48"/>
    <sheet name="様式D-1-1 (37)" sheetId="117" r:id="rId49"/>
    <sheet name="様式D-1-1 (38)" sheetId="118" r:id="rId50"/>
    <sheet name="様式D-1-1 (39)" sheetId="119" r:id="rId51"/>
    <sheet name="様式D-1-1 (40)" sheetId="120" r:id="rId52"/>
    <sheet name="様式D-1-1 (41)" sheetId="121" r:id="rId53"/>
    <sheet name="様式D-1-1 (42)" sheetId="122" r:id="rId54"/>
    <sheet name="様式D-1-1 (43)" sheetId="124" r:id="rId55"/>
    <sheet name="様式D-1-1 (44)" sheetId="125" r:id="rId56"/>
    <sheet name="様式D-1-1 (45)" sheetId="126" r:id="rId57"/>
    <sheet name="様式D-1-1 (46)" sheetId="127" r:id="rId58"/>
    <sheet name="様式D-1-1 (47)" sheetId="128" r:id="rId59"/>
    <sheet name="様式D-1-1 (48)" sheetId="129" r:id="rId60"/>
    <sheet name="様式D-1-1 (49)" sheetId="130" r:id="rId61"/>
    <sheet name="様式D-1-1 (50)" sheetId="131" r:id="rId62"/>
    <sheet name="様式D-1-1 (51)" sheetId="132" r:id="rId63"/>
    <sheet name="様式D-1-1 (52)" sheetId="133" r:id="rId64"/>
    <sheet name="様式D-1-1 (53)" sheetId="134" r:id="rId65"/>
    <sheet name="様式D-1-1 (54)" sheetId="135" r:id="rId66"/>
    <sheet name="様式D-1-1 (55)" sheetId="136" r:id="rId67"/>
    <sheet name="様式D-1-1 (56)" sheetId="137" r:id="rId68"/>
    <sheet name="様式D-1-1 (57)" sheetId="138" r:id="rId69"/>
    <sheet name="様式D-1-1 (58)" sheetId="139" r:id="rId70"/>
    <sheet name="様式D-1-1 (59)" sheetId="140" r:id="rId71"/>
    <sheet name="様式D-1-1 (60)" sheetId="141" r:id="rId72"/>
    <sheet name="様式D-1-1 (61)" sheetId="142" r:id="rId73"/>
    <sheet name="様式D-1-1 (62)" sheetId="143" r:id="rId74"/>
    <sheet name="様式D-1-1 (63)" sheetId="144" r:id="rId75"/>
    <sheet name="様式D-1-1 (64)" sheetId="145" r:id="rId76"/>
    <sheet name="様式D-1-1 (65)" sheetId="146" r:id="rId77"/>
    <sheet name="様式D-1-1 (66)" sheetId="147" r:id="rId78"/>
    <sheet name="様式D-1-1 (67)" sheetId="148" r:id="rId79"/>
    <sheet name="様式D-1-1 (68)" sheetId="149" r:id="rId80"/>
    <sheet name="様式D-1-1 (69)" sheetId="150" r:id="rId81"/>
    <sheet name="様式D-1-1 (70)" sheetId="151" r:id="rId82"/>
    <sheet name="様式D-1-1 (71)" sheetId="152" r:id="rId83"/>
    <sheet name="様式D-1-1 (72)" sheetId="153" r:id="rId84"/>
    <sheet name="様式D-1-1 (73)" sheetId="154" r:id="rId85"/>
    <sheet name="様式D-1-1 (74)" sheetId="155" r:id="rId86"/>
    <sheet name="様式D-1-1 (75)" sheetId="156" r:id="rId87"/>
    <sheet name="様式D-1-1 (76)" sheetId="157" r:id="rId88"/>
    <sheet name="様式D-1-1 (77)" sheetId="159" r:id="rId89"/>
    <sheet name="様式D-1-1 (78)" sheetId="160" r:id="rId90"/>
    <sheet name="様式D-1-2" sheetId="65" r:id="rId91"/>
    <sheet name="様式D-2-1" sheetId="42" r:id="rId92"/>
    <sheet name="様式D-2-1 (2)" sheetId="195" r:id="rId93"/>
    <sheet name="様式D-2-1 (3)" sheetId="196" r:id="rId94"/>
    <sheet name="様式D-2-1 (4)" sheetId="197" r:id="rId95"/>
    <sheet name="様式D-2-1 (5)" sheetId="198" r:id="rId96"/>
    <sheet name="様式D-3_PS" sheetId="80" r:id="rId97"/>
    <sheet name="様式D-3_S001" sheetId="161" r:id="rId98"/>
    <sheet name="様式D-3_S002" sheetId="162" r:id="rId99"/>
    <sheet name="様式D-3_S003" sheetId="163" r:id="rId100"/>
    <sheet name="様式D-3_S004" sheetId="164" r:id="rId101"/>
    <sheet name="様式D-3_S005" sheetId="165" r:id="rId102"/>
    <sheet name="様式D-3_S006" sheetId="166" r:id="rId103"/>
    <sheet name="様式D-3_S007" sheetId="167" r:id="rId104"/>
    <sheet name="様式D-3_S008" sheetId="168" r:id="rId105"/>
    <sheet name="様式D-3_S009" sheetId="169" r:id="rId106"/>
    <sheet name="様式D-3_S010" sheetId="170" r:id="rId107"/>
    <sheet name="様式D-3_S011" sheetId="171" r:id="rId108"/>
    <sheet name="様式D-3_S012" sheetId="172" r:id="rId109"/>
    <sheet name="様式D-3_S013" sheetId="173" r:id="rId110"/>
    <sheet name="様式D-3_S014" sheetId="174" r:id="rId111"/>
    <sheet name="様式D-3_S015" sheetId="175" r:id="rId112"/>
    <sheet name="様式D-3_S016" sheetId="176" r:id="rId113"/>
    <sheet name="様式D-3_S017" sheetId="177" r:id="rId114"/>
    <sheet name="様式D-3_S018" sheetId="178" r:id="rId115"/>
    <sheet name="様式D-3_S019" sheetId="179" r:id="rId116"/>
    <sheet name="様式D-3_S020" sheetId="180" r:id="rId117"/>
    <sheet name="様式D-3_S021" sheetId="181" r:id="rId118"/>
    <sheet name="様式D-3_S022" sheetId="182" r:id="rId119"/>
    <sheet name="様式D-3_S023" sheetId="183" r:id="rId120"/>
    <sheet name="様式D-3_S024" sheetId="184" r:id="rId121"/>
    <sheet name="様式D-3_S025" sheetId="185" r:id="rId122"/>
    <sheet name="様式D-3_S026" sheetId="186" r:id="rId123"/>
    <sheet name="様式D-3_S027" sheetId="187" r:id="rId124"/>
    <sheet name="様式D-3_S028" sheetId="188" r:id="rId125"/>
    <sheet name="様式D-3_S029" sheetId="189" r:id="rId126"/>
    <sheet name="様式D-3_S030" sheetId="190" r:id="rId127"/>
    <sheet name="様式D-3_PE" sheetId="191" r:id="rId128"/>
    <sheet name="様式E" sheetId="64" r:id="rId129"/>
    <sheet name="様式F" sheetId="56" r:id="rId130"/>
    <sheet name="(参考)リスト" sheetId="74" r:id="rId131"/>
  </sheets>
  <definedNames>
    <definedName name="_xlnm._FilterDatabase" localSheetId="9" hidden="1">'様式C-1-1'!$A$1:$Z$324</definedName>
    <definedName name="_xlnm._FilterDatabase" localSheetId="129" hidden="1">様式F!$A$1:$AU$41</definedName>
    <definedName name="_xlnm.Print_Area" localSheetId="130">'(参考)リスト'!$A$3:$K$80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'様式A-3'!$B$3:$AI$19</definedName>
    <definedName name="_xlnm.Print_Area" localSheetId="5">様式B!$A$1:$Z$32</definedName>
    <definedName name="_xlnm.Print_Area" localSheetId="6">'様式B (2)'!$A$1:$Z$32</definedName>
    <definedName name="_xlnm.Print_Area" localSheetId="7">'様式B (3)'!$A$1:$Z$32</definedName>
    <definedName name="_xlnm.Print_Area" localSheetId="8">'様式B (4)'!$A$1:$Z$32</definedName>
    <definedName name="_xlnm.Print_Area" localSheetId="9">'様式C-1-1'!$B$2:$Z$324</definedName>
    <definedName name="_xlnm.Print_Area" localSheetId="10">'様式C-1-2'!$A$1:$Z$43</definedName>
    <definedName name="_xlnm.Print_Area" localSheetId="11">'様式C-2'!$B$2:$Z$23</definedName>
    <definedName name="_xlnm.Print_Area" localSheetId="12">'様式D-1-1'!$B$2:$W$45</definedName>
    <definedName name="_xlnm.Print_Area" localSheetId="21">'様式D-1-1 (10)'!$B$2:$W$45</definedName>
    <definedName name="_xlnm.Print_Area" localSheetId="22">'様式D-1-1 (11)'!$B$2:$W$45</definedName>
    <definedName name="_xlnm.Print_Area" localSheetId="23">'様式D-1-1 (12)'!$B$2:$W$45</definedName>
    <definedName name="_xlnm.Print_Area" localSheetId="24">'様式D-1-1 (13)'!$B$2:$W$45</definedName>
    <definedName name="_xlnm.Print_Area" localSheetId="25">'様式D-1-1 (14)'!$B$2:$W$45</definedName>
    <definedName name="_xlnm.Print_Area" localSheetId="26">'様式D-1-1 (15)'!$B$2:$W$45</definedName>
    <definedName name="_xlnm.Print_Area" localSheetId="27">'様式D-1-1 (16)'!$B$2:$W$45</definedName>
    <definedName name="_xlnm.Print_Area" localSheetId="28">'様式D-1-1 (17)'!$B$2:$W$45</definedName>
    <definedName name="_xlnm.Print_Area" localSheetId="29">'様式D-1-1 (18)'!$B$2:$W$45</definedName>
    <definedName name="_xlnm.Print_Area" localSheetId="30">'様式D-1-1 (19)'!$B$2:$W$45</definedName>
    <definedName name="_xlnm.Print_Area" localSheetId="13">'様式D-1-1 (2)'!$B$2:$W$45</definedName>
    <definedName name="_xlnm.Print_Area" localSheetId="31">'様式D-1-1 (20)'!$B$2:$W$45</definedName>
    <definedName name="_xlnm.Print_Area" localSheetId="32">'様式D-1-1 (21)'!$B$2:$W$45</definedName>
    <definedName name="_xlnm.Print_Area" localSheetId="33">'様式D-1-1 (22)'!$B$2:$W$45</definedName>
    <definedName name="_xlnm.Print_Area" localSheetId="34">'様式D-1-1 (23)'!$B$2:$W$45</definedName>
    <definedName name="_xlnm.Print_Area" localSheetId="35">'様式D-1-1 (24)'!$B$2:$W$45</definedName>
    <definedName name="_xlnm.Print_Area" localSheetId="36">'様式D-1-1 (25)'!$B$2:$W$45</definedName>
    <definedName name="_xlnm.Print_Area" localSheetId="37">'様式D-1-1 (26)'!$B$2:$W$45</definedName>
    <definedName name="_xlnm.Print_Area" localSheetId="38">'様式D-1-1 (27)'!$B$2:$W$45</definedName>
    <definedName name="_xlnm.Print_Area" localSheetId="39">'様式D-1-1 (28)'!$B$2:$W$45</definedName>
    <definedName name="_xlnm.Print_Area" localSheetId="40">'様式D-1-1 (29)'!$B$2:$W$45</definedName>
    <definedName name="_xlnm.Print_Area" localSheetId="14">'様式D-1-1 (3)'!$B$2:$W$45</definedName>
    <definedName name="_xlnm.Print_Area" localSheetId="41">'様式D-1-1 (30)'!$B$2:$W$45</definedName>
    <definedName name="_xlnm.Print_Area" localSheetId="42">'様式D-1-1 (31)'!$B$2:$W$45</definedName>
    <definedName name="_xlnm.Print_Area" localSheetId="43">'様式D-1-1 (32)'!$B$2:$W$45</definedName>
    <definedName name="_xlnm.Print_Area" localSheetId="44">'様式D-1-1 (33)'!$B$2:$W$45</definedName>
    <definedName name="_xlnm.Print_Area" localSheetId="45">'様式D-1-1 (34)'!$B$2:$W$45</definedName>
    <definedName name="_xlnm.Print_Area" localSheetId="46">'様式D-1-1 (35)'!$B$2:$W$45</definedName>
    <definedName name="_xlnm.Print_Area" localSheetId="47">'様式D-1-1 (36)'!$B$2:$W$45</definedName>
    <definedName name="_xlnm.Print_Area" localSheetId="48">'様式D-1-1 (37)'!$B$2:$W$45</definedName>
    <definedName name="_xlnm.Print_Area" localSheetId="49">'様式D-1-1 (38)'!$B$2:$W$45</definedName>
    <definedName name="_xlnm.Print_Area" localSheetId="50">'様式D-1-1 (39)'!$B$2:$W$45</definedName>
    <definedName name="_xlnm.Print_Area" localSheetId="15">'様式D-1-1 (4)'!$B$2:$W$45</definedName>
    <definedName name="_xlnm.Print_Area" localSheetId="51">'様式D-1-1 (40)'!$B$2:$W$45</definedName>
    <definedName name="_xlnm.Print_Area" localSheetId="52">'様式D-1-1 (41)'!$B$2:$W$45</definedName>
    <definedName name="_xlnm.Print_Area" localSheetId="53">'様式D-1-1 (42)'!$B$2:$W$45</definedName>
    <definedName name="_xlnm.Print_Area" localSheetId="54">'様式D-1-1 (43)'!$B$2:$W$45</definedName>
    <definedName name="_xlnm.Print_Area" localSheetId="55">'様式D-1-1 (44)'!$B$2:$W$45</definedName>
    <definedName name="_xlnm.Print_Area" localSheetId="56">'様式D-1-1 (45)'!$B$2:$W$45</definedName>
    <definedName name="_xlnm.Print_Area" localSheetId="57">'様式D-1-1 (46)'!$B$2:$W$45</definedName>
    <definedName name="_xlnm.Print_Area" localSheetId="58">'様式D-1-1 (47)'!$B$2:$W$45</definedName>
    <definedName name="_xlnm.Print_Area" localSheetId="59">'様式D-1-1 (48)'!$B$2:$W$45</definedName>
    <definedName name="_xlnm.Print_Area" localSheetId="60">'様式D-1-1 (49)'!$B$2:$W$45</definedName>
    <definedName name="_xlnm.Print_Area" localSheetId="16">'様式D-1-1 (5)'!$B$2:$W$45</definedName>
    <definedName name="_xlnm.Print_Area" localSheetId="61">'様式D-1-1 (50)'!$B$2:$W$45</definedName>
    <definedName name="_xlnm.Print_Area" localSheetId="62">'様式D-1-1 (51)'!$B$2:$W$45</definedName>
    <definedName name="_xlnm.Print_Area" localSheetId="63">'様式D-1-1 (52)'!$B$2:$W$45</definedName>
    <definedName name="_xlnm.Print_Area" localSheetId="64">'様式D-1-1 (53)'!$B$2:$W$45</definedName>
    <definedName name="_xlnm.Print_Area" localSheetId="65">'様式D-1-1 (54)'!$B$2:$W$45</definedName>
    <definedName name="_xlnm.Print_Area" localSheetId="66">'様式D-1-1 (55)'!$B$2:$W$45</definedName>
    <definedName name="_xlnm.Print_Area" localSheetId="67">'様式D-1-1 (56)'!$B$2:$W$45</definedName>
    <definedName name="_xlnm.Print_Area" localSheetId="68">'様式D-1-1 (57)'!$B$2:$W$45</definedName>
    <definedName name="_xlnm.Print_Area" localSheetId="69">'様式D-1-1 (58)'!$B$2:$W$45</definedName>
    <definedName name="_xlnm.Print_Area" localSheetId="70">'様式D-1-1 (59)'!$B$2:$W$45</definedName>
    <definedName name="_xlnm.Print_Area" localSheetId="17">'様式D-1-1 (6)'!$B$2:$W$45</definedName>
    <definedName name="_xlnm.Print_Area" localSheetId="71">'様式D-1-1 (60)'!$B$2:$W$45</definedName>
    <definedName name="_xlnm.Print_Area" localSheetId="72">'様式D-1-1 (61)'!$B$2:$W$45</definedName>
    <definedName name="_xlnm.Print_Area" localSheetId="73">'様式D-1-1 (62)'!$B$2:$W$45</definedName>
    <definedName name="_xlnm.Print_Area" localSheetId="74">'様式D-1-1 (63)'!$B$2:$W$45</definedName>
    <definedName name="_xlnm.Print_Area" localSheetId="75">'様式D-1-1 (64)'!$B$2:$W$45</definedName>
    <definedName name="_xlnm.Print_Area" localSheetId="76">'様式D-1-1 (65)'!$B$2:$W$45</definedName>
    <definedName name="_xlnm.Print_Area" localSheetId="77">'様式D-1-1 (66)'!$B$2:$W$45</definedName>
    <definedName name="_xlnm.Print_Area" localSheetId="78">'様式D-1-1 (67)'!$B$2:$W$45</definedName>
    <definedName name="_xlnm.Print_Area" localSheetId="79">'様式D-1-1 (68)'!$B$2:$W$45</definedName>
    <definedName name="_xlnm.Print_Area" localSheetId="80">'様式D-1-1 (69)'!$B$2:$W$45</definedName>
    <definedName name="_xlnm.Print_Area" localSheetId="18">'様式D-1-1 (7)'!$B$2:$W$45</definedName>
    <definedName name="_xlnm.Print_Area" localSheetId="81">'様式D-1-1 (70)'!$B$2:$W$45</definedName>
    <definedName name="_xlnm.Print_Area" localSheetId="82">'様式D-1-1 (71)'!$B$2:$W$45</definedName>
    <definedName name="_xlnm.Print_Area" localSheetId="83">'様式D-1-1 (72)'!$B$2:$W$45</definedName>
    <definedName name="_xlnm.Print_Area" localSheetId="84">'様式D-1-1 (73)'!$B$2:$W$45</definedName>
    <definedName name="_xlnm.Print_Area" localSheetId="85">'様式D-1-1 (74)'!$B$2:$W$45</definedName>
    <definedName name="_xlnm.Print_Area" localSheetId="86">'様式D-1-1 (75)'!$B$2:$W$45</definedName>
    <definedName name="_xlnm.Print_Area" localSheetId="87">'様式D-1-1 (76)'!$B$2:$W$45</definedName>
    <definedName name="_xlnm.Print_Area" localSheetId="88">'様式D-1-1 (77)'!$B$2:$W$45</definedName>
    <definedName name="_xlnm.Print_Area" localSheetId="89">'様式D-1-1 (78)'!$B$2:$W$45</definedName>
    <definedName name="_xlnm.Print_Area" localSheetId="19">'様式D-1-1 (8)'!$B$2:$W$45</definedName>
    <definedName name="_xlnm.Print_Area" localSheetId="20">'様式D-1-1 (9)'!$B$2:$W$45</definedName>
    <definedName name="_xlnm.Print_Area" localSheetId="90">'様式D-1-2'!$B$2:$Y$58</definedName>
    <definedName name="_xlnm.Print_Area" localSheetId="91">'様式D-2-1'!$B$3:$AI$19</definedName>
    <definedName name="_xlnm.Print_Area" localSheetId="92">'様式D-2-1 (2)'!$B$3:$AI$19</definedName>
    <definedName name="_xlnm.Print_Area" localSheetId="93">'様式D-2-1 (3)'!$B$3:$AI$19</definedName>
    <definedName name="_xlnm.Print_Area" localSheetId="94">'様式D-2-1 (4)'!$B$3:$AI$19</definedName>
    <definedName name="_xlnm.Print_Area" localSheetId="95">'様式D-2-1 (5)'!$B$3:$AI$19</definedName>
    <definedName name="_xlnm.Print_Area" localSheetId="127">'様式D-3_PE'!$A$1:$AO$52</definedName>
    <definedName name="_xlnm.Print_Area" localSheetId="96">'様式D-3_PS'!$A$1:$AO$52</definedName>
    <definedName name="_xlnm.Print_Area" localSheetId="97">'様式D-3_S001'!$A$1:$AO$52</definedName>
    <definedName name="_xlnm.Print_Area" localSheetId="98">'様式D-3_S002'!$A$1:$AO$52</definedName>
    <definedName name="_xlnm.Print_Area" localSheetId="99">'様式D-3_S003'!$A$1:$AO$52</definedName>
    <definedName name="_xlnm.Print_Area" localSheetId="100">'様式D-3_S004'!$A$1:$AO$52</definedName>
    <definedName name="_xlnm.Print_Area" localSheetId="101">'様式D-3_S005'!$A$1:$AO$52</definedName>
    <definedName name="_xlnm.Print_Area" localSheetId="102">'様式D-3_S006'!$A$1:$AO$52</definedName>
    <definedName name="_xlnm.Print_Area" localSheetId="103">'様式D-3_S007'!$A$1:$AO$52</definedName>
    <definedName name="_xlnm.Print_Area" localSheetId="104">'様式D-3_S008'!$A$1:$AO$52</definedName>
    <definedName name="_xlnm.Print_Area" localSheetId="105">'様式D-3_S009'!$A$1:$AO$52</definedName>
    <definedName name="_xlnm.Print_Area" localSheetId="106">'様式D-3_S010'!$A$1:$AO$52</definedName>
    <definedName name="_xlnm.Print_Area" localSheetId="107">'様式D-3_S011'!$A$1:$AO$52</definedName>
    <definedName name="_xlnm.Print_Area" localSheetId="108">'様式D-3_S012'!$A$1:$AO$52</definedName>
    <definedName name="_xlnm.Print_Area" localSheetId="109">'様式D-3_S013'!$A$1:$AO$52</definedName>
    <definedName name="_xlnm.Print_Area" localSheetId="110">'様式D-3_S014'!$A$1:$AO$52</definedName>
    <definedName name="_xlnm.Print_Area" localSheetId="111">'様式D-3_S015'!$A$1:$AO$52</definedName>
    <definedName name="_xlnm.Print_Area" localSheetId="112">'様式D-3_S016'!$A$1:$AO$52</definedName>
    <definedName name="_xlnm.Print_Area" localSheetId="113">'様式D-3_S017'!$A$1:$AO$52</definedName>
    <definedName name="_xlnm.Print_Area" localSheetId="114">'様式D-3_S018'!$A$1:$AO$52</definedName>
    <definedName name="_xlnm.Print_Area" localSheetId="115">'様式D-3_S019'!$A$1:$AO$52</definedName>
    <definedName name="_xlnm.Print_Area" localSheetId="116">'様式D-3_S020'!$A$1:$AO$52</definedName>
    <definedName name="_xlnm.Print_Area" localSheetId="117">'様式D-3_S021'!$A$1:$AO$52</definedName>
    <definedName name="_xlnm.Print_Area" localSheetId="118">'様式D-3_S022'!$A$1:$AO$52</definedName>
    <definedName name="_xlnm.Print_Area" localSheetId="119">'様式D-3_S023'!$A$1:$AO$52</definedName>
    <definedName name="_xlnm.Print_Area" localSheetId="120">'様式D-3_S024'!$A$1:$AO$52</definedName>
    <definedName name="_xlnm.Print_Area" localSheetId="121">'様式D-3_S025'!$A$1:$AO$52</definedName>
    <definedName name="_xlnm.Print_Area" localSheetId="122">'様式D-3_S026'!$A$1:$AO$52</definedName>
    <definedName name="_xlnm.Print_Area" localSheetId="123">'様式D-3_S027'!$A$1:$AO$55</definedName>
    <definedName name="_xlnm.Print_Area" localSheetId="124">'様式D-3_S028'!$A$1:$AO$52</definedName>
    <definedName name="_xlnm.Print_Area" localSheetId="125">'様式D-3_S029'!$A$1:$AO$52</definedName>
    <definedName name="_xlnm.Print_Area" localSheetId="126">'様式D-3_S030'!$A$1:$AO$52</definedName>
    <definedName name="_xlnm.Print_Area" localSheetId="129">様式F!$B$1:$AN$50</definedName>
    <definedName name="_xlnm.Print_Titles" localSheetId="3">'様式A-2'!$3:$9</definedName>
    <definedName name="_xlnm.Print_Titles" localSheetId="9">'様式C-1-1'!$2:$8</definedName>
    <definedName name="_xlnm.Print_Titles" localSheetId="12">'様式D-1-1'!$B:$W,'様式D-1-1'!$2:$4</definedName>
    <definedName name="_xlnm.Print_Titles" localSheetId="21">'様式D-1-1 (10)'!$B:$W,'様式D-1-1 (10)'!$2:$4</definedName>
    <definedName name="_xlnm.Print_Titles" localSheetId="22">'様式D-1-1 (11)'!$B:$W,'様式D-1-1 (11)'!$2:$4</definedName>
    <definedName name="_xlnm.Print_Titles" localSheetId="23">'様式D-1-1 (12)'!$B:$W,'様式D-1-1 (12)'!$2:$4</definedName>
    <definedName name="_xlnm.Print_Titles" localSheetId="24">'様式D-1-1 (13)'!$B:$W,'様式D-1-1 (13)'!$2:$4</definedName>
    <definedName name="_xlnm.Print_Titles" localSheetId="25">'様式D-1-1 (14)'!$B:$W,'様式D-1-1 (14)'!$2:$4</definedName>
    <definedName name="_xlnm.Print_Titles" localSheetId="26">'様式D-1-1 (15)'!$B:$W,'様式D-1-1 (15)'!$2:$4</definedName>
    <definedName name="_xlnm.Print_Titles" localSheetId="27">'様式D-1-1 (16)'!$B:$W,'様式D-1-1 (16)'!$2:$4</definedName>
    <definedName name="_xlnm.Print_Titles" localSheetId="28">'様式D-1-1 (17)'!$B:$W,'様式D-1-1 (17)'!$2:$4</definedName>
    <definedName name="_xlnm.Print_Titles" localSheetId="29">'様式D-1-1 (18)'!$B:$W,'様式D-1-1 (18)'!$2:$4</definedName>
    <definedName name="_xlnm.Print_Titles" localSheetId="30">'様式D-1-1 (19)'!$B:$W,'様式D-1-1 (19)'!$2:$4</definedName>
    <definedName name="_xlnm.Print_Titles" localSheetId="13">'様式D-1-1 (2)'!$B:$W,'様式D-1-1 (2)'!$2:$4</definedName>
    <definedName name="_xlnm.Print_Titles" localSheetId="31">'様式D-1-1 (20)'!$B:$W,'様式D-1-1 (20)'!$2:$4</definedName>
    <definedName name="_xlnm.Print_Titles" localSheetId="32">'様式D-1-1 (21)'!$B:$W,'様式D-1-1 (21)'!$2:$4</definedName>
    <definedName name="_xlnm.Print_Titles" localSheetId="33">'様式D-1-1 (22)'!$B:$W,'様式D-1-1 (22)'!$2:$4</definedName>
    <definedName name="_xlnm.Print_Titles" localSheetId="34">'様式D-1-1 (23)'!$B:$W,'様式D-1-1 (23)'!$2:$4</definedName>
    <definedName name="_xlnm.Print_Titles" localSheetId="35">'様式D-1-1 (24)'!$B:$W,'様式D-1-1 (24)'!$2:$4</definedName>
    <definedName name="_xlnm.Print_Titles" localSheetId="36">'様式D-1-1 (25)'!$B:$W,'様式D-1-1 (25)'!$2:$4</definedName>
    <definedName name="_xlnm.Print_Titles" localSheetId="37">'様式D-1-1 (26)'!$B:$W,'様式D-1-1 (26)'!$2:$4</definedName>
    <definedName name="_xlnm.Print_Titles" localSheetId="38">'様式D-1-1 (27)'!$B:$W,'様式D-1-1 (27)'!$2:$4</definedName>
    <definedName name="_xlnm.Print_Titles" localSheetId="39">'様式D-1-1 (28)'!$B:$W,'様式D-1-1 (28)'!$2:$4</definedName>
    <definedName name="_xlnm.Print_Titles" localSheetId="40">'様式D-1-1 (29)'!$B:$W,'様式D-1-1 (29)'!$2:$4</definedName>
    <definedName name="_xlnm.Print_Titles" localSheetId="14">'様式D-1-1 (3)'!$B:$W,'様式D-1-1 (3)'!$2:$4</definedName>
    <definedName name="_xlnm.Print_Titles" localSheetId="41">'様式D-1-1 (30)'!$B:$W,'様式D-1-1 (30)'!$2:$4</definedName>
    <definedName name="_xlnm.Print_Titles" localSheetId="42">'様式D-1-1 (31)'!$B:$W,'様式D-1-1 (31)'!$2:$4</definedName>
    <definedName name="_xlnm.Print_Titles" localSheetId="43">'様式D-1-1 (32)'!$B:$W,'様式D-1-1 (32)'!$2:$4</definedName>
    <definedName name="_xlnm.Print_Titles" localSheetId="44">'様式D-1-1 (33)'!$B:$W,'様式D-1-1 (33)'!$2:$4</definedName>
    <definedName name="_xlnm.Print_Titles" localSheetId="45">'様式D-1-1 (34)'!$B:$W,'様式D-1-1 (34)'!$2:$4</definedName>
    <definedName name="_xlnm.Print_Titles" localSheetId="46">'様式D-1-1 (35)'!$B:$W,'様式D-1-1 (35)'!$2:$4</definedName>
    <definedName name="_xlnm.Print_Titles" localSheetId="47">'様式D-1-1 (36)'!$B:$W,'様式D-1-1 (36)'!$2:$4</definedName>
    <definedName name="_xlnm.Print_Titles" localSheetId="48">'様式D-1-1 (37)'!$B:$W,'様式D-1-1 (37)'!$2:$4</definedName>
    <definedName name="_xlnm.Print_Titles" localSheetId="49">'様式D-1-1 (38)'!$B:$W,'様式D-1-1 (38)'!$2:$4</definedName>
    <definedName name="_xlnm.Print_Titles" localSheetId="50">'様式D-1-1 (39)'!$B:$W,'様式D-1-1 (39)'!$2:$4</definedName>
    <definedName name="_xlnm.Print_Titles" localSheetId="15">'様式D-1-1 (4)'!$B:$W,'様式D-1-1 (4)'!$2:$4</definedName>
    <definedName name="_xlnm.Print_Titles" localSheetId="51">'様式D-1-1 (40)'!$B:$W,'様式D-1-1 (40)'!$2:$4</definedName>
    <definedName name="_xlnm.Print_Titles" localSheetId="52">'様式D-1-1 (41)'!$B:$W,'様式D-1-1 (41)'!$2:$4</definedName>
    <definedName name="_xlnm.Print_Titles" localSheetId="53">'様式D-1-1 (42)'!$B:$W,'様式D-1-1 (42)'!$2:$4</definedName>
    <definedName name="_xlnm.Print_Titles" localSheetId="54">'様式D-1-1 (43)'!$B:$W,'様式D-1-1 (43)'!$2:$4</definedName>
    <definedName name="_xlnm.Print_Titles" localSheetId="55">'様式D-1-1 (44)'!$B:$W,'様式D-1-1 (44)'!$2:$4</definedName>
    <definedName name="_xlnm.Print_Titles" localSheetId="56">'様式D-1-1 (45)'!$B:$W,'様式D-1-1 (45)'!$2:$4</definedName>
    <definedName name="_xlnm.Print_Titles" localSheetId="57">'様式D-1-1 (46)'!$B:$W,'様式D-1-1 (46)'!$2:$4</definedName>
    <definedName name="_xlnm.Print_Titles" localSheetId="58">'様式D-1-1 (47)'!$B:$W,'様式D-1-1 (47)'!$2:$4</definedName>
    <definedName name="_xlnm.Print_Titles" localSheetId="59">'様式D-1-1 (48)'!$B:$W,'様式D-1-1 (48)'!$2:$4</definedName>
    <definedName name="_xlnm.Print_Titles" localSheetId="60">'様式D-1-1 (49)'!$B:$W,'様式D-1-1 (49)'!$2:$4</definedName>
    <definedName name="_xlnm.Print_Titles" localSheetId="16">'様式D-1-1 (5)'!$B:$W,'様式D-1-1 (5)'!$2:$4</definedName>
    <definedName name="_xlnm.Print_Titles" localSheetId="61">'様式D-1-1 (50)'!$B:$W,'様式D-1-1 (50)'!$2:$4</definedName>
    <definedName name="_xlnm.Print_Titles" localSheetId="62">'様式D-1-1 (51)'!$B:$W,'様式D-1-1 (51)'!$2:$4</definedName>
    <definedName name="_xlnm.Print_Titles" localSheetId="63">'様式D-1-1 (52)'!$B:$W,'様式D-1-1 (52)'!$2:$4</definedName>
    <definedName name="_xlnm.Print_Titles" localSheetId="64">'様式D-1-1 (53)'!$B:$W,'様式D-1-1 (53)'!$2:$4</definedName>
    <definedName name="_xlnm.Print_Titles" localSheetId="65">'様式D-1-1 (54)'!$B:$W,'様式D-1-1 (54)'!$2:$4</definedName>
    <definedName name="_xlnm.Print_Titles" localSheetId="66">'様式D-1-1 (55)'!$B:$W,'様式D-1-1 (55)'!$2:$4</definedName>
    <definedName name="_xlnm.Print_Titles" localSheetId="67">'様式D-1-1 (56)'!$B:$W,'様式D-1-1 (56)'!$2:$4</definedName>
    <definedName name="_xlnm.Print_Titles" localSheetId="68">'様式D-1-1 (57)'!$B:$W,'様式D-1-1 (57)'!$2:$4</definedName>
    <definedName name="_xlnm.Print_Titles" localSheetId="69">'様式D-1-1 (58)'!$B:$W,'様式D-1-1 (58)'!$2:$4</definedName>
    <definedName name="_xlnm.Print_Titles" localSheetId="70">'様式D-1-1 (59)'!$B:$W,'様式D-1-1 (59)'!$2:$4</definedName>
    <definedName name="_xlnm.Print_Titles" localSheetId="17">'様式D-1-1 (6)'!$B:$W,'様式D-1-1 (6)'!$2:$4</definedName>
    <definedName name="_xlnm.Print_Titles" localSheetId="71">'様式D-1-1 (60)'!$B:$W,'様式D-1-1 (60)'!$2:$4</definedName>
    <definedName name="_xlnm.Print_Titles" localSheetId="72">'様式D-1-1 (61)'!$B:$W,'様式D-1-1 (61)'!$2:$4</definedName>
    <definedName name="_xlnm.Print_Titles" localSheetId="73">'様式D-1-1 (62)'!$B:$W,'様式D-1-1 (62)'!$2:$4</definedName>
    <definedName name="_xlnm.Print_Titles" localSheetId="74">'様式D-1-1 (63)'!$B:$W,'様式D-1-1 (63)'!$2:$4</definedName>
    <definedName name="_xlnm.Print_Titles" localSheetId="75">'様式D-1-1 (64)'!$B:$W,'様式D-1-1 (64)'!$2:$4</definedName>
    <definedName name="_xlnm.Print_Titles" localSheetId="76">'様式D-1-1 (65)'!$B:$W,'様式D-1-1 (65)'!$2:$4</definedName>
    <definedName name="_xlnm.Print_Titles" localSheetId="77">'様式D-1-1 (66)'!$B:$W,'様式D-1-1 (66)'!$2:$4</definedName>
    <definedName name="_xlnm.Print_Titles" localSheetId="78">'様式D-1-1 (67)'!$B:$W,'様式D-1-1 (67)'!$2:$4</definedName>
    <definedName name="_xlnm.Print_Titles" localSheetId="79">'様式D-1-1 (68)'!$B:$W,'様式D-1-1 (68)'!$2:$4</definedName>
    <definedName name="_xlnm.Print_Titles" localSheetId="80">'様式D-1-1 (69)'!$B:$W,'様式D-1-1 (69)'!$2:$4</definedName>
    <definedName name="_xlnm.Print_Titles" localSheetId="18">'様式D-1-1 (7)'!$B:$W,'様式D-1-1 (7)'!$2:$4</definedName>
    <definedName name="_xlnm.Print_Titles" localSheetId="81">'様式D-1-1 (70)'!$B:$W,'様式D-1-1 (70)'!$2:$4</definedName>
    <definedName name="_xlnm.Print_Titles" localSheetId="82">'様式D-1-1 (71)'!$B:$W,'様式D-1-1 (71)'!$2:$4</definedName>
    <definedName name="_xlnm.Print_Titles" localSheetId="83">'様式D-1-1 (72)'!$B:$W,'様式D-1-1 (72)'!$2:$4</definedName>
    <definedName name="_xlnm.Print_Titles" localSheetId="84">'様式D-1-1 (73)'!$B:$W,'様式D-1-1 (73)'!$2:$4</definedName>
    <definedName name="_xlnm.Print_Titles" localSheetId="85">'様式D-1-1 (74)'!$B:$W,'様式D-1-1 (74)'!$2:$4</definedName>
    <definedName name="_xlnm.Print_Titles" localSheetId="86">'様式D-1-1 (75)'!$B:$W,'様式D-1-1 (75)'!$2:$4</definedName>
    <definedName name="_xlnm.Print_Titles" localSheetId="87">'様式D-1-1 (76)'!$B:$W,'様式D-1-1 (76)'!$2:$4</definedName>
    <definedName name="_xlnm.Print_Titles" localSheetId="88">'様式D-1-1 (77)'!$B:$W,'様式D-1-1 (77)'!$2:$4</definedName>
    <definedName name="_xlnm.Print_Titles" localSheetId="89">'様式D-1-1 (78)'!$B:$W,'様式D-1-1 (78)'!$2:$4</definedName>
    <definedName name="_xlnm.Print_Titles" localSheetId="19">'様式D-1-1 (8)'!$B:$W,'様式D-1-1 (8)'!$2:$4</definedName>
    <definedName name="_xlnm.Print_Titles" localSheetId="20">'様式D-1-1 (9)'!$B:$W,'様式D-1-1 (9)'!$2:$4</definedName>
    <definedName name="_xlnm.Print_Titles" localSheetId="90">'様式D-1-2'!$B:$Y,'様式D-1-2'!$2:$4</definedName>
    <definedName name="_xlnm.Print_Titles" localSheetId="127">'様式D-3_PE'!$B:$AO,'様式D-3_PE'!$3:$5</definedName>
    <definedName name="_xlnm.Print_Titles" localSheetId="96">'様式D-3_PS'!$B:$AO,'様式D-3_PS'!$3:$5</definedName>
    <definedName name="_xlnm.Print_Titles" localSheetId="97">'様式D-3_S001'!$B:$AO,'様式D-3_S001'!$3:$5</definedName>
    <definedName name="_xlnm.Print_Titles" localSheetId="98">'様式D-3_S002'!$B:$AO,'様式D-3_S002'!$3:$5</definedName>
    <definedName name="_xlnm.Print_Titles" localSheetId="99">'様式D-3_S003'!$B:$AO,'様式D-3_S003'!$3:$5</definedName>
    <definedName name="_xlnm.Print_Titles" localSheetId="100">'様式D-3_S004'!$B:$AO,'様式D-3_S004'!$3:$5</definedName>
    <definedName name="_xlnm.Print_Titles" localSheetId="101">'様式D-3_S005'!$B:$AO,'様式D-3_S005'!$3:$5</definedName>
    <definedName name="_xlnm.Print_Titles" localSheetId="102">'様式D-3_S006'!$B:$AO,'様式D-3_S006'!$3:$5</definedName>
    <definedName name="_xlnm.Print_Titles" localSheetId="103">'様式D-3_S007'!$B:$AO,'様式D-3_S007'!$3:$5</definedName>
    <definedName name="_xlnm.Print_Titles" localSheetId="104">'様式D-3_S008'!$B:$AO,'様式D-3_S008'!$3:$5</definedName>
    <definedName name="_xlnm.Print_Titles" localSheetId="105">'様式D-3_S009'!$B:$AO,'様式D-3_S009'!$3:$5</definedName>
    <definedName name="_xlnm.Print_Titles" localSheetId="106">'様式D-3_S010'!$B:$AO,'様式D-3_S010'!$3:$5</definedName>
    <definedName name="_xlnm.Print_Titles" localSheetId="107">'様式D-3_S011'!$B:$AO,'様式D-3_S011'!$3:$5</definedName>
    <definedName name="_xlnm.Print_Titles" localSheetId="108">'様式D-3_S012'!$B:$AO,'様式D-3_S012'!$3:$5</definedName>
    <definedName name="_xlnm.Print_Titles" localSheetId="109">'様式D-3_S013'!$B:$AO,'様式D-3_S013'!$3:$5</definedName>
    <definedName name="_xlnm.Print_Titles" localSheetId="110">'様式D-3_S014'!$B:$AO,'様式D-3_S014'!$3:$5</definedName>
    <definedName name="_xlnm.Print_Titles" localSheetId="111">'様式D-3_S015'!$B:$AO,'様式D-3_S015'!$3:$5</definedName>
    <definedName name="_xlnm.Print_Titles" localSheetId="112">'様式D-3_S016'!$B:$AO,'様式D-3_S016'!$3:$5</definedName>
    <definedName name="_xlnm.Print_Titles" localSheetId="113">'様式D-3_S017'!$B:$AO,'様式D-3_S017'!$3:$5</definedName>
    <definedName name="_xlnm.Print_Titles" localSheetId="114">'様式D-3_S018'!$B:$AO,'様式D-3_S018'!$3:$5</definedName>
    <definedName name="_xlnm.Print_Titles" localSheetId="115">'様式D-3_S019'!$B:$AO,'様式D-3_S019'!$3:$5</definedName>
    <definedName name="_xlnm.Print_Titles" localSheetId="116">'様式D-3_S020'!$B:$AO,'様式D-3_S020'!$3:$5</definedName>
    <definedName name="_xlnm.Print_Titles" localSheetId="117">'様式D-3_S021'!$B:$AO,'様式D-3_S021'!$3:$5</definedName>
    <definedName name="_xlnm.Print_Titles" localSheetId="118">'様式D-3_S022'!$B:$AO,'様式D-3_S022'!$3:$5</definedName>
    <definedName name="_xlnm.Print_Titles" localSheetId="119">'様式D-3_S023'!$B:$AO,'様式D-3_S023'!$3:$5</definedName>
    <definedName name="_xlnm.Print_Titles" localSheetId="120">'様式D-3_S024'!$B:$AO,'様式D-3_S024'!$3:$5</definedName>
    <definedName name="_xlnm.Print_Titles" localSheetId="121">'様式D-3_S025'!$B:$AO,'様式D-3_S025'!$3:$5</definedName>
    <definedName name="_xlnm.Print_Titles" localSheetId="122">'様式D-3_S026'!$B:$AO,'様式D-3_S026'!$3:$5</definedName>
    <definedName name="_xlnm.Print_Titles" localSheetId="123">'様式D-3_S027'!$B:$AO,'様式D-3_S027'!$3:$5</definedName>
    <definedName name="_xlnm.Print_Titles" localSheetId="124">'様式D-3_S028'!$B:$AO,'様式D-3_S028'!$3:$5</definedName>
    <definedName name="_xlnm.Print_Titles" localSheetId="125">'様式D-3_S029'!$B:$AO,'様式D-3_S029'!$3:$5</definedName>
    <definedName name="_xlnm.Print_Titles" localSheetId="126">'様式D-3_S030'!$B:$AO,'様式D-3_S030'!$3:$5</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'様式B (2)'!$B$2:$Y$27</definedName>
    <definedName name="Z_D77EBD73_782E_4A63_AC37_29D349B4D009_.wvu.PrintArea" localSheetId="7" hidden="1">'様式B (3)'!$B$2:$Y$27</definedName>
    <definedName name="Z_D77EBD73_782E_4A63_AC37_29D349B4D009_.wvu.PrintArea" localSheetId="8" hidden="1">'様式B (4)'!$B$2:$Y$27</definedName>
    <definedName name="Z_D77EBD73_782E_4A63_AC37_29D349B4D009_.wvu.PrintArea" localSheetId="9" hidden="1">'様式C-1-1'!$B$2:$Y$322</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91" hidden="1">'様式D-2-1'!$B$3:$AI$18</definedName>
    <definedName name="Z_D77EBD73_782E_4A63_AC37_29D349B4D009_.wvu.PrintArea" localSheetId="92" hidden="1">'様式D-2-1 (2)'!$B$3:$AI$18</definedName>
    <definedName name="Z_D77EBD73_782E_4A63_AC37_29D349B4D009_.wvu.PrintArea" localSheetId="93" hidden="1">'様式D-2-1 (3)'!$B$3:$AI$18</definedName>
    <definedName name="Z_D77EBD73_782E_4A63_AC37_29D349B4D009_.wvu.PrintArea" localSheetId="94" hidden="1">'様式D-2-1 (4)'!$B$3:$AI$18</definedName>
    <definedName name="Z_D77EBD73_782E_4A63_AC37_29D349B4D009_.wvu.PrintArea" localSheetId="95" hidden="1">'様式D-2-1 (5)'!$B$3:$AI$18</definedName>
    <definedName name="Z_D77EBD73_782E_4A63_AC37_29D349B4D009_.wvu.PrintArea" localSheetId="127" hidden="1">'様式D-3_PE'!$B$3:$AO$46</definedName>
    <definedName name="Z_D77EBD73_782E_4A63_AC37_29D349B4D009_.wvu.PrintArea" localSheetId="96" hidden="1">'様式D-3_PS'!$B$3:$AO$46</definedName>
    <definedName name="Z_D77EBD73_782E_4A63_AC37_29D349B4D009_.wvu.PrintArea" localSheetId="97" hidden="1">'様式D-3_S001'!$B$3:$AO$46</definedName>
    <definedName name="Z_D77EBD73_782E_4A63_AC37_29D349B4D009_.wvu.PrintArea" localSheetId="98" hidden="1">'様式D-3_S002'!$B$3:$AO$46</definedName>
    <definedName name="Z_D77EBD73_782E_4A63_AC37_29D349B4D009_.wvu.PrintArea" localSheetId="99" hidden="1">'様式D-3_S003'!$B$3:$AO$46</definedName>
    <definedName name="Z_D77EBD73_782E_4A63_AC37_29D349B4D009_.wvu.PrintArea" localSheetId="100" hidden="1">'様式D-3_S004'!$B$3:$AO$46</definedName>
    <definedName name="Z_D77EBD73_782E_4A63_AC37_29D349B4D009_.wvu.PrintArea" localSheetId="101" hidden="1">'様式D-3_S005'!$B$3:$AO$46</definedName>
    <definedName name="Z_D77EBD73_782E_4A63_AC37_29D349B4D009_.wvu.PrintArea" localSheetId="102" hidden="1">'様式D-3_S006'!$B$3:$AO$46</definedName>
    <definedName name="Z_D77EBD73_782E_4A63_AC37_29D349B4D009_.wvu.PrintArea" localSheetId="103" hidden="1">'様式D-3_S007'!$B$3:$AO$46</definedName>
    <definedName name="Z_D77EBD73_782E_4A63_AC37_29D349B4D009_.wvu.PrintArea" localSheetId="104" hidden="1">'様式D-3_S008'!$B$3:$AO$46</definedName>
    <definedName name="Z_D77EBD73_782E_4A63_AC37_29D349B4D009_.wvu.PrintArea" localSheetId="105" hidden="1">'様式D-3_S009'!$B$3:$AO$46</definedName>
    <definedName name="Z_D77EBD73_782E_4A63_AC37_29D349B4D009_.wvu.PrintArea" localSheetId="106" hidden="1">'様式D-3_S010'!$B$3:$AO$46</definedName>
    <definedName name="Z_D77EBD73_782E_4A63_AC37_29D349B4D009_.wvu.PrintArea" localSheetId="107" hidden="1">'様式D-3_S011'!$B$3:$AO$46</definedName>
    <definedName name="Z_D77EBD73_782E_4A63_AC37_29D349B4D009_.wvu.PrintArea" localSheetId="108" hidden="1">'様式D-3_S012'!$B$3:$AO$46</definedName>
    <definedName name="Z_D77EBD73_782E_4A63_AC37_29D349B4D009_.wvu.PrintArea" localSheetId="109" hidden="1">'様式D-3_S013'!$B$3:$AO$46</definedName>
    <definedName name="Z_D77EBD73_782E_4A63_AC37_29D349B4D009_.wvu.PrintArea" localSheetId="110" hidden="1">'様式D-3_S014'!$B$3:$AO$46</definedName>
    <definedName name="Z_D77EBD73_782E_4A63_AC37_29D349B4D009_.wvu.PrintArea" localSheetId="111" hidden="1">'様式D-3_S015'!$B$3:$AO$46</definedName>
    <definedName name="Z_D77EBD73_782E_4A63_AC37_29D349B4D009_.wvu.PrintArea" localSheetId="112" hidden="1">'様式D-3_S016'!$B$3:$AO$46</definedName>
    <definedName name="Z_D77EBD73_782E_4A63_AC37_29D349B4D009_.wvu.PrintArea" localSheetId="113" hidden="1">'様式D-3_S017'!$B$3:$AO$46</definedName>
    <definedName name="Z_D77EBD73_782E_4A63_AC37_29D349B4D009_.wvu.PrintArea" localSheetId="114" hidden="1">'様式D-3_S018'!$B$3:$AO$46</definedName>
    <definedName name="Z_D77EBD73_782E_4A63_AC37_29D349B4D009_.wvu.PrintArea" localSheetId="115" hidden="1">'様式D-3_S019'!$B$3:$AO$46</definedName>
    <definedName name="Z_D77EBD73_782E_4A63_AC37_29D349B4D009_.wvu.PrintArea" localSheetId="116" hidden="1">'様式D-3_S020'!$B$3:$AO$46</definedName>
    <definedName name="Z_D77EBD73_782E_4A63_AC37_29D349B4D009_.wvu.PrintArea" localSheetId="117" hidden="1">'様式D-3_S021'!$B$3:$AO$46</definedName>
    <definedName name="Z_D77EBD73_782E_4A63_AC37_29D349B4D009_.wvu.PrintArea" localSheetId="118" hidden="1">'様式D-3_S022'!$B$3:$AO$46</definedName>
    <definedName name="Z_D77EBD73_782E_4A63_AC37_29D349B4D009_.wvu.PrintArea" localSheetId="119" hidden="1">'様式D-3_S023'!$B$3:$AO$46</definedName>
    <definedName name="Z_D77EBD73_782E_4A63_AC37_29D349B4D009_.wvu.PrintArea" localSheetId="120" hidden="1">'様式D-3_S024'!$B$3:$AO$46</definedName>
    <definedName name="Z_D77EBD73_782E_4A63_AC37_29D349B4D009_.wvu.PrintArea" localSheetId="121" hidden="1">'様式D-3_S025'!$B$3:$AO$46</definedName>
    <definedName name="Z_D77EBD73_782E_4A63_AC37_29D349B4D009_.wvu.PrintArea" localSheetId="122" hidden="1">'様式D-3_S026'!$B$3:$AO$46</definedName>
    <definedName name="Z_D77EBD73_782E_4A63_AC37_29D349B4D009_.wvu.PrintArea" localSheetId="123" hidden="1">'様式D-3_S027'!$B$3:$AO$49</definedName>
    <definedName name="Z_D77EBD73_782E_4A63_AC37_29D349B4D009_.wvu.PrintArea" localSheetId="124" hidden="1">'様式D-3_S028'!$B$3:$AO$46</definedName>
    <definedName name="Z_D77EBD73_782E_4A63_AC37_29D349B4D009_.wvu.PrintArea" localSheetId="125" hidden="1">'様式D-3_S029'!$B$3:$AO$46</definedName>
    <definedName name="Z_D77EBD73_782E_4A63_AC37_29D349B4D009_.wvu.PrintArea" localSheetId="126" hidden="1">'様式D-3_S030'!$B$3:$AO$46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13">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14">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15">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16">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70">テーブル1[対象箇所]</definedName>
    <definedName name="対象箇所" localSheetId="17">テーブル1[対象箇所]</definedName>
    <definedName name="対象箇所" localSheetId="71">テーブル1[対象箇所]</definedName>
    <definedName name="対象箇所" localSheetId="72">テーブル1[対象箇所]</definedName>
    <definedName name="対象箇所" localSheetId="73">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77">テーブル1[対象箇所]</definedName>
    <definedName name="対象箇所" localSheetId="78">テーブル1[対象箇所]</definedName>
    <definedName name="対象箇所" localSheetId="79">テーブル1[対象箇所]</definedName>
    <definedName name="対象箇所" localSheetId="80">テーブル1[対象箇所]</definedName>
    <definedName name="対象箇所" localSheetId="18">テーブル1[対象箇所]</definedName>
    <definedName name="対象箇所" localSheetId="81">テーブル1[対象箇所]</definedName>
    <definedName name="対象箇所" localSheetId="82">テーブル1[対象箇所]</definedName>
    <definedName name="対象箇所" localSheetId="83">テーブル1[対象箇所]</definedName>
    <definedName name="対象箇所" localSheetId="84">テーブル1[対象箇所]</definedName>
    <definedName name="対象箇所" localSheetId="85">テーブル1[対象箇所]</definedName>
    <definedName name="対象箇所" localSheetId="86">テーブル1[対象箇所]</definedName>
    <definedName name="対象箇所" localSheetId="87">テーブル1[対象箇所]</definedName>
    <definedName name="対象箇所" localSheetId="88">テーブル1[対象箇所]</definedName>
    <definedName name="対象箇所" localSheetId="89">テーブル1[対象箇所]</definedName>
    <definedName name="対象箇所" localSheetId="19">テーブル1[対象箇所]</definedName>
    <definedName name="対象箇所" localSheetId="20">テーブル1[対象箇所]</definedName>
    <definedName name="対象箇所" localSheetId="92">テーブル1[対象箇所]</definedName>
    <definedName name="対象箇所" localSheetId="93">テーブル1[対象箇所]</definedName>
    <definedName name="対象箇所" localSheetId="94">テーブル1[対象箇所]</definedName>
    <definedName name="対象箇所" localSheetId="95">テーブル1[対象箇所]</definedName>
    <definedName name="対象箇所" localSheetId="127">テーブル1[対象箇所]</definedName>
    <definedName name="対象箇所" localSheetId="97">テーブル1[対象箇所]</definedName>
    <definedName name="対象箇所" localSheetId="98">テーブル1[対象箇所]</definedName>
    <definedName name="対象箇所" localSheetId="99">テーブル1[対象箇所]</definedName>
    <definedName name="対象箇所" localSheetId="100">テーブル1[対象箇所]</definedName>
    <definedName name="対象箇所" localSheetId="101">テーブル1[対象箇所]</definedName>
    <definedName name="対象箇所" localSheetId="102">テーブル1[対象箇所]</definedName>
    <definedName name="対象箇所" localSheetId="103">テーブル1[対象箇所]</definedName>
    <definedName name="対象箇所" localSheetId="104">テーブル1[対象箇所]</definedName>
    <definedName name="対象箇所" localSheetId="105">テーブル1[対象箇所]</definedName>
    <definedName name="対象箇所" localSheetId="106">テーブル1[対象箇所]</definedName>
    <definedName name="対象箇所" localSheetId="107">テーブル1[対象箇所]</definedName>
    <definedName name="対象箇所" localSheetId="108">テーブル1[対象箇所]</definedName>
    <definedName name="対象箇所" localSheetId="109">テーブル1[対象箇所]</definedName>
    <definedName name="対象箇所" localSheetId="110">テーブル1[対象箇所]</definedName>
    <definedName name="対象箇所" localSheetId="111">テーブル1[対象箇所]</definedName>
    <definedName name="対象箇所" localSheetId="112">テーブル1[対象箇所]</definedName>
    <definedName name="対象箇所" localSheetId="113">テーブル1[対象箇所]</definedName>
    <definedName name="対象箇所" localSheetId="114">テーブル1[対象箇所]</definedName>
    <definedName name="対象箇所" localSheetId="115">テーブル1[対象箇所]</definedName>
    <definedName name="対象箇所" localSheetId="116">テーブル1[対象箇所]</definedName>
    <definedName name="対象箇所" localSheetId="117">テーブル1[対象箇所]</definedName>
    <definedName name="対象箇所" localSheetId="118">テーブル1[対象箇所]</definedName>
    <definedName name="対象箇所" localSheetId="119">テーブル1[対象箇所]</definedName>
    <definedName name="対象箇所" localSheetId="120">テーブル1[対象箇所]</definedName>
    <definedName name="対象箇所" localSheetId="121">テーブル1[対象箇所]</definedName>
    <definedName name="対象箇所" localSheetId="122">テーブル1[対象箇所]</definedName>
    <definedName name="対象箇所" localSheetId="123">テーブル1[対象箇所]</definedName>
    <definedName name="対象箇所" localSheetId="124">テーブル1[対象箇所]</definedName>
    <definedName name="対象箇所" localSheetId="125">テーブル1[対象箇所]</definedName>
    <definedName name="対象箇所" localSheetId="126">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194" l="1"/>
  <c r="W5" i="193"/>
  <c r="W5" i="192"/>
  <c r="AI35" i="191"/>
  <c r="AG35" i="191"/>
  <c r="AS34" i="191"/>
  <c r="AG33" i="191"/>
  <c r="AJ32" i="191"/>
  <c r="BI5" i="191" s="1"/>
  <c r="AI32" i="191"/>
  <c r="AH32" i="191"/>
  <c r="AH35" i="191" s="1"/>
  <c r="BQ5" i="191" s="1"/>
  <c r="AG32" i="191"/>
  <c r="AF32" i="191"/>
  <c r="BE5" i="191" s="1"/>
  <c r="AE32" i="191"/>
  <c r="AD32" i="191"/>
  <c r="AD35" i="191" s="1"/>
  <c r="BN5" i="191" s="1"/>
  <c r="AC32" i="191"/>
  <c r="AC35" i="191" s="1"/>
  <c r="BM5" i="191" s="1"/>
  <c r="AB32" i="191"/>
  <c r="AA32" i="191"/>
  <c r="Z32" i="191"/>
  <c r="AR35" i="191" s="1"/>
  <c r="Y32" i="191"/>
  <c r="AX5" i="191" s="1"/>
  <c r="AJ31" i="191"/>
  <c r="CH5" i="191" s="1"/>
  <c r="AI31" i="191"/>
  <c r="CG5" i="191" s="1"/>
  <c r="AH31" i="191"/>
  <c r="AG31" i="191"/>
  <c r="AF31" i="191"/>
  <c r="AE31" i="191"/>
  <c r="AD31" i="191"/>
  <c r="CB5" i="191" s="1"/>
  <c r="AC31" i="191"/>
  <c r="AQ30" i="191"/>
  <c r="AQ29" i="191"/>
  <c r="AQ28" i="191"/>
  <c r="AQ27" i="191"/>
  <c r="AQ26" i="191"/>
  <c r="AQ25" i="191"/>
  <c r="AQ24" i="191"/>
  <c r="AQ23" i="191"/>
  <c r="AQ22" i="191"/>
  <c r="AQ21" i="191"/>
  <c r="AQ20" i="191"/>
  <c r="AQ19" i="191"/>
  <c r="AQ18" i="191"/>
  <c r="AQ17" i="191"/>
  <c r="AQ16" i="191"/>
  <c r="AQ15" i="191"/>
  <c r="AQ14" i="191"/>
  <c r="AQ13" i="191"/>
  <c r="AQ12" i="191"/>
  <c r="AQ11" i="191"/>
  <c r="CF5" i="191"/>
  <c r="CE5" i="191"/>
  <c r="CD5" i="191"/>
  <c r="CC5" i="191"/>
  <c r="CA5" i="191"/>
  <c r="BV5" i="191"/>
  <c r="BU5" i="191"/>
  <c r="BT5" i="191"/>
  <c r="BS5" i="191"/>
  <c r="BR5" i="191"/>
  <c r="BP5" i="191"/>
  <c r="BH5" i="191"/>
  <c r="BF5" i="191"/>
  <c r="BD5" i="191"/>
  <c r="BC5" i="191"/>
  <c r="BB5" i="191"/>
  <c r="BA5" i="191"/>
  <c r="AZ5" i="191"/>
  <c r="AY5" i="191"/>
  <c r="AW5" i="191"/>
  <c r="AV5" i="191"/>
  <c r="AJ32" i="190"/>
  <c r="BI5" i="190" s="1"/>
  <c r="AI32" i="190"/>
  <c r="AH32" i="190"/>
  <c r="AH35" i="190" s="1"/>
  <c r="BQ5" i="190" s="1"/>
  <c r="AG32" i="190"/>
  <c r="AG35" i="190" s="1"/>
  <c r="BP5" i="190" s="1"/>
  <c r="AF32" i="190"/>
  <c r="BE5" i="190" s="1"/>
  <c r="AE32" i="190"/>
  <c r="AE35" i="190" s="1"/>
  <c r="BO5" i="190" s="1"/>
  <c r="AD32" i="190"/>
  <c r="AD35" i="190" s="1"/>
  <c r="AC32" i="190"/>
  <c r="AC35" i="190" s="1"/>
  <c r="BM5" i="190" s="1"/>
  <c r="AB32" i="190"/>
  <c r="AA32" i="190"/>
  <c r="AS34" i="190" s="1"/>
  <c r="Z32" i="190"/>
  <c r="Z35" i="190" s="1"/>
  <c r="BK5" i="190" s="1"/>
  <c r="Y32" i="190"/>
  <c r="Y33" i="190" s="1"/>
  <c r="AJ31" i="190"/>
  <c r="AI31" i="190"/>
  <c r="AH31" i="190"/>
  <c r="AG31" i="190"/>
  <c r="AF31" i="190"/>
  <c r="CD5" i="190" s="1"/>
  <c r="AE31" i="190"/>
  <c r="CC5" i="190" s="1"/>
  <c r="AD31" i="190"/>
  <c r="CB5" i="190" s="1"/>
  <c r="AC31" i="190"/>
  <c r="AQ30" i="190"/>
  <c r="AQ29" i="190"/>
  <c r="AQ28" i="190"/>
  <c r="AQ27" i="190"/>
  <c r="AQ26" i="190"/>
  <c r="AQ25" i="190"/>
  <c r="AQ24" i="190"/>
  <c r="AQ23" i="190"/>
  <c r="AQ22" i="190"/>
  <c r="AQ21" i="190"/>
  <c r="AQ20" i="190"/>
  <c r="AQ19" i="190"/>
  <c r="AQ18" i="190"/>
  <c r="AQ17" i="190"/>
  <c r="AQ16" i="190"/>
  <c r="AQ15" i="190"/>
  <c r="AQ14" i="190"/>
  <c r="AQ13" i="190"/>
  <c r="AQ12" i="190"/>
  <c r="AQ11" i="190"/>
  <c r="CH5" i="190"/>
  <c r="CG5" i="190"/>
  <c r="CF5" i="190"/>
  <c r="CE5" i="190"/>
  <c r="CA5" i="190"/>
  <c r="BZ5" i="190"/>
  <c r="BX5" i="190"/>
  <c r="BV5" i="190"/>
  <c r="BU5" i="190"/>
  <c r="BT5" i="190"/>
  <c r="BS5" i="190"/>
  <c r="BH5" i="190"/>
  <c r="BD5" i="190"/>
  <c r="BB5" i="190"/>
  <c r="BA5" i="190"/>
  <c r="AZ5" i="190"/>
  <c r="AY5" i="190"/>
  <c r="AW5" i="190"/>
  <c r="AV5" i="190"/>
  <c r="AG33" i="189"/>
  <c r="AJ32" i="189"/>
  <c r="BI5" i="189" s="1"/>
  <c r="AI32" i="189"/>
  <c r="BH5" i="189" s="1"/>
  <c r="AH32" i="189"/>
  <c r="AH35" i="189" s="1"/>
  <c r="BQ5" i="189" s="1"/>
  <c r="AG32" i="189"/>
  <c r="BF5" i="189" s="1"/>
  <c r="AF32" i="189"/>
  <c r="BE5" i="189" s="1"/>
  <c r="AE32" i="189"/>
  <c r="AD32" i="189"/>
  <c r="AC32" i="189"/>
  <c r="AC35" i="189" s="1"/>
  <c r="BM5" i="189" s="1"/>
  <c r="AB32" i="189"/>
  <c r="BA5" i="189" s="1"/>
  <c r="AA32" i="189"/>
  <c r="Z32" i="189"/>
  <c r="AY5" i="189" s="1"/>
  <c r="Y32" i="189"/>
  <c r="AX5" i="189" s="1"/>
  <c r="AJ31" i="189"/>
  <c r="CH5" i="189" s="1"/>
  <c r="AI31" i="189"/>
  <c r="CG5" i="189" s="1"/>
  <c r="AH31" i="189"/>
  <c r="CF5" i="189" s="1"/>
  <c r="AG31" i="189"/>
  <c r="CE5" i="189" s="1"/>
  <c r="AF31" i="189"/>
  <c r="CD5" i="189" s="1"/>
  <c r="AE31" i="189"/>
  <c r="CC5" i="189" s="1"/>
  <c r="AD31" i="189"/>
  <c r="CB5" i="189" s="1"/>
  <c r="AC31" i="189"/>
  <c r="CA5" i="189" s="1"/>
  <c r="AQ30" i="189"/>
  <c r="AQ29" i="189"/>
  <c r="AQ28" i="189"/>
  <c r="AQ27" i="189"/>
  <c r="AQ26" i="189"/>
  <c r="AQ25" i="189"/>
  <c r="AQ24" i="189"/>
  <c r="AQ23" i="189"/>
  <c r="AQ22" i="189"/>
  <c r="AQ21" i="189"/>
  <c r="AQ20" i="189"/>
  <c r="AQ19" i="189"/>
  <c r="AQ18" i="189"/>
  <c r="AQ17" i="189"/>
  <c r="AQ16" i="189"/>
  <c r="AQ15" i="189"/>
  <c r="AQ14" i="189"/>
  <c r="AQ13" i="189"/>
  <c r="AQ12" i="189"/>
  <c r="AQ11" i="189"/>
  <c r="BV5" i="189"/>
  <c r="BU5" i="189"/>
  <c r="BT5" i="189"/>
  <c r="BS5" i="189"/>
  <c r="BB5" i="189"/>
  <c r="AW5" i="189"/>
  <c r="AV5" i="189"/>
  <c r="AJ32" i="188"/>
  <c r="AI32" i="188"/>
  <c r="BH5" i="188" s="1"/>
  <c r="AH32" i="188"/>
  <c r="AH35" i="188" s="1"/>
  <c r="BQ5" i="188" s="1"/>
  <c r="AG32" i="188"/>
  <c r="AG35" i="188" s="1"/>
  <c r="BP5" i="188" s="1"/>
  <c r="AF32" i="188"/>
  <c r="BE5" i="188" s="1"/>
  <c r="AE32" i="188"/>
  <c r="BD5" i="188" s="1"/>
  <c r="AD32" i="188"/>
  <c r="AD35" i="188" s="1"/>
  <c r="BN5" i="188" s="1"/>
  <c r="AC32" i="188"/>
  <c r="BB5" i="188" s="1"/>
  <c r="AB32" i="188"/>
  <c r="BA5" i="188" s="1"/>
  <c r="AA32" i="188"/>
  <c r="AZ5" i="188" s="1"/>
  <c r="Z32" i="188"/>
  <c r="Y32" i="188"/>
  <c r="AJ31" i="188"/>
  <c r="CH5" i="188" s="1"/>
  <c r="AI31" i="188"/>
  <c r="CG5" i="188" s="1"/>
  <c r="AH31" i="188"/>
  <c r="CF5" i="188" s="1"/>
  <c r="AG31" i="188"/>
  <c r="CE5" i="188" s="1"/>
  <c r="AF31" i="188"/>
  <c r="CD5" i="188" s="1"/>
  <c r="AE31" i="188"/>
  <c r="CC5" i="188" s="1"/>
  <c r="AD31" i="188"/>
  <c r="CB5" i="188" s="1"/>
  <c r="AC31" i="188"/>
  <c r="CA5" i="188" s="1"/>
  <c r="AQ30" i="188"/>
  <c r="AQ29" i="188"/>
  <c r="AQ28" i="188"/>
  <c r="AQ27" i="188"/>
  <c r="AQ26" i="188"/>
  <c r="AQ25" i="188"/>
  <c r="AQ24" i="188"/>
  <c r="AQ23" i="188"/>
  <c r="AQ22" i="188"/>
  <c r="AQ21" i="188"/>
  <c r="AQ20" i="188"/>
  <c r="AQ19" i="188"/>
  <c r="AQ18" i="188"/>
  <c r="AQ17" i="188"/>
  <c r="AQ16" i="188"/>
  <c r="AQ15" i="188"/>
  <c r="AQ14" i="188"/>
  <c r="AQ13" i="188"/>
  <c r="AQ12" i="188"/>
  <c r="AQ11" i="188"/>
  <c r="BV5" i="188"/>
  <c r="BU5" i="188"/>
  <c r="BT5" i="188"/>
  <c r="BS5" i="188"/>
  <c r="AW5" i="188"/>
  <c r="AV5" i="188"/>
  <c r="AJ35" i="187"/>
  <c r="BI5" i="187" s="1"/>
  <c r="AI35" i="187"/>
  <c r="BH5" i="187" s="1"/>
  <c r="AH35" i="187"/>
  <c r="AH38" i="187" s="1"/>
  <c r="BQ5" i="187" s="1"/>
  <c r="AG35" i="187"/>
  <c r="AG38" i="187" s="1"/>
  <c r="BP5" i="187" s="1"/>
  <c r="AF35" i="187"/>
  <c r="BE5" i="187" s="1"/>
  <c r="AE35" i="187"/>
  <c r="BD5" i="187" s="1"/>
  <c r="AD35" i="187"/>
  <c r="AD38" i="187" s="1"/>
  <c r="BN5" i="187" s="1"/>
  <c r="AC35" i="187"/>
  <c r="BB5" i="187" s="1"/>
  <c r="AB35" i="187"/>
  <c r="BA5" i="187" s="1"/>
  <c r="AA35" i="187"/>
  <c r="AZ5" i="187" s="1"/>
  <c r="Z35" i="187"/>
  <c r="Y35" i="187"/>
  <c r="AJ34" i="187"/>
  <c r="CH5" i="187" s="1"/>
  <c r="AI34" i="187"/>
  <c r="CG5" i="187" s="1"/>
  <c r="AH34" i="187"/>
  <c r="AG34" i="187"/>
  <c r="CE5" i="187" s="1"/>
  <c r="AF34" i="187"/>
  <c r="CD5" i="187" s="1"/>
  <c r="AE34" i="187"/>
  <c r="AD34" i="187"/>
  <c r="CB5" i="187" s="1"/>
  <c r="AC34" i="187"/>
  <c r="CA5" i="187" s="1"/>
  <c r="AQ33" i="187"/>
  <c r="AQ32" i="187"/>
  <c r="AQ31" i="187"/>
  <c r="AQ30" i="187"/>
  <c r="AQ29" i="187"/>
  <c r="AQ28" i="187"/>
  <c r="AQ27" i="187"/>
  <c r="AQ26" i="187"/>
  <c r="AQ25" i="187"/>
  <c r="AQ24" i="187"/>
  <c r="AQ23" i="187"/>
  <c r="AQ22" i="187"/>
  <c r="AQ21" i="187"/>
  <c r="AQ20" i="187"/>
  <c r="AQ18" i="187"/>
  <c r="AQ17" i="187"/>
  <c r="AQ15" i="187"/>
  <c r="AQ14" i="187"/>
  <c r="AQ12" i="187"/>
  <c r="AQ11" i="187"/>
  <c r="CF5" i="187"/>
  <c r="CC5" i="187"/>
  <c r="BV5" i="187"/>
  <c r="BU5" i="187"/>
  <c r="BT5" i="187"/>
  <c r="BS5" i="187"/>
  <c r="AW5" i="187"/>
  <c r="AV5" i="187"/>
  <c r="Z35" i="186"/>
  <c r="BK5" i="186" s="1"/>
  <c r="AQ34" i="186"/>
  <c r="AG33" i="186"/>
  <c r="AJ32" i="186"/>
  <c r="AI32" i="186"/>
  <c r="AI35" i="186" s="1"/>
  <c r="BR5" i="186" s="1"/>
  <c r="AH32" i="186"/>
  <c r="AH35" i="186" s="1"/>
  <c r="BQ5" i="186" s="1"/>
  <c r="AG32" i="186"/>
  <c r="AG35" i="186" s="1"/>
  <c r="BP5" i="186" s="1"/>
  <c r="AF32" i="186"/>
  <c r="AE32" i="186"/>
  <c r="AD32" i="186"/>
  <c r="AD35" i="186" s="1"/>
  <c r="BN5" i="186" s="1"/>
  <c r="AC32" i="186"/>
  <c r="AB32" i="186"/>
  <c r="AA32" i="186"/>
  <c r="AZ5" i="186" s="1"/>
  <c r="Z32" i="186"/>
  <c r="AR35" i="186" s="1"/>
  <c r="Y32" i="186"/>
  <c r="Y33" i="186" s="1"/>
  <c r="AJ31" i="186"/>
  <c r="CH5" i="186" s="1"/>
  <c r="AI31" i="186"/>
  <c r="CG5" i="186" s="1"/>
  <c r="AH31" i="186"/>
  <c r="AG31" i="186"/>
  <c r="AF31" i="186"/>
  <c r="CD5" i="186" s="1"/>
  <c r="AE31" i="186"/>
  <c r="AD31" i="186"/>
  <c r="CB5" i="186" s="1"/>
  <c r="AC31" i="186"/>
  <c r="CA5" i="186" s="1"/>
  <c r="AQ30" i="186"/>
  <c r="AQ29" i="186"/>
  <c r="AQ28" i="186"/>
  <c r="AQ27" i="186"/>
  <c r="AQ26" i="186"/>
  <c r="AQ25" i="186"/>
  <c r="AQ24" i="186"/>
  <c r="AQ23" i="186"/>
  <c r="AQ22" i="186"/>
  <c r="AQ21" i="186"/>
  <c r="AQ20" i="186"/>
  <c r="AQ19" i="186"/>
  <c r="AQ18" i="186"/>
  <c r="AQ17" i="186"/>
  <c r="AQ16" i="186"/>
  <c r="AQ15" i="186"/>
  <c r="AQ14" i="186"/>
  <c r="AQ13" i="186"/>
  <c r="AQ12" i="186"/>
  <c r="AQ11" i="186"/>
  <c r="CF5" i="186"/>
  <c r="CE5" i="186"/>
  <c r="CC5" i="186"/>
  <c r="BV5" i="186"/>
  <c r="BU5" i="186"/>
  <c r="BT5" i="186"/>
  <c r="BS5" i="186"/>
  <c r="BI5" i="186"/>
  <c r="BH5" i="186"/>
  <c r="BG5" i="186"/>
  <c r="BF5" i="186"/>
  <c r="BE5" i="186"/>
  <c r="BD5" i="186"/>
  <c r="BC5" i="186"/>
  <c r="BB5" i="186"/>
  <c r="BA5" i="186"/>
  <c r="AY5" i="186"/>
  <c r="AX5" i="186"/>
  <c r="AW5" i="186"/>
  <c r="AV5" i="186"/>
  <c r="AG35" i="185"/>
  <c r="AG33" i="185"/>
  <c r="AJ32" i="185"/>
  <c r="AI32" i="185"/>
  <c r="AI35" i="185" s="1"/>
  <c r="BR5" i="185" s="1"/>
  <c r="AH32" i="185"/>
  <c r="AH35" i="185" s="1"/>
  <c r="BQ5" i="185" s="1"/>
  <c r="AG32" i="185"/>
  <c r="AF32" i="185"/>
  <c r="BE5" i="185" s="1"/>
  <c r="AE32" i="185"/>
  <c r="AD32" i="185"/>
  <c r="AD35" i="185" s="1"/>
  <c r="BN5" i="185" s="1"/>
  <c r="AC32" i="185"/>
  <c r="AB32" i="185"/>
  <c r="BA5" i="185" s="1"/>
  <c r="AA32" i="185"/>
  <c r="AS34" i="185" s="1"/>
  <c r="Z32" i="185"/>
  <c r="AR35" i="185" s="1"/>
  <c r="Y32" i="185"/>
  <c r="Y33" i="185" s="1"/>
  <c r="AJ31" i="185"/>
  <c r="AI31" i="185"/>
  <c r="AH31" i="185"/>
  <c r="AG31" i="185"/>
  <c r="AF31" i="185"/>
  <c r="AE31" i="185"/>
  <c r="AD31" i="185"/>
  <c r="CB5" i="185" s="1"/>
  <c r="AC31" i="185"/>
  <c r="CA5" i="185" s="1"/>
  <c r="AQ30" i="185"/>
  <c r="AQ29" i="185"/>
  <c r="AQ28" i="185"/>
  <c r="AQ27" i="185"/>
  <c r="AQ26" i="185"/>
  <c r="AQ25" i="185"/>
  <c r="AQ24" i="185"/>
  <c r="AQ23" i="185"/>
  <c r="AQ22" i="185"/>
  <c r="AQ21" i="185"/>
  <c r="AQ20" i="185"/>
  <c r="AQ19" i="185"/>
  <c r="AQ18" i="185"/>
  <c r="AQ17" i="185"/>
  <c r="AQ16" i="185"/>
  <c r="AQ15" i="185"/>
  <c r="AQ14" i="185"/>
  <c r="AQ13" i="185"/>
  <c r="AQ12" i="185"/>
  <c r="AQ11" i="185"/>
  <c r="CH5" i="185"/>
  <c r="CG5" i="185"/>
  <c r="CF5" i="185"/>
  <c r="CE5" i="185"/>
  <c r="CD5" i="185"/>
  <c r="CC5" i="185"/>
  <c r="BV5" i="185"/>
  <c r="BU5" i="185"/>
  <c r="BT5" i="185"/>
  <c r="BS5" i="185"/>
  <c r="BP5" i="185"/>
  <c r="BI5" i="185"/>
  <c r="BH5" i="185"/>
  <c r="BG5" i="185"/>
  <c r="BF5" i="185"/>
  <c r="BD5" i="185"/>
  <c r="BC5" i="185"/>
  <c r="BB5" i="185"/>
  <c r="AW5" i="185"/>
  <c r="AV5" i="185"/>
  <c r="AJ32" i="184"/>
  <c r="BI5" i="184" s="1"/>
  <c r="AI32" i="184"/>
  <c r="BH5" i="184" s="1"/>
  <c r="AH32" i="184"/>
  <c r="AH35" i="184" s="1"/>
  <c r="BQ5" i="184" s="1"/>
  <c r="AG32" i="184"/>
  <c r="AG35" i="184" s="1"/>
  <c r="BP5" i="184" s="1"/>
  <c r="AF32" i="184"/>
  <c r="BE5" i="184" s="1"/>
  <c r="AE32" i="184"/>
  <c r="AD32" i="184"/>
  <c r="AD35" i="184" s="1"/>
  <c r="BN5" i="184" s="1"/>
  <c r="AC32" i="184"/>
  <c r="AB32" i="184"/>
  <c r="BA5" i="184" s="1"/>
  <c r="AA32" i="184"/>
  <c r="AZ5" i="184" s="1"/>
  <c r="Z32" i="184"/>
  <c r="AR35" i="184" s="1"/>
  <c r="Y32" i="184"/>
  <c r="AJ31" i="184"/>
  <c r="CH5" i="184" s="1"/>
  <c r="AI31" i="184"/>
  <c r="CG5" i="184" s="1"/>
  <c r="AH31" i="184"/>
  <c r="CF5" i="184" s="1"/>
  <c r="AG31" i="184"/>
  <c r="CE5" i="184" s="1"/>
  <c r="AF31" i="184"/>
  <c r="CD5" i="184" s="1"/>
  <c r="AE31" i="184"/>
  <c r="CC5" i="184" s="1"/>
  <c r="AD31" i="184"/>
  <c r="CB5" i="184" s="1"/>
  <c r="AC31" i="184"/>
  <c r="CA5" i="184" s="1"/>
  <c r="AQ30" i="184"/>
  <c r="AQ29" i="184"/>
  <c r="AQ28" i="184"/>
  <c r="AQ27" i="184"/>
  <c r="AQ26" i="184"/>
  <c r="AQ25" i="184"/>
  <c r="AQ24" i="184"/>
  <c r="AQ23" i="184"/>
  <c r="AQ22" i="184"/>
  <c r="AQ21" i="184"/>
  <c r="AQ20" i="184"/>
  <c r="AQ19" i="184"/>
  <c r="AQ18" i="184"/>
  <c r="AQ17" i="184"/>
  <c r="AQ16" i="184"/>
  <c r="AQ15" i="184"/>
  <c r="AQ14" i="184"/>
  <c r="AQ13" i="184"/>
  <c r="AQ12" i="184"/>
  <c r="AQ11" i="184"/>
  <c r="BV5" i="184"/>
  <c r="BU5" i="184"/>
  <c r="BT5" i="184"/>
  <c r="BS5" i="184"/>
  <c r="BD5" i="184"/>
  <c r="BB5" i="184"/>
  <c r="AW5" i="184"/>
  <c r="AV5" i="184"/>
  <c r="AJ32" i="183"/>
  <c r="BI5" i="183" s="1"/>
  <c r="AI32" i="183"/>
  <c r="BH5" i="183" s="1"/>
  <c r="AH32" i="183"/>
  <c r="AH35" i="183" s="1"/>
  <c r="BQ5" i="183" s="1"/>
  <c r="AG32" i="183"/>
  <c r="AG35" i="183" s="1"/>
  <c r="BP5" i="183" s="1"/>
  <c r="AF32" i="183"/>
  <c r="BE5" i="183" s="1"/>
  <c r="AE32" i="183"/>
  <c r="BD5" i="183" s="1"/>
  <c r="AD32" i="183"/>
  <c r="AD35" i="183" s="1"/>
  <c r="BN5" i="183" s="1"/>
  <c r="AC32" i="183"/>
  <c r="AB32" i="183"/>
  <c r="BA5" i="183" s="1"/>
  <c r="AA32" i="183"/>
  <c r="AZ5" i="183" s="1"/>
  <c r="Z32" i="183"/>
  <c r="AY5" i="183" s="1"/>
  <c r="Y32" i="183"/>
  <c r="AJ31" i="183"/>
  <c r="CH5" i="183" s="1"/>
  <c r="AI31" i="183"/>
  <c r="CG5" i="183" s="1"/>
  <c r="AH31" i="183"/>
  <c r="CF5" i="183" s="1"/>
  <c r="AG31" i="183"/>
  <c r="AF31" i="183"/>
  <c r="CD5" i="183" s="1"/>
  <c r="AE31" i="183"/>
  <c r="CC5" i="183" s="1"/>
  <c r="AD31" i="183"/>
  <c r="CB5" i="183" s="1"/>
  <c r="AC31" i="183"/>
  <c r="CA5" i="183" s="1"/>
  <c r="AQ30" i="183"/>
  <c r="AQ29" i="183"/>
  <c r="AQ28" i="183"/>
  <c r="AQ27" i="183"/>
  <c r="AQ26" i="183"/>
  <c r="AQ25" i="183"/>
  <c r="AQ24" i="183"/>
  <c r="AQ23" i="183"/>
  <c r="AQ22" i="183"/>
  <c r="AQ21" i="183"/>
  <c r="AQ20" i="183"/>
  <c r="AQ19" i="183"/>
  <c r="AQ18" i="183"/>
  <c r="AQ17" i="183"/>
  <c r="AQ16" i="183"/>
  <c r="AQ15" i="183"/>
  <c r="AQ14" i="183"/>
  <c r="AQ13" i="183"/>
  <c r="AQ12" i="183"/>
  <c r="AQ11" i="183"/>
  <c r="CE5" i="183"/>
  <c r="BV5" i="183"/>
  <c r="BU5" i="183"/>
  <c r="BT5" i="183"/>
  <c r="BS5" i="183"/>
  <c r="BB5" i="183"/>
  <c r="AW5" i="183"/>
  <c r="AV5" i="183"/>
  <c r="AS34" i="182"/>
  <c r="AJ32" i="182"/>
  <c r="AI35" i="182" s="1"/>
  <c r="BR5" i="182" s="1"/>
  <c r="AI32" i="182"/>
  <c r="AH32" i="182"/>
  <c r="AH35" i="182" s="1"/>
  <c r="BQ5" i="182" s="1"/>
  <c r="AG32" i="182"/>
  <c r="AG35" i="182" s="1"/>
  <c r="BP5" i="182" s="1"/>
  <c r="AF32" i="182"/>
  <c r="BE5" i="182" s="1"/>
  <c r="AE32" i="182"/>
  <c r="AD32" i="182"/>
  <c r="AD35" i="182" s="1"/>
  <c r="BN5" i="182" s="1"/>
  <c r="AC32" i="182"/>
  <c r="AB32" i="182"/>
  <c r="BA5" i="182" s="1"/>
  <c r="AA32" i="182"/>
  <c r="Z32" i="182"/>
  <c r="AR35" i="182" s="1"/>
  <c r="Y32" i="182"/>
  <c r="Y33" i="182" s="1"/>
  <c r="AJ31" i="182"/>
  <c r="CH5" i="182" s="1"/>
  <c r="AI31" i="182"/>
  <c r="CG5" i="182" s="1"/>
  <c r="AH31" i="182"/>
  <c r="AG31" i="182"/>
  <c r="AF31" i="182"/>
  <c r="CD5" i="182" s="1"/>
  <c r="AE31" i="182"/>
  <c r="AD31" i="182"/>
  <c r="CB5" i="182" s="1"/>
  <c r="AC31" i="182"/>
  <c r="AQ30" i="182"/>
  <c r="AQ29" i="182"/>
  <c r="AQ28" i="182"/>
  <c r="AQ27" i="182"/>
  <c r="AQ26" i="182"/>
  <c r="AQ25" i="182"/>
  <c r="AQ24" i="182"/>
  <c r="AQ23" i="182"/>
  <c r="AQ22" i="182"/>
  <c r="AQ21" i="182"/>
  <c r="AQ20" i="182"/>
  <c r="AQ19" i="182"/>
  <c r="AQ18" i="182"/>
  <c r="AQ17" i="182"/>
  <c r="AQ16" i="182"/>
  <c r="AQ15" i="182"/>
  <c r="AQ14" i="182"/>
  <c r="AQ13" i="182"/>
  <c r="AQ12" i="182"/>
  <c r="AQ11" i="182"/>
  <c r="CF5" i="182"/>
  <c r="CE5" i="182"/>
  <c r="CC5" i="182"/>
  <c r="CA5" i="182"/>
  <c r="BV5" i="182"/>
  <c r="BU5" i="182"/>
  <c r="BT5" i="182"/>
  <c r="BS5" i="182"/>
  <c r="BH5" i="182"/>
  <c r="BF5" i="182"/>
  <c r="BD5" i="182"/>
  <c r="BB5" i="182"/>
  <c r="AZ5" i="182"/>
  <c r="AY5" i="182"/>
  <c r="AW5" i="182"/>
  <c r="AV5" i="182"/>
  <c r="AD35" i="181"/>
  <c r="BN5" i="181" s="1"/>
  <c r="AJ32" i="181"/>
  <c r="AI32" i="181"/>
  <c r="AH32" i="181"/>
  <c r="AH35" i="181" s="1"/>
  <c r="BQ5" i="181" s="1"/>
  <c r="AG32" i="181"/>
  <c r="AG35" i="181" s="1"/>
  <c r="BP5" i="181" s="1"/>
  <c r="AF32" i="181"/>
  <c r="BE5" i="181" s="1"/>
  <c r="AE32" i="181"/>
  <c r="AD32" i="181"/>
  <c r="AC32" i="181"/>
  <c r="AC35" i="181" s="1"/>
  <c r="BM5" i="181" s="1"/>
  <c r="AB32" i="181"/>
  <c r="BA5" i="181" s="1"/>
  <c r="AA32" i="181"/>
  <c r="AS34" i="181" s="1"/>
  <c r="Z32" i="181"/>
  <c r="Y32" i="181"/>
  <c r="AJ31" i="181"/>
  <c r="CH5" i="181" s="1"/>
  <c r="AI31" i="181"/>
  <c r="CG5" i="181" s="1"/>
  <c r="AH31" i="181"/>
  <c r="CF5" i="181" s="1"/>
  <c r="AG31" i="181"/>
  <c r="CE5" i="181" s="1"/>
  <c r="AF31" i="181"/>
  <c r="CD5" i="181" s="1"/>
  <c r="AE31" i="181"/>
  <c r="CC5" i="181" s="1"/>
  <c r="AD31" i="181"/>
  <c r="CB5" i="181" s="1"/>
  <c r="AC31" i="181"/>
  <c r="AQ30" i="181"/>
  <c r="AQ29" i="181"/>
  <c r="AQ28" i="181"/>
  <c r="AQ27" i="181"/>
  <c r="AQ26" i="181"/>
  <c r="AQ25" i="181"/>
  <c r="AQ24" i="181"/>
  <c r="AQ23" i="181"/>
  <c r="AQ22" i="181"/>
  <c r="AQ21" i="181"/>
  <c r="AQ20" i="181"/>
  <c r="AQ19" i="181"/>
  <c r="AQ18" i="181"/>
  <c r="AQ17" i="181"/>
  <c r="AQ16" i="181"/>
  <c r="AQ15" i="181"/>
  <c r="AQ14" i="181"/>
  <c r="AQ13" i="181"/>
  <c r="AQ12" i="181"/>
  <c r="AQ11" i="181"/>
  <c r="CA5" i="181"/>
  <c r="BV5" i="181"/>
  <c r="BU5" i="181"/>
  <c r="BT5" i="181"/>
  <c r="BS5" i="181"/>
  <c r="BF5" i="181"/>
  <c r="BD5" i="181"/>
  <c r="BB5" i="181"/>
  <c r="AW5" i="181"/>
  <c r="AV5" i="181"/>
  <c r="AH35" i="180"/>
  <c r="AS34" i="180"/>
  <c r="AJ32" i="180"/>
  <c r="BI5" i="180" s="1"/>
  <c r="AI32" i="180"/>
  <c r="AH32" i="180"/>
  <c r="AG32" i="180"/>
  <c r="AG35" i="180" s="1"/>
  <c r="BP5" i="180" s="1"/>
  <c r="AF32" i="180"/>
  <c r="AC33" i="180" s="1"/>
  <c r="AE32" i="180"/>
  <c r="AD32" i="180"/>
  <c r="AD35" i="180" s="1"/>
  <c r="BN5" i="180" s="1"/>
  <c r="AC32" i="180"/>
  <c r="AC35" i="180" s="1"/>
  <c r="BM5" i="180" s="1"/>
  <c r="AB32" i="180"/>
  <c r="AA32" i="180"/>
  <c r="Z32" i="180"/>
  <c r="AR35" i="180" s="1"/>
  <c r="Y32" i="180"/>
  <c r="Y33" i="180" s="1"/>
  <c r="AJ31" i="180"/>
  <c r="CH5" i="180" s="1"/>
  <c r="AI31" i="180"/>
  <c r="AH31" i="180"/>
  <c r="AG31" i="180"/>
  <c r="AF31" i="180"/>
  <c r="CD5" i="180" s="1"/>
  <c r="AE31" i="180"/>
  <c r="AD31" i="180"/>
  <c r="AC31" i="180"/>
  <c r="AQ30" i="180"/>
  <c r="AQ29" i="180"/>
  <c r="AQ28" i="180"/>
  <c r="AQ27" i="180"/>
  <c r="AQ26" i="180"/>
  <c r="AQ25" i="180"/>
  <c r="AQ24" i="180"/>
  <c r="AQ23" i="180"/>
  <c r="AQ22" i="180"/>
  <c r="AQ21" i="180"/>
  <c r="AQ20" i="180"/>
  <c r="AQ19" i="180"/>
  <c r="AQ18" i="180"/>
  <c r="AQ17" i="180"/>
  <c r="AQ16" i="180"/>
  <c r="AQ15" i="180"/>
  <c r="AQ14" i="180"/>
  <c r="AQ13" i="180"/>
  <c r="AQ12" i="180"/>
  <c r="AQ11" i="180"/>
  <c r="CG5" i="180"/>
  <c r="CF5" i="180"/>
  <c r="CE5" i="180"/>
  <c r="CC5" i="180"/>
  <c r="CB5" i="180"/>
  <c r="CA5" i="180"/>
  <c r="BV5" i="180"/>
  <c r="BU5" i="180"/>
  <c r="BT5" i="180"/>
  <c r="BS5" i="180"/>
  <c r="BQ5" i="180"/>
  <c r="BH5" i="180"/>
  <c r="BG5" i="180"/>
  <c r="BD5" i="180"/>
  <c r="BC5" i="180"/>
  <c r="BB5" i="180"/>
  <c r="BA5" i="180"/>
  <c r="AZ5" i="180"/>
  <c r="AW5" i="180"/>
  <c r="AV5" i="180"/>
  <c r="AJ32" i="179"/>
  <c r="BI5" i="179" s="1"/>
  <c r="AI32" i="179"/>
  <c r="BH5" i="179" s="1"/>
  <c r="AH32" i="179"/>
  <c r="AH35" i="179" s="1"/>
  <c r="BQ5" i="179" s="1"/>
  <c r="AG32" i="179"/>
  <c r="AG35" i="179" s="1"/>
  <c r="BP5" i="179" s="1"/>
  <c r="AF32" i="179"/>
  <c r="AE32" i="179"/>
  <c r="BD5" i="179" s="1"/>
  <c r="AD32" i="179"/>
  <c r="AD35" i="179" s="1"/>
  <c r="BN5" i="179" s="1"/>
  <c r="AC32" i="179"/>
  <c r="AC35" i="179" s="1"/>
  <c r="BM5" i="179" s="1"/>
  <c r="AB32" i="179"/>
  <c r="BA5" i="179" s="1"/>
  <c r="AA32" i="179"/>
  <c r="AZ5" i="179" s="1"/>
  <c r="Z32" i="179"/>
  <c r="AY5" i="179" s="1"/>
  <c r="Y32" i="179"/>
  <c r="AJ31" i="179"/>
  <c r="CH5" i="179" s="1"/>
  <c r="AI31" i="179"/>
  <c r="CG5" i="179" s="1"/>
  <c r="AH31" i="179"/>
  <c r="AG31" i="179"/>
  <c r="CE5" i="179" s="1"/>
  <c r="AF31" i="179"/>
  <c r="CD5" i="179" s="1"/>
  <c r="AE31" i="179"/>
  <c r="AD31" i="179"/>
  <c r="CB5" i="179" s="1"/>
  <c r="AC31" i="179"/>
  <c r="CA5" i="179" s="1"/>
  <c r="AQ30" i="179"/>
  <c r="AQ29" i="179"/>
  <c r="AQ28" i="179"/>
  <c r="AQ27" i="179"/>
  <c r="AQ26" i="179"/>
  <c r="AQ25" i="179"/>
  <c r="AQ24" i="179"/>
  <c r="AQ23" i="179"/>
  <c r="AQ22" i="179"/>
  <c r="AQ21" i="179"/>
  <c r="AQ20" i="179"/>
  <c r="AQ19" i="179"/>
  <c r="AQ18" i="179"/>
  <c r="AQ17" i="179"/>
  <c r="AQ16" i="179"/>
  <c r="AQ15" i="179"/>
  <c r="AQ14" i="179"/>
  <c r="AQ13" i="179"/>
  <c r="AQ12" i="179"/>
  <c r="AQ11" i="179"/>
  <c r="CF5" i="179"/>
  <c r="CC5" i="179"/>
  <c r="BV5" i="179"/>
  <c r="BU5" i="179"/>
  <c r="BT5" i="179"/>
  <c r="BS5" i="179"/>
  <c r="AW5" i="179"/>
  <c r="AV5" i="179"/>
  <c r="AJ32" i="178"/>
  <c r="AI32" i="178"/>
  <c r="BH5" i="178" s="1"/>
  <c r="AH32" i="178"/>
  <c r="AH35" i="178" s="1"/>
  <c r="BQ5" i="178" s="1"/>
  <c r="AG32" i="178"/>
  <c r="BF5" i="178" s="1"/>
  <c r="AF32" i="178"/>
  <c r="BE5" i="178" s="1"/>
  <c r="AE32" i="178"/>
  <c r="BD5" i="178" s="1"/>
  <c r="AD32" i="178"/>
  <c r="AD35" i="178" s="1"/>
  <c r="BN5" i="178" s="1"/>
  <c r="AC32" i="178"/>
  <c r="BB5" i="178" s="1"/>
  <c r="AB32" i="178"/>
  <c r="BA5" i="178" s="1"/>
  <c r="AA32" i="178"/>
  <c r="AZ5" i="178" s="1"/>
  <c r="Z32" i="178"/>
  <c r="Y32" i="178"/>
  <c r="AJ31" i="178"/>
  <c r="CH5" i="178" s="1"/>
  <c r="AI31" i="178"/>
  <c r="CG5" i="178" s="1"/>
  <c r="AH31" i="178"/>
  <c r="AG31" i="178"/>
  <c r="AF31" i="178"/>
  <c r="CD5" i="178" s="1"/>
  <c r="AE31" i="178"/>
  <c r="AD31" i="178"/>
  <c r="CB5" i="178" s="1"/>
  <c r="AC31" i="178"/>
  <c r="CA5" i="178" s="1"/>
  <c r="AQ30" i="178"/>
  <c r="AQ29" i="178"/>
  <c r="AQ28" i="178"/>
  <c r="AQ27" i="178"/>
  <c r="AQ26" i="178"/>
  <c r="AQ25" i="178"/>
  <c r="AQ24" i="178"/>
  <c r="AQ23" i="178"/>
  <c r="AQ22" i="178"/>
  <c r="AQ21" i="178"/>
  <c r="AQ20" i="178"/>
  <c r="AQ19" i="178"/>
  <c r="AQ18" i="178"/>
  <c r="AQ17" i="178"/>
  <c r="AQ16" i="178"/>
  <c r="AQ15" i="178"/>
  <c r="AQ14" i="178"/>
  <c r="AQ13" i="178"/>
  <c r="AQ12" i="178"/>
  <c r="AQ11" i="178"/>
  <c r="CF5" i="178"/>
  <c r="CE5" i="178"/>
  <c r="CC5" i="178"/>
  <c r="BV5" i="178"/>
  <c r="BU5" i="178"/>
  <c r="BT5" i="178"/>
  <c r="BS5" i="178"/>
  <c r="BG5" i="178"/>
  <c r="AW5" i="178"/>
  <c r="AV5" i="178"/>
  <c r="AJ32" i="177"/>
  <c r="BI5" i="177" s="1"/>
  <c r="AI32" i="177"/>
  <c r="AH32" i="177"/>
  <c r="AH35" i="177" s="1"/>
  <c r="BQ5" i="177" s="1"/>
  <c r="AG32" i="177"/>
  <c r="AG35" i="177" s="1"/>
  <c r="BP5" i="177" s="1"/>
  <c r="AF32" i="177"/>
  <c r="BE5" i="177" s="1"/>
  <c r="AE32" i="177"/>
  <c r="AD32" i="177"/>
  <c r="AD35" i="177" s="1"/>
  <c r="BN5" i="177" s="1"/>
  <c r="AC32" i="177"/>
  <c r="AC35" i="177" s="1"/>
  <c r="BM5" i="177" s="1"/>
  <c r="AB32" i="177"/>
  <c r="BA5" i="177" s="1"/>
  <c r="AA32" i="177"/>
  <c r="Z32" i="177"/>
  <c r="Y32" i="177"/>
  <c r="AJ31" i="177"/>
  <c r="CH5" i="177" s="1"/>
  <c r="AI31" i="177"/>
  <c r="CG5" i="177" s="1"/>
  <c r="AH31" i="177"/>
  <c r="CF5" i="177" s="1"/>
  <c r="AG31" i="177"/>
  <c r="CE5" i="177" s="1"/>
  <c r="AF31" i="177"/>
  <c r="CD5" i="177" s="1"/>
  <c r="AE31" i="177"/>
  <c r="CC5" i="177" s="1"/>
  <c r="AD31" i="177"/>
  <c r="CB5" i="177" s="1"/>
  <c r="AC31" i="177"/>
  <c r="CA5" i="177" s="1"/>
  <c r="AQ30" i="177"/>
  <c r="AQ29" i="177"/>
  <c r="AQ28" i="177"/>
  <c r="AQ27" i="177"/>
  <c r="AQ26" i="177"/>
  <c r="AQ25" i="177"/>
  <c r="AQ24" i="177"/>
  <c r="AQ23" i="177"/>
  <c r="AQ22" i="177"/>
  <c r="AQ21" i="177"/>
  <c r="AQ20" i="177"/>
  <c r="AQ19" i="177"/>
  <c r="AQ18" i="177"/>
  <c r="AQ17" i="177"/>
  <c r="AQ16" i="177"/>
  <c r="AQ15" i="177"/>
  <c r="AQ14" i="177"/>
  <c r="AQ13" i="177"/>
  <c r="AQ12" i="177"/>
  <c r="AQ11" i="177"/>
  <c r="BV5" i="177"/>
  <c r="BU5" i="177"/>
  <c r="BT5" i="177"/>
  <c r="BS5" i="177"/>
  <c r="BD5" i="177"/>
  <c r="AW5" i="177"/>
  <c r="AV5" i="177"/>
  <c r="Z35" i="176"/>
  <c r="BK5" i="176" s="1"/>
  <c r="AJ32" i="176"/>
  <c r="BI5" i="176" s="1"/>
  <c r="AI32" i="176"/>
  <c r="AH32" i="176"/>
  <c r="AH35" i="176" s="1"/>
  <c r="BQ5" i="176" s="1"/>
  <c r="AG32" i="176"/>
  <c r="AG35" i="176" s="1"/>
  <c r="BP5" i="176" s="1"/>
  <c r="AF32" i="176"/>
  <c r="BE5" i="176" s="1"/>
  <c r="AE32" i="176"/>
  <c r="BD5" i="176" s="1"/>
  <c r="AD32" i="176"/>
  <c r="AD35" i="176" s="1"/>
  <c r="BN5" i="176" s="1"/>
  <c r="AC32" i="176"/>
  <c r="BB5" i="176" s="1"/>
  <c r="AB32" i="176"/>
  <c r="BA5" i="176" s="1"/>
  <c r="AA32" i="176"/>
  <c r="AZ5" i="176" s="1"/>
  <c r="Z32" i="176"/>
  <c r="Y32" i="176"/>
  <c r="AJ31" i="176"/>
  <c r="CH5" i="176" s="1"/>
  <c r="AI31" i="176"/>
  <c r="CG5" i="176" s="1"/>
  <c r="AH31" i="176"/>
  <c r="AG31" i="176"/>
  <c r="CE5" i="176" s="1"/>
  <c r="AF31" i="176"/>
  <c r="CD5" i="176" s="1"/>
  <c r="AE31" i="176"/>
  <c r="AD31" i="176"/>
  <c r="CB5" i="176" s="1"/>
  <c r="AC31" i="176"/>
  <c r="CA5" i="176" s="1"/>
  <c r="AQ30" i="176"/>
  <c r="AQ29" i="176"/>
  <c r="AQ28" i="176"/>
  <c r="AQ27" i="176"/>
  <c r="AQ26" i="176"/>
  <c r="AQ25" i="176"/>
  <c r="AQ24" i="176"/>
  <c r="AQ23" i="176"/>
  <c r="AQ22" i="176"/>
  <c r="AQ21" i="176"/>
  <c r="AQ20" i="176"/>
  <c r="AQ19" i="176"/>
  <c r="AQ18" i="176"/>
  <c r="AQ17" i="176"/>
  <c r="AQ16" i="176"/>
  <c r="AQ15" i="176"/>
  <c r="AQ14" i="176"/>
  <c r="AQ13" i="176"/>
  <c r="AQ12" i="176"/>
  <c r="AQ11" i="176"/>
  <c r="CF5" i="176"/>
  <c r="CC5" i="176"/>
  <c r="BV5" i="176"/>
  <c r="BU5" i="176"/>
  <c r="BT5" i="176"/>
  <c r="BS5" i="176"/>
  <c r="BC5" i="176"/>
  <c r="AW5" i="176"/>
  <c r="AV5" i="176"/>
  <c r="AR35" i="175"/>
  <c r="AH35" i="175"/>
  <c r="AG35" i="175"/>
  <c r="AD35" i="175"/>
  <c r="AQ34" i="175"/>
  <c r="AJ32" i="175"/>
  <c r="BI5" i="175" s="1"/>
  <c r="AI32" i="175"/>
  <c r="AI35" i="175" s="1"/>
  <c r="BR5" i="175" s="1"/>
  <c r="AH32" i="175"/>
  <c r="AG32" i="175"/>
  <c r="AF32" i="175"/>
  <c r="AC33" i="175" s="1"/>
  <c r="AE32" i="175"/>
  <c r="AD32" i="175"/>
  <c r="BC5" i="175" s="1"/>
  <c r="AC32" i="175"/>
  <c r="AC35" i="175" s="1"/>
  <c r="BM5" i="175" s="1"/>
  <c r="AB32" i="175"/>
  <c r="AA32" i="175"/>
  <c r="AZ5" i="175" s="1"/>
  <c r="Z32" i="175"/>
  <c r="BX5" i="175" s="1"/>
  <c r="Y32" i="175"/>
  <c r="BZ5" i="175" s="1"/>
  <c r="AJ31" i="175"/>
  <c r="CH5" i="175" s="1"/>
  <c r="AI31" i="175"/>
  <c r="CG5" i="175" s="1"/>
  <c r="AH31" i="175"/>
  <c r="AG31" i="175"/>
  <c r="AF31" i="175"/>
  <c r="CD5" i="175" s="1"/>
  <c r="AE31" i="175"/>
  <c r="AD31" i="175"/>
  <c r="AC31" i="175"/>
  <c r="AQ30" i="175"/>
  <c r="AQ29" i="175"/>
  <c r="AQ28" i="175"/>
  <c r="AQ27" i="175"/>
  <c r="AQ26" i="175"/>
  <c r="AQ25" i="175"/>
  <c r="AQ24" i="175"/>
  <c r="AQ23" i="175"/>
  <c r="AQ22" i="175"/>
  <c r="AQ21" i="175"/>
  <c r="AQ20" i="175"/>
  <c r="AQ19" i="175"/>
  <c r="AQ18" i="175"/>
  <c r="AQ17" i="175"/>
  <c r="AQ16" i="175"/>
  <c r="AQ15" i="175"/>
  <c r="AQ14" i="175"/>
  <c r="AQ13" i="175"/>
  <c r="AQ12" i="175"/>
  <c r="AQ11" i="175"/>
  <c r="CF5" i="175"/>
  <c r="CE5" i="175"/>
  <c r="CC5" i="175"/>
  <c r="CB5" i="175"/>
  <c r="CA5" i="175"/>
  <c r="BV5" i="175"/>
  <c r="BU5" i="175"/>
  <c r="BT5" i="175"/>
  <c r="BS5" i="175"/>
  <c r="BQ5" i="175"/>
  <c r="BP5" i="175"/>
  <c r="BN5" i="175"/>
  <c r="BG5" i="175"/>
  <c r="BF5" i="175"/>
  <c r="BD5" i="175"/>
  <c r="BB5" i="175"/>
  <c r="BA5" i="175"/>
  <c r="AY5" i="175"/>
  <c r="AX5" i="175"/>
  <c r="AW5" i="175"/>
  <c r="AV5" i="175"/>
  <c r="AG35" i="174"/>
  <c r="AS34" i="174"/>
  <c r="AG33" i="174"/>
  <c r="AJ32" i="174"/>
  <c r="BI5" i="174" s="1"/>
  <c r="AI32" i="174"/>
  <c r="AH32" i="174"/>
  <c r="AH35" i="174" s="1"/>
  <c r="BQ5" i="174" s="1"/>
  <c r="AG32" i="174"/>
  <c r="AF32" i="174"/>
  <c r="BE5" i="174" s="1"/>
  <c r="AE32" i="174"/>
  <c r="AD32" i="174"/>
  <c r="AD35" i="174" s="1"/>
  <c r="BN5" i="174" s="1"/>
  <c r="AC32" i="174"/>
  <c r="AB32" i="174"/>
  <c r="BA5" i="174" s="1"/>
  <c r="AA32" i="174"/>
  <c r="AZ5" i="174" s="1"/>
  <c r="Z32" i="174"/>
  <c r="AR35" i="174" s="1"/>
  <c r="Y32" i="174"/>
  <c r="Y33" i="174" s="1"/>
  <c r="AJ31" i="174"/>
  <c r="CH5" i="174" s="1"/>
  <c r="AI31" i="174"/>
  <c r="CG5" i="174" s="1"/>
  <c r="AH31" i="174"/>
  <c r="AG31" i="174"/>
  <c r="AF31" i="174"/>
  <c r="CD5" i="174" s="1"/>
  <c r="AE31" i="174"/>
  <c r="AD31" i="174"/>
  <c r="AC31" i="174"/>
  <c r="AQ30" i="174"/>
  <c r="AQ29" i="174"/>
  <c r="AQ28" i="174"/>
  <c r="AQ27" i="174"/>
  <c r="AQ26" i="174"/>
  <c r="AQ25" i="174"/>
  <c r="AQ24" i="174"/>
  <c r="AQ23" i="174"/>
  <c r="AQ22" i="174"/>
  <c r="AQ21" i="174"/>
  <c r="AQ20" i="174"/>
  <c r="AQ19" i="174"/>
  <c r="AQ18" i="174"/>
  <c r="AQ17" i="174"/>
  <c r="AQ16" i="174"/>
  <c r="AQ15" i="174"/>
  <c r="AQ14" i="174"/>
  <c r="AQ13" i="174"/>
  <c r="AQ12" i="174"/>
  <c r="AQ11" i="174"/>
  <c r="CF5" i="174"/>
  <c r="CE5" i="174"/>
  <c r="CC5" i="174"/>
  <c r="CB5" i="174"/>
  <c r="CA5" i="174"/>
  <c r="BV5" i="174"/>
  <c r="BU5" i="174"/>
  <c r="BT5" i="174"/>
  <c r="BS5" i="174"/>
  <c r="BP5" i="174"/>
  <c r="BH5" i="174"/>
  <c r="BF5" i="174"/>
  <c r="BD5" i="174"/>
  <c r="BC5" i="174"/>
  <c r="BB5" i="174"/>
  <c r="AY5" i="174"/>
  <c r="AW5" i="174"/>
  <c r="AV5" i="174"/>
  <c r="AH35" i="173"/>
  <c r="AJ32" i="173"/>
  <c r="BI5" i="173" s="1"/>
  <c r="AI32" i="173"/>
  <c r="AI35" i="173" s="1"/>
  <c r="BR5" i="173" s="1"/>
  <c r="AH32" i="173"/>
  <c r="AG32" i="173"/>
  <c r="AG35" i="173" s="1"/>
  <c r="BP5" i="173" s="1"/>
  <c r="AF32" i="173"/>
  <c r="AE32" i="173"/>
  <c r="AE35" i="173" s="1"/>
  <c r="BO5" i="173" s="1"/>
  <c r="AD32" i="173"/>
  <c r="AD35" i="173" s="1"/>
  <c r="BN5" i="173" s="1"/>
  <c r="AC32" i="173"/>
  <c r="AC33" i="173" s="1"/>
  <c r="AB32" i="173"/>
  <c r="BA5" i="173" s="1"/>
  <c r="AA32" i="173"/>
  <c r="AZ5" i="173" s="1"/>
  <c r="Z32" i="173"/>
  <c r="AR35" i="173" s="1"/>
  <c r="Y32" i="173"/>
  <c r="Y33" i="173" s="1"/>
  <c r="AJ31" i="173"/>
  <c r="CH5" i="173" s="1"/>
  <c r="AI31" i="173"/>
  <c r="CG5" i="173" s="1"/>
  <c r="AH31" i="173"/>
  <c r="AG31" i="173"/>
  <c r="AF31" i="173"/>
  <c r="AE31" i="173"/>
  <c r="AD31" i="173"/>
  <c r="AC31" i="173"/>
  <c r="AQ30" i="173"/>
  <c r="AQ29" i="173"/>
  <c r="AQ28" i="173"/>
  <c r="AQ27" i="173"/>
  <c r="AQ26" i="173"/>
  <c r="AQ25" i="173"/>
  <c r="AQ24" i="173"/>
  <c r="AQ23" i="173"/>
  <c r="AQ22" i="173"/>
  <c r="AQ21" i="173"/>
  <c r="AQ20" i="173"/>
  <c r="AQ19" i="173"/>
  <c r="AQ18" i="173"/>
  <c r="AQ17" i="173"/>
  <c r="AQ16" i="173"/>
  <c r="AQ15" i="173"/>
  <c r="AQ14" i="173"/>
  <c r="AQ13" i="173"/>
  <c r="AQ12" i="173"/>
  <c r="AQ11" i="173"/>
  <c r="CF5" i="173"/>
  <c r="CE5" i="173"/>
  <c r="CD5" i="173"/>
  <c r="CC5" i="173"/>
  <c r="CB5" i="173"/>
  <c r="CA5" i="173"/>
  <c r="BV5" i="173"/>
  <c r="BU5" i="173"/>
  <c r="BT5" i="173"/>
  <c r="BS5" i="173"/>
  <c r="BQ5" i="173"/>
  <c r="BH5" i="173"/>
  <c r="BG5" i="173"/>
  <c r="BE5" i="173"/>
  <c r="BD5" i="173"/>
  <c r="BB5" i="173"/>
  <c r="AW5" i="173"/>
  <c r="AV5" i="173"/>
  <c r="AJ32" i="172"/>
  <c r="AI32" i="172"/>
  <c r="BH5" i="172" s="1"/>
  <c r="AH32" i="172"/>
  <c r="AH35" i="172" s="1"/>
  <c r="BQ5" i="172" s="1"/>
  <c r="AG32" i="172"/>
  <c r="AG35" i="172" s="1"/>
  <c r="BP5" i="172" s="1"/>
  <c r="AF32" i="172"/>
  <c r="BE5" i="172" s="1"/>
  <c r="AE32" i="172"/>
  <c r="BD5" i="172" s="1"/>
  <c r="AD32" i="172"/>
  <c r="AD35" i="172" s="1"/>
  <c r="BN5" i="172" s="1"/>
  <c r="AC32" i="172"/>
  <c r="AB32" i="172"/>
  <c r="BA5" i="172" s="1"/>
  <c r="AA32" i="172"/>
  <c r="AZ5" i="172" s="1"/>
  <c r="Z32" i="172"/>
  <c r="Y32" i="172"/>
  <c r="AJ31" i="172"/>
  <c r="CH5" i="172" s="1"/>
  <c r="AI31" i="172"/>
  <c r="CG5" i="172" s="1"/>
  <c r="AH31" i="172"/>
  <c r="CF5" i="172" s="1"/>
  <c r="AG31" i="172"/>
  <c r="CE5" i="172" s="1"/>
  <c r="AF31" i="172"/>
  <c r="CD5" i="172" s="1"/>
  <c r="AE31" i="172"/>
  <c r="CC5" i="172" s="1"/>
  <c r="AD31" i="172"/>
  <c r="CB5" i="172" s="1"/>
  <c r="AC31" i="172"/>
  <c r="CA5" i="172" s="1"/>
  <c r="AQ30" i="172"/>
  <c r="AQ29" i="172"/>
  <c r="AQ28" i="172"/>
  <c r="AQ27" i="172"/>
  <c r="AQ26" i="172"/>
  <c r="AQ25" i="172"/>
  <c r="AQ24" i="172"/>
  <c r="AQ23" i="172"/>
  <c r="AQ22" i="172"/>
  <c r="AQ21" i="172"/>
  <c r="AQ20" i="172"/>
  <c r="AQ19" i="172"/>
  <c r="AQ18" i="172"/>
  <c r="AQ17" i="172"/>
  <c r="AQ16" i="172"/>
  <c r="AQ15" i="172"/>
  <c r="AQ14" i="172"/>
  <c r="AQ13" i="172"/>
  <c r="AQ12" i="172"/>
  <c r="AQ11" i="172"/>
  <c r="BV5" i="172"/>
  <c r="BU5" i="172"/>
  <c r="BT5" i="172"/>
  <c r="BS5" i="172"/>
  <c r="BF5" i="172"/>
  <c r="BB5" i="172"/>
  <c r="AW5" i="172"/>
  <c r="AV5" i="172"/>
  <c r="AJ32" i="171"/>
  <c r="BI5" i="171" s="1"/>
  <c r="AI32" i="171"/>
  <c r="AH32" i="171"/>
  <c r="AH35" i="171" s="1"/>
  <c r="BQ5" i="171" s="1"/>
  <c r="AG32" i="171"/>
  <c r="AG35" i="171" s="1"/>
  <c r="BP5" i="171" s="1"/>
  <c r="AF32" i="171"/>
  <c r="BE5" i="171" s="1"/>
  <c r="AE32" i="171"/>
  <c r="AD32" i="171"/>
  <c r="AD35" i="171" s="1"/>
  <c r="BN5" i="171" s="1"/>
  <c r="AC32" i="171"/>
  <c r="AB32" i="171"/>
  <c r="BA5" i="171" s="1"/>
  <c r="AA32" i="171"/>
  <c r="AS34" i="171" s="1"/>
  <c r="Z32" i="171"/>
  <c r="AR35" i="171" s="1"/>
  <c r="Y32" i="171"/>
  <c r="Y33" i="171" s="1"/>
  <c r="AJ31" i="171"/>
  <c r="CH5" i="171" s="1"/>
  <c r="AI31" i="171"/>
  <c r="CG5" i="171" s="1"/>
  <c r="AH31" i="171"/>
  <c r="AG31" i="171"/>
  <c r="AF31" i="171"/>
  <c r="CD5" i="171" s="1"/>
  <c r="AE31" i="171"/>
  <c r="AD31" i="171"/>
  <c r="CB5" i="171" s="1"/>
  <c r="AC31" i="171"/>
  <c r="AQ30" i="171"/>
  <c r="AQ29" i="171"/>
  <c r="AQ28" i="171"/>
  <c r="AQ27" i="171"/>
  <c r="AQ26" i="171"/>
  <c r="AQ25" i="171"/>
  <c r="AQ24" i="171"/>
  <c r="AQ23" i="171"/>
  <c r="AQ22" i="171"/>
  <c r="AQ21" i="171"/>
  <c r="AQ20" i="171"/>
  <c r="AQ19" i="171"/>
  <c r="AQ18" i="171"/>
  <c r="AQ17" i="171"/>
  <c r="AQ16" i="171"/>
  <c r="AQ15" i="171"/>
  <c r="AQ14" i="171"/>
  <c r="AQ13" i="171"/>
  <c r="AQ12" i="171"/>
  <c r="AQ11" i="171"/>
  <c r="CF5" i="171"/>
  <c r="CE5" i="171"/>
  <c r="CC5" i="171"/>
  <c r="CA5" i="171"/>
  <c r="BV5" i="171"/>
  <c r="BU5" i="171"/>
  <c r="BT5" i="171"/>
  <c r="BS5" i="171"/>
  <c r="BH5" i="171"/>
  <c r="BF5" i="171"/>
  <c r="BD5" i="171"/>
  <c r="BC5" i="171"/>
  <c r="BB5" i="171"/>
  <c r="AW5" i="171"/>
  <c r="AV5" i="171"/>
  <c r="AC35" i="170"/>
  <c r="BM5" i="170" s="1"/>
  <c r="AJ32" i="170"/>
  <c r="BI5" i="170" s="1"/>
  <c r="AI32" i="170"/>
  <c r="BH5" i="170" s="1"/>
  <c r="AH32" i="170"/>
  <c r="AH35" i="170" s="1"/>
  <c r="BQ5" i="170" s="1"/>
  <c r="AG32" i="170"/>
  <c r="AG35" i="170" s="1"/>
  <c r="BP5" i="170" s="1"/>
  <c r="AF32" i="170"/>
  <c r="BE5" i="170" s="1"/>
  <c r="AE32" i="170"/>
  <c r="AD32" i="170"/>
  <c r="AD35" i="170" s="1"/>
  <c r="BN5" i="170" s="1"/>
  <c r="AC32" i="170"/>
  <c r="AB32" i="170"/>
  <c r="BA5" i="170" s="1"/>
  <c r="AA32" i="170"/>
  <c r="AS34" i="170" s="1"/>
  <c r="Z32" i="170"/>
  <c r="Y32" i="170"/>
  <c r="Y33" i="170" s="1"/>
  <c r="AJ31" i="170"/>
  <c r="CH5" i="170" s="1"/>
  <c r="AI31" i="170"/>
  <c r="CG5" i="170" s="1"/>
  <c r="AH31" i="170"/>
  <c r="AG31" i="170"/>
  <c r="AF31" i="170"/>
  <c r="CD5" i="170" s="1"/>
  <c r="AE31" i="170"/>
  <c r="CC5" i="170" s="1"/>
  <c r="AD31" i="170"/>
  <c r="CB5" i="170" s="1"/>
  <c r="AC31" i="170"/>
  <c r="CA5" i="170" s="1"/>
  <c r="AQ30" i="170"/>
  <c r="AQ29" i="170"/>
  <c r="AQ28" i="170"/>
  <c r="AQ27" i="170"/>
  <c r="AQ26" i="170"/>
  <c r="AQ25" i="170"/>
  <c r="AQ24" i="170"/>
  <c r="AQ23" i="170"/>
  <c r="AQ22" i="170"/>
  <c r="AQ21" i="170"/>
  <c r="AQ20" i="170"/>
  <c r="AQ19" i="170"/>
  <c r="AQ18" i="170"/>
  <c r="AQ17" i="170"/>
  <c r="AQ16" i="170"/>
  <c r="AQ15" i="170"/>
  <c r="AQ14" i="170"/>
  <c r="AQ13" i="170"/>
  <c r="AQ12" i="170"/>
  <c r="AQ11" i="170"/>
  <c r="CF5" i="170"/>
  <c r="CE5" i="170"/>
  <c r="BV5" i="170"/>
  <c r="BU5" i="170"/>
  <c r="BT5" i="170"/>
  <c r="BS5" i="170"/>
  <c r="BG5" i="170"/>
  <c r="BF5" i="170"/>
  <c r="BD5" i="170"/>
  <c r="BC5" i="170"/>
  <c r="BB5" i="170"/>
  <c r="AW5" i="170"/>
  <c r="AV5" i="170"/>
  <c r="AJ32" i="169"/>
  <c r="BI5" i="169" s="1"/>
  <c r="AI32" i="169"/>
  <c r="BH5" i="169" s="1"/>
  <c r="AH32" i="169"/>
  <c r="AH35" i="169" s="1"/>
  <c r="BQ5" i="169" s="1"/>
  <c r="AG32" i="169"/>
  <c r="AG35" i="169" s="1"/>
  <c r="BP5" i="169" s="1"/>
  <c r="AF32" i="169"/>
  <c r="BE5" i="169" s="1"/>
  <c r="AE32" i="169"/>
  <c r="AD32" i="169"/>
  <c r="AD35" i="169" s="1"/>
  <c r="BN5" i="169" s="1"/>
  <c r="AC32" i="169"/>
  <c r="AB32" i="169"/>
  <c r="BA5" i="169" s="1"/>
  <c r="AA32" i="169"/>
  <c r="AZ5" i="169" s="1"/>
  <c r="Z32" i="169"/>
  <c r="Y32" i="169"/>
  <c r="Y33" i="169" s="1"/>
  <c r="AJ31" i="169"/>
  <c r="CH5" i="169" s="1"/>
  <c r="AI31" i="169"/>
  <c r="CG5" i="169" s="1"/>
  <c r="AH31" i="169"/>
  <c r="AG31" i="169"/>
  <c r="AF31" i="169"/>
  <c r="AE31" i="169"/>
  <c r="AD31" i="169"/>
  <c r="CB5" i="169" s="1"/>
  <c r="AC31" i="169"/>
  <c r="CA5" i="169" s="1"/>
  <c r="AQ30" i="169"/>
  <c r="AQ29" i="169"/>
  <c r="AQ28" i="169"/>
  <c r="AQ27" i="169"/>
  <c r="AQ26" i="169"/>
  <c r="AQ25" i="169"/>
  <c r="AQ24" i="169"/>
  <c r="AQ23" i="169"/>
  <c r="AQ22" i="169"/>
  <c r="AQ21" i="169"/>
  <c r="AQ20" i="169"/>
  <c r="AQ19" i="169"/>
  <c r="AQ18" i="169"/>
  <c r="AQ17" i="169"/>
  <c r="AQ16" i="169"/>
  <c r="AQ15" i="169"/>
  <c r="AQ14" i="169"/>
  <c r="AQ13" i="169"/>
  <c r="AQ12" i="169"/>
  <c r="AQ11" i="169"/>
  <c r="CF5" i="169"/>
  <c r="CE5" i="169"/>
  <c r="CD5" i="169"/>
  <c r="CC5" i="169"/>
  <c r="BV5" i="169"/>
  <c r="BU5" i="169"/>
  <c r="BT5" i="169"/>
  <c r="BS5" i="169"/>
  <c r="BB5" i="169"/>
  <c r="AW5" i="169"/>
  <c r="AV5" i="169"/>
  <c r="AH35" i="168"/>
  <c r="BQ5" i="168" s="1"/>
  <c r="AE35" i="168"/>
  <c r="BO5" i="168" s="1"/>
  <c r="AC35" i="168"/>
  <c r="BM5" i="168" s="1"/>
  <c r="AJ32" i="168"/>
  <c r="BI5" i="168" s="1"/>
  <c r="AI32" i="168"/>
  <c r="AH32" i="168"/>
  <c r="AG32" i="168"/>
  <c r="AG35" i="168" s="1"/>
  <c r="BP5" i="168" s="1"/>
  <c r="AF32" i="168"/>
  <c r="AE32" i="168"/>
  <c r="BD5" i="168" s="1"/>
  <c r="AD32" i="168"/>
  <c r="AD35" i="168" s="1"/>
  <c r="BN5" i="168" s="1"/>
  <c r="AC32" i="168"/>
  <c r="AC33" i="168" s="1"/>
  <c r="AB32" i="168"/>
  <c r="BA5" i="168" s="1"/>
  <c r="AA32" i="168"/>
  <c r="AZ5" i="168" s="1"/>
  <c r="Z32" i="168"/>
  <c r="AR35" i="168" s="1"/>
  <c r="Y32" i="168"/>
  <c r="Y33" i="168" s="1"/>
  <c r="AJ31" i="168"/>
  <c r="CH5" i="168" s="1"/>
  <c r="AI31" i="168"/>
  <c r="AH31" i="168"/>
  <c r="AG31" i="168"/>
  <c r="AF31" i="168"/>
  <c r="AE31" i="168"/>
  <c r="AD31" i="168"/>
  <c r="AC31" i="168"/>
  <c r="CA5" i="168" s="1"/>
  <c r="AQ30" i="168"/>
  <c r="AQ29" i="168"/>
  <c r="AQ28" i="168"/>
  <c r="AQ27" i="168"/>
  <c r="AQ26" i="168"/>
  <c r="AQ25" i="168"/>
  <c r="AQ24" i="168"/>
  <c r="AQ23" i="168"/>
  <c r="AQ22" i="168"/>
  <c r="AQ21" i="168"/>
  <c r="AQ20" i="168"/>
  <c r="AQ19" i="168"/>
  <c r="AQ18" i="168"/>
  <c r="AQ17" i="168"/>
  <c r="AQ16" i="168"/>
  <c r="AQ15" i="168"/>
  <c r="AQ14" i="168"/>
  <c r="AQ13" i="168"/>
  <c r="AQ12" i="168"/>
  <c r="AQ11" i="168"/>
  <c r="CG5" i="168"/>
  <c r="CF5" i="168"/>
  <c r="CE5" i="168"/>
  <c r="CD5" i="168"/>
  <c r="CC5" i="168"/>
  <c r="CB5" i="168"/>
  <c r="BV5" i="168"/>
  <c r="BU5" i="168"/>
  <c r="BT5" i="168"/>
  <c r="BS5" i="168"/>
  <c r="BH5" i="168"/>
  <c r="BG5" i="168"/>
  <c r="BE5" i="168"/>
  <c r="BC5" i="168"/>
  <c r="BB5" i="168"/>
  <c r="AW5" i="168"/>
  <c r="AV5" i="168"/>
  <c r="AJ32" i="167"/>
  <c r="BI5" i="167" s="1"/>
  <c r="AI32" i="167"/>
  <c r="BH5" i="167" s="1"/>
  <c r="AH32" i="167"/>
  <c r="AH35" i="167" s="1"/>
  <c r="BQ5" i="167" s="1"/>
  <c r="AG32" i="167"/>
  <c r="AG35" i="167" s="1"/>
  <c r="BP5" i="167" s="1"/>
  <c r="AF32" i="167"/>
  <c r="BE5" i="167" s="1"/>
  <c r="AE32" i="167"/>
  <c r="AD32" i="167"/>
  <c r="AD35" i="167" s="1"/>
  <c r="BN5" i="167" s="1"/>
  <c r="AC32" i="167"/>
  <c r="BB5" i="167" s="1"/>
  <c r="AB32" i="167"/>
  <c r="BA5" i="167" s="1"/>
  <c r="AA32" i="167"/>
  <c r="AS34" i="167" s="1"/>
  <c r="Z32" i="167"/>
  <c r="Y32" i="167"/>
  <c r="AJ31" i="167"/>
  <c r="CH5" i="167" s="1"/>
  <c r="AI31" i="167"/>
  <c r="CG5" i="167" s="1"/>
  <c r="AH31" i="167"/>
  <c r="CF5" i="167" s="1"/>
  <c r="AG31" i="167"/>
  <c r="CE5" i="167" s="1"/>
  <c r="AF31" i="167"/>
  <c r="CD5" i="167" s="1"/>
  <c r="AE31" i="167"/>
  <c r="CC5" i="167" s="1"/>
  <c r="AD31" i="167"/>
  <c r="CB5" i="167" s="1"/>
  <c r="AC31" i="167"/>
  <c r="CA5" i="167" s="1"/>
  <c r="AQ30" i="167"/>
  <c r="AQ29" i="167"/>
  <c r="AQ28" i="167"/>
  <c r="AQ27" i="167"/>
  <c r="AQ26" i="167"/>
  <c r="AQ25" i="167"/>
  <c r="AQ24" i="167"/>
  <c r="AQ23" i="167"/>
  <c r="AQ22" i="167"/>
  <c r="AQ21" i="167"/>
  <c r="AQ20" i="167"/>
  <c r="AQ19" i="167"/>
  <c r="AQ18" i="167"/>
  <c r="AQ17" i="167"/>
  <c r="AQ16" i="167"/>
  <c r="AQ15" i="167"/>
  <c r="AQ14" i="167"/>
  <c r="AQ13" i="167"/>
  <c r="AQ12" i="167"/>
  <c r="AQ11" i="167"/>
  <c r="BV5" i="167"/>
  <c r="BU5" i="167"/>
  <c r="BT5" i="167"/>
  <c r="BS5" i="167"/>
  <c r="AW5" i="167"/>
  <c r="AV5" i="167"/>
  <c r="AJ32" i="166"/>
  <c r="BI5" i="166" s="1"/>
  <c r="AI32" i="166"/>
  <c r="BH5" i="166" s="1"/>
  <c r="AH32" i="166"/>
  <c r="AH35" i="166" s="1"/>
  <c r="BQ5" i="166" s="1"/>
  <c r="AG32" i="166"/>
  <c r="AG35" i="166" s="1"/>
  <c r="BP5" i="166" s="1"/>
  <c r="AF32" i="166"/>
  <c r="BE5" i="166" s="1"/>
  <c r="AE32" i="166"/>
  <c r="AD32" i="166"/>
  <c r="AD35" i="166" s="1"/>
  <c r="BN5" i="166" s="1"/>
  <c r="AC32" i="166"/>
  <c r="BB5" i="166" s="1"/>
  <c r="AB32" i="166"/>
  <c r="BA5" i="166" s="1"/>
  <c r="AA32" i="166"/>
  <c r="Z32" i="166"/>
  <c r="AY5" i="166" s="1"/>
  <c r="Y32" i="166"/>
  <c r="AQ34" i="166" s="1"/>
  <c r="AJ31" i="166"/>
  <c r="CH5" i="166" s="1"/>
  <c r="AI31" i="166"/>
  <c r="CG5" i="166" s="1"/>
  <c r="AH31" i="166"/>
  <c r="AG31" i="166"/>
  <c r="AF31" i="166"/>
  <c r="CD5" i="166" s="1"/>
  <c r="AE31" i="166"/>
  <c r="AD31" i="166"/>
  <c r="CB5" i="166" s="1"/>
  <c r="AC31" i="166"/>
  <c r="AQ30" i="166"/>
  <c r="AQ29" i="166"/>
  <c r="AQ28" i="166"/>
  <c r="AQ27" i="166"/>
  <c r="AQ26" i="166"/>
  <c r="AQ25" i="166"/>
  <c r="AQ24" i="166"/>
  <c r="AQ23" i="166"/>
  <c r="AQ22" i="166"/>
  <c r="AQ21" i="166"/>
  <c r="AQ20" i="166"/>
  <c r="AQ19" i="166"/>
  <c r="AQ18" i="166"/>
  <c r="AQ17" i="166"/>
  <c r="AQ16" i="166"/>
  <c r="AQ15" i="166"/>
  <c r="AQ14" i="166"/>
  <c r="AQ13" i="166"/>
  <c r="AQ12" i="166"/>
  <c r="AQ11" i="166"/>
  <c r="CF5" i="166"/>
  <c r="CE5" i="166"/>
  <c r="CC5" i="166"/>
  <c r="CA5" i="166"/>
  <c r="BV5" i="166"/>
  <c r="BU5" i="166"/>
  <c r="BT5" i="166"/>
  <c r="BS5" i="166"/>
  <c r="BD5" i="166"/>
  <c r="AW5" i="166"/>
  <c r="AV5" i="166"/>
  <c r="AG35" i="165"/>
  <c r="AJ32" i="165"/>
  <c r="AG33" i="165" s="1"/>
  <c r="AI32" i="165"/>
  <c r="AH32" i="165"/>
  <c r="AH35" i="165" s="1"/>
  <c r="BQ5" i="165" s="1"/>
  <c r="AG32" i="165"/>
  <c r="AF32" i="165"/>
  <c r="BE5" i="165" s="1"/>
  <c r="AE32" i="165"/>
  <c r="AD32" i="165"/>
  <c r="AD35" i="165" s="1"/>
  <c r="BN5" i="165" s="1"/>
  <c r="AC32" i="165"/>
  <c r="AB32" i="165"/>
  <c r="BA5" i="165" s="1"/>
  <c r="AA32" i="165"/>
  <c r="AZ5" i="165" s="1"/>
  <c r="Z32" i="165"/>
  <c r="AR35" i="165" s="1"/>
  <c r="Y32" i="165"/>
  <c r="BW5" i="165" s="1"/>
  <c r="AJ31" i="165"/>
  <c r="CH5" i="165" s="1"/>
  <c r="AI31" i="165"/>
  <c r="CG5" i="165" s="1"/>
  <c r="AH31" i="165"/>
  <c r="AG31" i="165"/>
  <c r="AF31" i="165"/>
  <c r="CD5" i="165" s="1"/>
  <c r="AE31" i="165"/>
  <c r="AD31" i="165"/>
  <c r="AC31" i="165"/>
  <c r="CA5" i="165" s="1"/>
  <c r="AQ30" i="165"/>
  <c r="AQ29" i="165"/>
  <c r="AQ28" i="165"/>
  <c r="AQ27" i="165"/>
  <c r="AQ26" i="165"/>
  <c r="AQ25" i="165"/>
  <c r="AQ24" i="165"/>
  <c r="AQ23" i="165"/>
  <c r="AQ22" i="165"/>
  <c r="AQ21" i="165"/>
  <c r="AQ20" i="165"/>
  <c r="AQ19" i="165"/>
  <c r="AQ18" i="165"/>
  <c r="AQ17" i="165"/>
  <c r="AQ16" i="165"/>
  <c r="AQ15" i="165"/>
  <c r="AQ14" i="165"/>
  <c r="AQ13" i="165"/>
  <c r="AQ12" i="165"/>
  <c r="AQ11" i="165"/>
  <c r="CF5" i="165"/>
  <c r="CE5" i="165"/>
  <c r="CC5" i="165"/>
  <c r="CB5" i="165"/>
  <c r="BV5" i="165"/>
  <c r="BU5" i="165"/>
  <c r="BT5" i="165"/>
  <c r="BS5" i="165"/>
  <c r="BP5" i="165"/>
  <c r="BH5" i="165"/>
  <c r="BG5" i="165"/>
  <c r="BF5" i="165"/>
  <c r="BD5" i="165"/>
  <c r="BC5" i="165"/>
  <c r="BB5" i="165"/>
  <c r="AW5" i="165"/>
  <c r="AV5" i="165"/>
  <c r="AG35" i="164"/>
  <c r="BP5" i="164" s="1"/>
  <c r="AG33" i="164"/>
  <c r="AJ32" i="164"/>
  <c r="BI5" i="164" s="1"/>
  <c r="AI32" i="164"/>
  <c r="AI35" i="164" s="1"/>
  <c r="BR5" i="164" s="1"/>
  <c r="AH32" i="164"/>
  <c r="AH35" i="164" s="1"/>
  <c r="BQ5" i="164" s="1"/>
  <c r="AG32" i="164"/>
  <c r="AF32" i="164"/>
  <c r="BE5" i="164" s="1"/>
  <c r="AE32" i="164"/>
  <c r="AD32" i="164"/>
  <c r="AD35" i="164" s="1"/>
  <c r="BN5" i="164" s="1"/>
  <c r="AC32" i="164"/>
  <c r="AB32" i="164"/>
  <c r="BA5" i="164" s="1"/>
  <c r="AA32" i="164"/>
  <c r="AZ5" i="164" s="1"/>
  <c r="Z32" i="164"/>
  <c r="AR35" i="164" s="1"/>
  <c r="Y32" i="164"/>
  <c r="BZ5" i="164" s="1"/>
  <c r="AJ31" i="164"/>
  <c r="CH5" i="164" s="1"/>
  <c r="AI31" i="164"/>
  <c r="CG5" i="164" s="1"/>
  <c r="AH31" i="164"/>
  <c r="AG31" i="164"/>
  <c r="AF31" i="164"/>
  <c r="CD5" i="164" s="1"/>
  <c r="AE31" i="164"/>
  <c r="AD31" i="164"/>
  <c r="CB5" i="164" s="1"/>
  <c r="AC31" i="164"/>
  <c r="CA5" i="164" s="1"/>
  <c r="AQ30" i="164"/>
  <c r="AQ29" i="164"/>
  <c r="AQ28" i="164"/>
  <c r="AQ27" i="164"/>
  <c r="AQ26" i="164"/>
  <c r="AQ25" i="164"/>
  <c r="AQ24" i="164"/>
  <c r="AQ23" i="164"/>
  <c r="AQ22" i="164"/>
  <c r="AQ21" i="164"/>
  <c r="AQ20" i="164"/>
  <c r="AQ19" i="164"/>
  <c r="AQ18" i="164"/>
  <c r="AQ17" i="164"/>
  <c r="AQ16" i="164"/>
  <c r="AQ15" i="164"/>
  <c r="AQ14" i="164"/>
  <c r="AQ13" i="164"/>
  <c r="AQ12" i="164"/>
  <c r="AQ11" i="164"/>
  <c r="CF5" i="164"/>
  <c r="CE5" i="164"/>
  <c r="CC5" i="164"/>
  <c r="BV5" i="164"/>
  <c r="BU5" i="164"/>
  <c r="BT5" i="164"/>
  <c r="BS5" i="164"/>
  <c r="BH5" i="164"/>
  <c r="BG5" i="164"/>
  <c r="BF5" i="164"/>
  <c r="BD5" i="164"/>
  <c r="BB5" i="164"/>
  <c r="AW5" i="164"/>
  <c r="AV5" i="164"/>
  <c r="AJ32" i="163"/>
  <c r="AI32" i="163"/>
  <c r="BH5" i="163" s="1"/>
  <c r="AH32" i="163"/>
  <c r="AH35" i="163" s="1"/>
  <c r="BQ5" i="163" s="1"/>
  <c r="AG32" i="163"/>
  <c r="AG35" i="163" s="1"/>
  <c r="BP5" i="163" s="1"/>
  <c r="AF32" i="163"/>
  <c r="AE32" i="163"/>
  <c r="AD32" i="163"/>
  <c r="AD35" i="163" s="1"/>
  <c r="BN5" i="163" s="1"/>
  <c r="AC32" i="163"/>
  <c r="AC35" i="163" s="1"/>
  <c r="BM5" i="163" s="1"/>
  <c r="AB32" i="163"/>
  <c r="BA5" i="163" s="1"/>
  <c r="AA32" i="163"/>
  <c r="Z32" i="163"/>
  <c r="AR35" i="163" s="1"/>
  <c r="Y32" i="163"/>
  <c r="AJ31" i="163"/>
  <c r="CH5" i="163" s="1"/>
  <c r="AI31" i="163"/>
  <c r="CG5" i="163" s="1"/>
  <c r="AH31" i="163"/>
  <c r="CF5" i="163" s="1"/>
  <c r="AG31" i="163"/>
  <c r="CE5" i="163" s="1"/>
  <c r="AF31" i="163"/>
  <c r="CD5" i="163" s="1"/>
  <c r="AE31" i="163"/>
  <c r="CC5" i="163" s="1"/>
  <c r="AD31" i="163"/>
  <c r="CB5" i="163" s="1"/>
  <c r="AC31" i="163"/>
  <c r="CA5" i="163" s="1"/>
  <c r="AQ30" i="163"/>
  <c r="AQ29" i="163"/>
  <c r="AQ28" i="163"/>
  <c r="AQ27" i="163"/>
  <c r="AQ26" i="163"/>
  <c r="AQ25" i="163"/>
  <c r="AQ24" i="163"/>
  <c r="AQ23" i="163"/>
  <c r="AQ22" i="163"/>
  <c r="AQ21" i="163"/>
  <c r="AQ20" i="163"/>
  <c r="AQ19" i="163"/>
  <c r="AQ18" i="163"/>
  <c r="AQ17" i="163"/>
  <c r="AQ16" i="163"/>
  <c r="AQ15" i="163"/>
  <c r="AQ14" i="163"/>
  <c r="AQ13" i="163"/>
  <c r="AQ12" i="163"/>
  <c r="AQ11" i="163"/>
  <c r="BV5" i="163"/>
  <c r="BU5" i="163"/>
  <c r="BT5" i="163"/>
  <c r="BS5" i="163"/>
  <c r="BC5" i="163"/>
  <c r="BB5" i="163"/>
  <c r="AW5" i="163"/>
  <c r="AV5" i="163"/>
  <c r="AJ32" i="162"/>
  <c r="AI32" i="162"/>
  <c r="BH5" i="162" s="1"/>
  <c r="AH32" i="162"/>
  <c r="AH35" i="162" s="1"/>
  <c r="BQ5" i="162" s="1"/>
  <c r="AG32" i="162"/>
  <c r="AG35" i="162" s="1"/>
  <c r="BP5" i="162" s="1"/>
  <c r="AF32" i="162"/>
  <c r="AE32" i="162"/>
  <c r="BD5" i="162" s="1"/>
  <c r="AD32" i="162"/>
  <c r="AD35" i="162" s="1"/>
  <c r="BN5" i="162" s="1"/>
  <c r="AC32" i="162"/>
  <c r="BB5" i="162" s="1"/>
  <c r="AB32" i="162"/>
  <c r="BA5" i="162" s="1"/>
  <c r="AA32" i="162"/>
  <c r="AZ5" i="162" s="1"/>
  <c r="Z32" i="162"/>
  <c r="Y32" i="162"/>
  <c r="AJ31" i="162"/>
  <c r="CH5" i="162" s="1"/>
  <c r="AI31" i="162"/>
  <c r="CG5" i="162" s="1"/>
  <c r="AH31" i="162"/>
  <c r="CF5" i="162" s="1"/>
  <c r="AG31" i="162"/>
  <c r="AF31" i="162"/>
  <c r="CD5" i="162" s="1"/>
  <c r="AE31" i="162"/>
  <c r="AD31" i="162"/>
  <c r="AC31" i="162"/>
  <c r="CA5" i="162" s="1"/>
  <c r="AQ30" i="162"/>
  <c r="AQ29" i="162"/>
  <c r="AQ28" i="162"/>
  <c r="AQ27" i="162"/>
  <c r="AQ26" i="162"/>
  <c r="AQ25" i="162"/>
  <c r="AQ24" i="162"/>
  <c r="AQ23" i="162"/>
  <c r="AQ22" i="162"/>
  <c r="AQ21" i="162"/>
  <c r="AQ20" i="162"/>
  <c r="AQ19" i="162"/>
  <c r="AQ18" i="162"/>
  <c r="AQ17" i="162"/>
  <c r="AQ16" i="162"/>
  <c r="AQ15" i="162"/>
  <c r="AQ14" i="162"/>
  <c r="AQ13" i="162"/>
  <c r="AQ12" i="162"/>
  <c r="AQ11" i="162"/>
  <c r="CE5" i="162"/>
  <c r="CC5" i="162"/>
  <c r="CB5" i="162"/>
  <c r="BV5" i="162"/>
  <c r="BU5" i="162"/>
  <c r="BT5" i="162"/>
  <c r="BS5" i="162"/>
  <c r="AW5" i="162"/>
  <c r="AV5" i="162"/>
  <c r="AJ32" i="161"/>
  <c r="BI5" i="161" s="1"/>
  <c r="AI32" i="161"/>
  <c r="BH5" i="161" s="1"/>
  <c r="AH32" i="161"/>
  <c r="AH35" i="161" s="1"/>
  <c r="BQ5" i="161" s="1"/>
  <c r="AG32" i="161"/>
  <c r="AG35" i="161" s="1"/>
  <c r="BP5" i="161" s="1"/>
  <c r="AF32" i="161"/>
  <c r="AE35" i="161" s="1"/>
  <c r="BO5" i="161" s="1"/>
  <c r="AE32" i="161"/>
  <c r="BD5" i="161" s="1"/>
  <c r="AD32" i="161"/>
  <c r="AD35" i="161" s="1"/>
  <c r="BN5" i="161" s="1"/>
  <c r="AC32" i="161"/>
  <c r="AC35" i="161" s="1"/>
  <c r="BM5" i="161" s="1"/>
  <c r="AB32" i="161"/>
  <c r="BA5" i="161" s="1"/>
  <c r="AA32" i="161"/>
  <c r="AZ5" i="161" s="1"/>
  <c r="Z32" i="161"/>
  <c r="Y32" i="161"/>
  <c r="BW5" i="161" s="1"/>
  <c r="AJ31" i="161"/>
  <c r="CH5" i="161" s="1"/>
  <c r="AI31" i="161"/>
  <c r="AH31" i="161"/>
  <c r="CF5" i="161" s="1"/>
  <c r="AG31" i="161"/>
  <c r="CE5" i="161" s="1"/>
  <c r="AF31" i="161"/>
  <c r="CD5" i="161" s="1"/>
  <c r="AE31" i="161"/>
  <c r="CC5" i="161" s="1"/>
  <c r="AD31" i="161"/>
  <c r="CB5" i="161" s="1"/>
  <c r="AC31" i="161"/>
  <c r="CA5" i="161" s="1"/>
  <c r="AQ30" i="161"/>
  <c r="AQ29" i="161"/>
  <c r="AQ28" i="161"/>
  <c r="AQ27" i="161"/>
  <c r="AQ26" i="161"/>
  <c r="AQ25" i="161"/>
  <c r="AQ24" i="161"/>
  <c r="AQ23" i="161"/>
  <c r="AQ22" i="161"/>
  <c r="AQ21" i="161"/>
  <c r="AQ20" i="161"/>
  <c r="AQ19" i="161"/>
  <c r="AQ18" i="161"/>
  <c r="AQ17" i="161"/>
  <c r="AQ16" i="161"/>
  <c r="AQ15" i="161"/>
  <c r="AQ14" i="161"/>
  <c r="AQ13" i="161"/>
  <c r="AQ12" i="161"/>
  <c r="AQ11" i="161"/>
  <c r="CG5" i="161"/>
  <c r="BV5" i="161"/>
  <c r="BU5" i="161"/>
  <c r="BT5" i="161"/>
  <c r="BS5" i="161"/>
  <c r="BF5" i="161"/>
  <c r="BC5" i="161"/>
  <c r="BB5" i="161"/>
  <c r="AW5" i="161"/>
  <c r="AV5" i="161"/>
  <c r="BG5" i="189" l="1"/>
  <c r="AS34" i="189"/>
  <c r="AE35" i="189"/>
  <c r="BO5" i="189" s="1"/>
  <c r="AG35" i="189"/>
  <c r="BP5" i="189" s="1"/>
  <c r="AZ5" i="189"/>
  <c r="BD5" i="189"/>
  <c r="AI35" i="189"/>
  <c r="BR5" i="189" s="1"/>
  <c r="Y33" i="189"/>
  <c r="AQ34" i="189"/>
  <c r="BF5" i="188"/>
  <c r="BX5" i="188"/>
  <c r="Y33" i="188"/>
  <c r="AS34" i="188"/>
  <c r="AI35" i="188"/>
  <c r="BR5" i="188" s="1"/>
  <c r="BG5" i="187"/>
  <c r="AI38" i="187"/>
  <c r="BR5" i="187" s="1"/>
  <c r="BC5" i="187"/>
  <c r="BF5" i="184"/>
  <c r="Y33" i="184"/>
  <c r="BC5" i="184"/>
  <c r="AE35" i="184"/>
  <c r="BO5" i="184" s="1"/>
  <c r="BG5" i="184"/>
  <c r="BC5" i="183"/>
  <c r="BF5" i="183"/>
  <c r="BG5" i="183"/>
  <c r="AS34" i="183"/>
  <c r="Y33" i="183"/>
  <c r="Y33" i="181"/>
  <c r="AR35" i="181"/>
  <c r="AG33" i="181"/>
  <c r="AZ5" i="181"/>
  <c r="BG5" i="181"/>
  <c r="BI5" i="181"/>
  <c r="AI35" i="181"/>
  <c r="BR5" i="181" s="1"/>
  <c r="BG5" i="179"/>
  <c r="BC5" i="179"/>
  <c r="AC33" i="179"/>
  <c r="Y33" i="179"/>
  <c r="BB5" i="179"/>
  <c r="BF5" i="179"/>
  <c r="AG35" i="178"/>
  <c r="BP5" i="178" s="1"/>
  <c r="AR35" i="178"/>
  <c r="AY5" i="178"/>
  <c r="AG33" i="178"/>
  <c r="AS34" i="178"/>
  <c r="Y33" i="178"/>
  <c r="BC5" i="177"/>
  <c r="BG5" i="177"/>
  <c r="Y33" i="177"/>
  <c r="AR35" i="177"/>
  <c r="AS34" i="177"/>
  <c r="AY5" i="177"/>
  <c r="BB5" i="177"/>
  <c r="BG5" i="176"/>
  <c r="AR35" i="176"/>
  <c r="BF5" i="176"/>
  <c r="Y33" i="176"/>
  <c r="AY5" i="176"/>
  <c r="BG5" i="172"/>
  <c r="BC5" i="172"/>
  <c r="Y33" i="172"/>
  <c r="AR35" i="172"/>
  <c r="AG33" i="172"/>
  <c r="AR35" i="170"/>
  <c r="AZ5" i="170"/>
  <c r="BF5" i="169"/>
  <c r="BG5" i="169"/>
  <c r="AE35" i="169"/>
  <c r="BO5" i="169" s="1"/>
  <c r="BD5" i="169"/>
  <c r="AR35" i="169"/>
  <c r="AC33" i="169"/>
  <c r="BC5" i="167"/>
  <c r="BF5" i="167"/>
  <c r="BG5" i="167"/>
  <c r="Y33" i="167"/>
  <c r="AR35" i="167"/>
  <c r="BF5" i="166"/>
  <c r="BG5" i="166"/>
  <c r="AS34" i="166"/>
  <c r="AA35" i="166" s="1"/>
  <c r="BL5" i="166" s="1"/>
  <c r="BF5" i="163"/>
  <c r="Y33" i="163"/>
  <c r="AS34" i="163"/>
  <c r="AC33" i="163"/>
  <c r="AI35" i="163"/>
  <c r="BR5" i="163" s="1"/>
  <c r="AG33" i="162"/>
  <c r="AC33" i="162"/>
  <c r="BC5" i="162"/>
  <c r="BG5" i="162"/>
  <c r="Y33" i="162"/>
  <c r="AR35" i="162"/>
  <c r="BX5" i="161"/>
  <c r="AI35" i="161"/>
  <c r="BR5" i="161" s="1"/>
  <c r="AR38" i="187"/>
  <c r="AY5" i="187"/>
  <c r="AE35" i="176"/>
  <c r="BO5" i="176" s="1"/>
  <c r="AC33" i="172"/>
  <c r="AC33" i="171"/>
  <c r="AC33" i="182"/>
  <c r="AE35" i="182"/>
  <c r="BO5" i="182" s="1"/>
  <c r="AE35" i="191"/>
  <c r="BO5" i="191" s="1"/>
  <c r="AC33" i="191"/>
  <c r="AC33" i="190"/>
  <c r="Y35" i="191"/>
  <c r="BJ5" i="191" s="1"/>
  <c r="Z35" i="191"/>
  <c r="BK5" i="191" s="1"/>
  <c r="BG5" i="191"/>
  <c r="BW5" i="191"/>
  <c r="BX5" i="191"/>
  <c r="BY5" i="191"/>
  <c r="AQ35" i="191"/>
  <c r="AQ34" i="191"/>
  <c r="AA35" i="191" s="1"/>
  <c r="BL5" i="191" s="1"/>
  <c r="BZ5" i="191"/>
  <c r="Y33" i="191"/>
  <c r="AC33" i="189"/>
  <c r="AR35" i="190"/>
  <c r="BN5" i="190"/>
  <c r="AG33" i="190"/>
  <c r="AX5" i="190"/>
  <c r="AQ34" i="190"/>
  <c r="AA35" i="190" s="1"/>
  <c r="BL5" i="190" s="1"/>
  <c r="Y35" i="190"/>
  <c r="BJ5" i="190" s="1"/>
  <c r="BC5" i="190"/>
  <c r="BF5" i="190"/>
  <c r="BG5" i="190"/>
  <c r="BW5" i="190"/>
  <c r="AI35" i="190"/>
  <c r="BR5" i="190" s="1"/>
  <c r="BY5" i="190"/>
  <c r="AQ35" i="190"/>
  <c r="AC33" i="188"/>
  <c r="AE35" i="188"/>
  <c r="BO5" i="188" s="1"/>
  <c r="BI5" i="188"/>
  <c r="Y35" i="189"/>
  <c r="BJ5" i="189" s="1"/>
  <c r="Z35" i="189"/>
  <c r="BK5" i="189" s="1"/>
  <c r="BC5" i="189"/>
  <c r="AD35" i="189"/>
  <c r="BN5" i="189" s="1"/>
  <c r="BW5" i="189"/>
  <c r="BX5" i="189"/>
  <c r="BY5" i="189"/>
  <c r="BZ5" i="189"/>
  <c r="AG36" i="187"/>
  <c r="BF5" i="187"/>
  <c r="AC36" i="187"/>
  <c r="AE38" i="187"/>
  <c r="BO5" i="187" s="1"/>
  <c r="AS37" i="187"/>
  <c r="Y36" i="187"/>
  <c r="AG33" i="188"/>
  <c r="AX5" i="188"/>
  <c r="AQ34" i="188"/>
  <c r="AY5" i="188"/>
  <c r="Z35" i="188"/>
  <c r="BK5" i="188" s="1"/>
  <c r="Y35" i="188"/>
  <c r="BJ5" i="188" s="1"/>
  <c r="BC5" i="188"/>
  <c r="AC35" i="188"/>
  <c r="BM5" i="188" s="1"/>
  <c r="BG5" i="188"/>
  <c r="BW5" i="188"/>
  <c r="BY5" i="188"/>
  <c r="BZ5" i="188"/>
  <c r="AR35" i="188"/>
  <c r="AC33" i="186"/>
  <c r="AE35" i="186"/>
  <c r="BO5" i="186" s="1"/>
  <c r="AX5" i="187"/>
  <c r="AQ37" i="187"/>
  <c r="Y38" i="187"/>
  <c r="BJ5" i="187" s="1"/>
  <c r="AC38" i="187"/>
  <c r="BM5" i="187" s="1"/>
  <c r="Z38" i="187"/>
  <c r="BK5" i="187" s="1"/>
  <c r="BW5" i="187"/>
  <c r="BX5" i="187"/>
  <c r="BY5" i="187"/>
  <c r="BZ5" i="187"/>
  <c r="AC33" i="185"/>
  <c r="AE35" i="185"/>
  <c r="BO5" i="185" s="1"/>
  <c r="AS34" i="186"/>
  <c r="Y35" i="186"/>
  <c r="BJ5" i="186" s="1"/>
  <c r="AC35" i="186"/>
  <c r="BM5" i="186" s="1"/>
  <c r="BW5" i="186"/>
  <c r="BX5" i="186"/>
  <c r="BY5" i="186"/>
  <c r="BZ5" i="186"/>
  <c r="AC33" i="184"/>
  <c r="AG33" i="184"/>
  <c r="AI35" i="184"/>
  <c r="BR5" i="184" s="1"/>
  <c r="AX5" i="185"/>
  <c r="AQ34" i="185"/>
  <c r="AA35" i="185" s="1"/>
  <c r="BL5" i="185" s="1"/>
  <c r="Z35" i="185"/>
  <c r="BK5" i="185" s="1"/>
  <c r="AY5" i="185"/>
  <c r="AZ5" i="185"/>
  <c r="BW5" i="185"/>
  <c r="Y35" i="185"/>
  <c r="BJ5" i="185" s="1"/>
  <c r="BX5" i="185"/>
  <c r="BY5" i="185"/>
  <c r="BZ5" i="185"/>
  <c r="AC35" i="185"/>
  <c r="BM5" i="185" s="1"/>
  <c r="AC33" i="183"/>
  <c r="AE35" i="183"/>
  <c r="BO5" i="183" s="1"/>
  <c r="AG33" i="183"/>
  <c r="AI35" i="183"/>
  <c r="BR5" i="183" s="1"/>
  <c r="Y35" i="184"/>
  <c r="BJ5" i="184" s="1"/>
  <c r="Z35" i="184"/>
  <c r="BK5" i="184" s="1"/>
  <c r="AC35" i="184"/>
  <c r="BM5" i="184" s="1"/>
  <c r="BW5" i="184"/>
  <c r="AX5" i="184"/>
  <c r="BX5" i="184"/>
  <c r="AQ34" i="184"/>
  <c r="BY5" i="184"/>
  <c r="AQ35" i="184"/>
  <c r="AY5" i="184"/>
  <c r="BZ5" i="184"/>
  <c r="AS34" i="184"/>
  <c r="AS35" i="184" s="1"/>
  <c r="BI5" i="182"/>
  <c r="AG33" i="182"/>
  <c r="AX5" i="183"/>
  <c r="AQ34" i="183"/>
  <c r="AA35" i="183" s="1"/>
  <c r="BL5" i="183" s="1"/>
  <c r="Z35" i="183"/>
  <c r="BK5" i="183" s="1"/>
  <c r="AC35" i="183"/>
  <c r="BM5" i="183" s="1"/>
  <c r="BW5" i="183"/>
  <c r="BX5" i="183"/>
  <c r="BY5" i="183"/>
  <c r="BZ5" i="183"/>
  <c r="AR35" i="183"/>
  <c r="Y35" i="183"/>
  <c r="BJ5" i="183" s="1"/>
  <c r="AC33" i="181"/>
  <c r="AE35" i="181"/>
  <c r="Y35" i="182"/>
  <c r="BJ5" i="182" s="1"/>
  <c r="Z35" i="182"/>
  <c r="BK5" i="182" s="1"/>
  <c r="BC5" i="182"/>
  <c r="AC35" i="182"/>
  <c r="BM5" i="182" s="1"/>
  <c r="AQ34" i="182"/>
  <c r="AA35" i="182" s="1"/>
  <c r="BL5" i="182" s="1"/>
  <c r="AX5" i="182"/>
  <c r="BG5" i="182"/>
  <c r="BW5" i="182"/>
  <c r="BX5" i="182"/>
  <c r="BY5" i="182"/>
  <c r="AQ35" i="182"/>
  <c r="BZ5" i="182"/>
  <c r="BE5" i="180"/>
  <c r="AE35" i="180"/>
  <c r="BO5" i="180" s="1"/>
  <c r="AI35" i="180"/>
  <c r="BR5" i="180" s="1"/>
  <c r="Y35" i="181"/>
  <c r="BJ5" i="181" s="1"/>
  <c r="Z35" i="181"/>
  <c r="BK5" i="181" s="1"/>
  <c r="AY5" i="181"/>
  <c r="BC5" i="181"/>
  <c r="AQ34" i="181"/>
  <c r="AA35" i="181" s="1"/>
  <c r="BL5" i="181" s="1"/>
  <c r="AX5" i="181"/>
  <c r="BW5" i="181"/>
  <c r="BH5" i="181"/>
  <c r="BX5" i="181"/>
  <c r="BY5" i="181"/>
  <c r="AQ35" i="181"/>
  <c r="BZ5" i="181"/>
  <c r="AE35" i="179"/>
  <c r="BO5" i="179" s="1"/>
  <c r="AG33" i="179"/>
  <c r="AG33" i="180"/>
  <c r="AX5" i="180"/>
  <c r="AQ34" i="180"/>
  <c r="AA35" i="180" s="1"/>
  <c r="BL5" i="180" s="1"/>
  <c r="AY5" i="180"/>
  <c r="Z35" i="180"/>
  <c r="BK5" i="180" s="1"/>
  <c r="Y35" i="180"/>
  <c r="BJ5" i="180" s="1"/>
  <c r="BF5" i="180"/>
  <c r="BX5" i="180"/>
  <c r="BW5" i="180"/>
  <c r="BY5" i="180"/>
  <c r="AQ35" i="180"/>
  <c r="BZ5" i="180"/>
  <c r="BI5" i="178"/>
  <c r="AI35" i="178"/>
  <c r="BR5" i="178" s="1"/>
  <c r="AC33" i="178"/>
  <c r="AE35" i="178"/>
  <c r="BO5" i="178" s="1"/>
  <c r="AX5" i="179"/>
  <c r="AQ34" i="179"/>
  <c r="Y35" i="179"/>
  <c r="BJ5" i="179" s="1"/>
  <c r="Z35" i="179"/>
  <c r="BK5" i="179" s="1"/>
  <c r="BE5" i="179"/>
  <c r="AS34" i="179"/>
  <c r="BW5" i="179"/>
  <c r="BX5" i="179"/>
  <c r="AI35" i="179"/>
  <c r="BR5" i="179" s="1"/>
  <c r="BY5" i="179"/>
  <c r="AQ35" i="179"/>
  <c r="BZ5" i="179"/>
  <c r="AR35" i="179"/>
  <c r="AE35" i="177"/>
  <c r="BO5" i="177" s="1"/>
  <c r="AC33" i="177"/>
  <c r="AG33" i="177"/>
  <c r="AI35" i="177"/>
  <c r="BR5" i="177" s="1"/>
  <c r="AX5" i="178"/>
  <c r="Y35" i="178"/>
  <c r="BJ5" i="178" s="1"/>
  <c r="Z35" i="178"/>
  <c r="BK5" i="178" s="1"/>
  <c r="BC5" i="178"/>
  <c r="AC35" i="178"/>
  <c r="BM5" i="178" s="1"/>
  <c r="BW5" i="178"/>
  <c r="AQ34" i="178"/>
  <c r="AA35" i="178" s="1"/>
  <c r="BL5" i="178" s="1"/>
  <c r="BX5" i="178"/>
  <c r="BY5" i="178"/>
  <c r="AQ35" i="178"/>
  <c r="BZ5" i="178"/>
  <c r="AC33" i="176"/>
  <c r="AG33" i="176"/>
  <c r="AI35" i="176"/>
  <c r="BR5" i="176" s="1"/>
  <c r="AQ34" i="177"/>
  <c r="AZ5" i="177"/>
  <c r="Y35" i="177"/>
  <c r="BJ5" i="177" s="1"/>
  <c r="Z35" i="177"/>
  <c r="BK5" i="177" s="1"/>
  <c r="AX5" i="177"/>
  <c r="BF5" i="177"/>
  <c r="BW5" i="177"/>
  <c r="BH5" i="177"/>
  <c r="BX5" i="177"/>
  <c r="BY5" i="177"/>
  <c r="AQ35" i="177"/>
  <c r="BZ5" i="177"/>
  <c r="AE35" i="175"/>
  <c r="BO5" i="175" s="1"/>
  <c r="AG33" i="175"/>
  <c r="Y35" i="176"/>
  <c r="BJ5" i="176" s="1"/>
  <c r="AS34" i="176"/>
  <c r="AC35" i="176"/>
  <c r="BM5" i="176" s="1"/>
  <c r="AX5" i="176"/>
  <c r="BW5" i="176"/>
  <c r="BH5" i="176"/>
  <c r="BX5" i="176"/>
  <c r="BY5" i="176"/>
  <c r="BZ5" i="176"/>
  <c r="AQ34" i="176"/>
  <c r="AA35" i="176" s="1"/>
  <c r="BL5" i="176" s="1"/>
  <c r="AC33" i="174"/>
  <c r="AE35" i="174"/>
  <c r="BO5" i="174" s="1"/>
  <c r="AS34" i="175"/>
  <c r="Y35" i="175"/>
  <c r="BJ5" i="175" s="1"/>
  <c r="Z35" i="175"/>
  <c r="BK5" i="175" s="1"/>
  <c r="BE5" i="175"/>
  <c r="BW5" i="175"/>
  <c r="BH5" i="175"/>
  <c r="BY5" i="175"/>
  <c r="AQ35" i="175"/>
  <c r="Y33" i="175"/>
  <c r="AG33" i="173"/>
  <c r="Y35" i="174"/>
  <c r="BJ5" i="174" s="1"/>
  <c r="Z35" i="174"/>
  <c r="BK5" i="174" s="1"/>
  <c r="AQ34" i="174"/>
  <c r="AA35" i="174" s="1"/>
  <c r="BL5" i="174" s="1"/>
  <c r="AC35" i="174"/>
  <c r="BM5" i="174" s="1"/>
  <c r="BG5" i="174"/>
  <c r="BW5" i="174"/>
  <c r="BX5" i="174"/>
  <c r="AI35" i="174"/>
  <c r="BR5" i="174" s="1"/>
  <c r="BY5" i="174"/>
  <c r="BZ5" i="174"/>
  <c r="AX5" i="174"/>
  <c r="BI5" i="172"/>
  <c r="AI35" i="172"/>
  <c r="BR5" i="172" s="1"/>
  <c r="AE35" i="172"/>
  <c r="BO5" i="172" s="1"/>
  <c r="AS34" i="173"/>
  <c r="AS35" i="173" s="1"/>
  <c r="Y35" i="173"/>
  <c r="BJ5" i="173" s="1"/>
  <c r="BC5" i="173"/>
  <c r="AC35" i="173"/>
  <c r="BM5" i="173" s="1"/>
  <c r="AX5" i="173"/>
  <c r="AY5" i="173"/>
  <c r="Z35" i="173"/>
  <c r="BK5" i="173" s="1"/>
  <c r="BF5" i="173"/>
  <c r="BX5" i="173"/>
  <c r="BW5" i="173"/>
  <c r="BY5" i="173"/>
  <c r="AQ35" i="173"/>
  <c r="AQ34" i="173"/>
  <c r="BZ5" i="173"/>
  <c r="AE35" i="171"/>
  <c r="BO5" i="171" s="1"/>
  <c r="AG33" i="171"/>
  <c r="AI35" i="171"/>
  <c r="BR5" i="171" s="1"/>
  <c r="AS34" i="172"/>
  <c r="Z35" i="172"/>
  <c r="BK5" i="172" s="1"/>
  <c r="AX5" i="172"/>
  <c r="AC35" i="172"/>
  <c r="BM5" i="172" s="1"/>
  <c r="Y35" i="172"/>
  <c r="BJ5" i="172" s="1"/>
  <c r="BW5" i="172"/>
  <c r="BX5" i="172"/>
  <c r="BY5" i="172"/>
  <c r="AQ34" i="172"/>
  <c r="AY5" i="172"/>
  <c r="BZ5" i="172"/>
  <c r="AC33" i="170"/>
  <c r="AE35" i="170"/>
  <c r="BO5" i="170" s="1"/>
  <c r="AG33" i="170"/>
  <c r="AI35" i="170"/>
  <c r="BR5" i="170" s="1"/>
  <c r="Z35" i="171"/>
  <c r="BK5" i="171" s="1"/>
  <c r="AZ5" i="171"/>
  <c r="AC35" i="171"/>
  <c r="BM5" i="171" s="1"/>
  <c r="AY5" i="171"/>
  <c r="AX5" i="171"/>
  <c r="BG5" i="171"/>
  <c r="BW5" i="171"/>
  <c r="BX5" i="171"/>
  <c r="BY5" i="171"/>
  <c r="AQ35" i="171"/>
  <c r="AQ34" i="171"/>
  <c r="AA35" i="171" s="1"/>
  <c r="BL5" i="171" s="1"/>
  <c r="Y35" i="171"/>
  <c r="BJ5" i="171" s="1"/>
  <c r="BZ5" i="171"/>
  <c r="AG33" i="169"/>
  <c r="AI35" i="169"/>
  <c r="BR5" i="169" s="1"/>
  <c r="Y35" i="170"/>
  <c r="BJ5" i="170" s="1"/>
  <c r="Z35" i="170"/>
  <c r="BK5" i="170" s="1"/>
  <c r="AQ34" i="170"/>
  <c r="AA35" i="170" s="1"/>
  <c r="BL5" i="170" s="1"/>
  <c r="AY5" i="170"/>
  <c r="BW5" i="170"/>
  <c r="AX5" i="170"/>
  <c r="BX5" i="170"/>
  <c r="BY5" i="170"/>
  <c r="AQ35" i="170"/>
  <c r="BZ5" i="170"/>
  <c r="AI35" i="168"/>
  <c r="BR5" i="168" s="1"/>
  <c r="AS34" i="169"/>
  <c r="AQ34" i="169"/>
  <c r="BC5" i="169"/>
  <c r="AC35" i="169"/>
  <c r="BM5" i="169" s="1"/>
  <c r="Z35" i="169"/>
  <c r="BK5" i="169" s="1"/>
  <c r="AX5" i="169"/>
  <c r="Y35" i="169"/>
  <c r="BJ5" i="169" s="1"/>
  <c r="AY5" i="169"/>
  <c r="BW5" i="169"/>
  <c r="BX5" i="169"/>
  <c r="BY5" i="169"/>
  <c r="BZ5" i="169"/>
  <c r="AG33" i="167"/>
  <c r="AI35" i="167"/>
  <c r="BR5" i="167" s="1"/>
  <c r="AC33" i="167"/>
  <c r="AE35" i="167"/>
  <c r="BO5" i="167" s="1"/>
  <c r="AG33" i="168"/>
  <c r="AS34" i="168"/>
  <c r="Y35" i="168"/>
  <c r="BJ5" i="168" s="1"/>
  <c r="Z35" i="168"/>
  <c r="BK5" i="168" s="1"/>
  <c r="AX5" i="168"/>
  <c r="BF5" i="168"/>
  <c r="BX5" i="168"/>
  <c r="AQ34" i="168"/>
  <c r="AA35" i="168" s="1"/>
  <c r="BL5" i="168" s="1"/>
  <c r="AY5" i="168"/>
  <c r="BW5" i="168"/>
  <c r="BY5" i="168"/>
  <c r="AQ35" i="168"/>
  <c r="BZ5" i="168"/>
  <c r="AC33" i="166"/>
  <c r="AE35" i="166"/>
  <c r="BO5" i="166" s="1"/>
  <c r="AG33" i="166"/>
  <c r="AI35" i="166"/>
  <c r="BR5" i="166" s="1"/>
  <c r="AX5" i="167"/>
  <c r="AC35" i="167"/>
  <c r="BM5" i="167" s="1"/>
  <c r="AY5" i="167"/>
  <c r="Y35" i="167"/>
  <c r="BJ5" i="167" s="1"/>
  <c r="BD5" i="167"/>
  <c r="AQ34" i="167"/>
  <c r="AA35" i="167" s="1"/>
  <c r="BL5" i="167" s="1"/>
  <c r="AZ5" i="167"/>
  <c r="Z35" i="167"/>
  <c r="BK5" i="167" s="1"/>
  <c r="BW5" i="167"/>
  <c r="BX5" i="167"/>
  <c r="BY5" i="167"/>
  <c r="BZ5" i="167"/>
  <c r="AC33" i="165"/>
  <c r="AE35" i="165"/>
  <c r="BO5" i="165" s="1"/>
  <c r="AI35" i="165"/>
  <c r="BR5" i="165" s="1"/>
  <c r="BI5" i="165"/>
  <c r="Z35" i="166"/>
  <c r="BK5" i="166" s="1"/>
  <c r="BC5" i="166"/>
  <c r="AC35" i="166"/>
  <c r="BM5" i="166" s="1"/>
  <c r="Y35" i="166"/>
  <c r="BJ5" i="166" s="1"/>
  <c r="AZ5" i="166"/>
  <c r="BW5" i="166"/>
  <c r="AX5" i="166"/>
  <c r="BX5" i="166"/>
  <c r="BY5" i="166"/>
  <c r="AQ35" i="166"/>
  <c r="BZ5" i="166"/>
  <c r="AR35" i="166"/>
  <c r="Y33" i="166"/>
  <c r="AC33" i="164"/>
  <c r="AE35" i="164"/>
  <c r="BO5" i="164" s="1"/>
  <c r="AQ34" i="165"/>
  <c r="AS34" i="165"/>
  <c r="AS35" i="165" s="1"/>
  <c r="Y35" i="165"/>
  <c r="BJ5" i="165" s="1"/>
  <c r="Z35" i="165"/>
  <c r="BK5" i="165" s="1"/>
  <c r="AC35" i="165"/>
  <c r="BM5" i="165" s="1"/>
  <c r="AX5" i="165"/>
  <c r="BX5" i="165"/>
  <c r="AY5" i="165"/>
  <c r="BY5" i="165"/>
  <c r="AQ35" i="165"/>
  <c r="BZ5" i="165"/>
  <c r="Y33" i="165"/>
  <c r="BE5" i="163"/>
  <c r="AE35" i="163"/>
  <c r="BO5" i="163" s="1"/>
  <c r="BI5" i="163"/>
  <c r="AG33" i="163"/>
  <c r="AI35" i="162"/>
  <c r="BR5" i="162" s="1"/>
  <c r="BI5" i="162"/>
  <c r="BE5" i="162"/>
  <c r="AE35" i="162"/>
  <c r="BO5" i="162" s="1"/>
  <c r="AX5" i="164"/>
  <c r="AQ34" i="164"/>
  <c r="AY5" i="164"/>
  <c r="Y35" i="164"/>
  <c r="BJ5" i="164" s="1"/>
  <c r="BC5" i="164"/>
  <c r="AC35" i="164"/>
  <c r="BM5" i="164" s="1"/>
  <c r="AS34" i="164"/>
  <c r="BW5" i="164"/>
  <c r="BX5" i="164"/>
  <c r="Z35" i="164"/>
  <c r="BK5" i="164" s="1"/>
  <c r="BY5" i="164"/>
  <c r="AQ35" i="164"/>
  <c r="Y33" i="164"/>
  <c r="Y35" i="163"/>
  <c r="BJ5" i="163" s="1"/>
  <c r="BD5" i="163"/>
  <c r="AY5" i="163"/>
  <c r="AQ34" i="163"/>
  <c r="AA35" i="163" s="1"/>
  <c r="BL5" i="163" s="1"/>
  <c r="Z35" i="163"/>
  <c r="BK5" i="163" s="1"/>
  <c r="BG5" i="163"/>
  <c r="BW5" i="163"/>
  <c r="AX5" i="163"/>
  <c r="AZ5" i="163"/>
  <c r="BX5" i="163"/>
  <c r="BY5" i="163"/>
  <c r="AQ35" i="163"/>
  <c r="BZ5" i="163"/>
  <c r="BE5" i="161"/>
  <c r="AS34" i="162"/>
  <c r="Y35" i="162"/>
  <c r="BJ5" i="162" s="1"/>
  <c r="AC35" i="162"/>
  <c r="BM5" i="162" s="1"/>
  <c r="BF5" i="162"/>
  <c r="AQ34" i="162"/>
  <c r="AY5" i="162"/>
  <c r="AX5" i="162"/>
  <c r="Z35" i="162"/>
  <c r="BK5" i="162" s="1"/>
  <c r="BY5" i="162"/>
  <c r="BW5" i="162"/>
  <c r="BX5" i="162"/>
  <c r="BZ5" i="162"/>
  <c r="AQ35" i="161"/>
  <c r="BZ5" i="161"/>
  <c r="AR35" i="161"/>
  <c r="Y33" i="161"/>
  <c r="AC33" i="161"/>
  <c r="AG33" i="161"/>
  <c r="AX5" i="161"/>
  <c r="AQ34" i="161"/>
  <c r="AA35" i="161" s="1"/>
  <c r="BL5" i="161" s="1"/>
  <c r="AS34" i="161"/>
  <c r="Y35" i="161"/>
  <c r="BJ5" i="161" s="1"/>
  <c r="Z35" i="161"/>
  <c r="BK5" i="161" s="1"/>
  <c r="BY5" i="161"/>
  <c r="AY5" i="161"/>
  <c r="BG5" i="161"/>
  <c r="D23" i="115"/>
  <c r="D25" i="115"/>
  <c r="O7" i="84"/>
  <c r="E5" i="59"/>
  <c r="AA35" i="189" l="1"/>
  <c r="BL5" i="189" s="1"/>
  <c r="AQ35" i="189"/>
  <c r="AS35" i="189"/>
  <c r="AR35" i="189"/>
  <c r="AQ35" i="188"/>
  <c r="AA35" i="188"/>
  <c r="BL5" i="188" s="1"/>
  <c r="AQ35" i="183"/>
  <c r="AS35" i="181"/>
  <c r="AQ36" i="181" s="1"/>
  <c r="AA35" i="179"/>
  <c r="BL5" i="179" s="1"/>
  <c r="AA35" i="177"/>
  <c r="BL5" i="177" s="1"/>
  <c r="AQ35" i="176"/>
  <c r="AQ35" i="172"/>
  <c r="AA35" i="172"/>
  <c r="BL5" i="172" s="1"/>
  <c r="AA35" i="169"/>
  <c r="BL5" i="169" s="1"/>
  <c r="AQ35" i="169"/>
  <c r="AQ35" i="167"/>
  <c r="AQ35" i="162"/>
  <c r="AS35" i="161"/>
  <c r="AQ36" i="161" s="1"/>
  <c r="AQ38" i="187"/>
  <c r="AS35" i="186"/>
  <c r="AS35" i="182"/>
  <c r="AQ36" i="182" s="1"/>
  <c r="AS35" i="191"/>
  <c r="AQ36" i="191" s="1"/>
  <c r="AS35" i="190"/>
  <c r="AQ36" i="190" s="1"/>
  <c r="AS35" i="188"/>
  <c r="AS38" i="187"/>
  <c r="AA38" i="187"/>
  <c r="BL5" i="187" s="1"/>
  <c r="AS35" i="185"/>
  <c r="AQ35" i="186"/>
  <c r="AQ36" i="186" s="1"/>
  <c r="AA35" i="186"/>
  <c r="BL5" i="186" s="1"/>
  <c r="AQ35" i="185"/>
  <c r="AQ36" i="185" s="1"/>
  <c r="AS35" i="183"/>
  <c r="AA35" i="184"/>
  <c r="BL5" i="184" s="1"/>
  <c r="AQ36" i="184"/>
  <c r="AQ36" i="183"/>
  <c r="BO5" i="181"/>
  <c r="AS35" i="180"/>
  <c r="AQ36" i="180" s="1"/>
  <c r="AS35" i="178"/>
  <c r="AQ36" i="178" s="1"/>
  <c r="AS35" i="179"/>
  <c r="AQ36" i="179" s="1"/>
  <c r="AS35" i="177"/>
  <c r="AQ36" i="177" s="1"/>
  <c r="AS35" i="176"/>
  <c r="AS35" i="175"/>
  <c r="AQ36" i="175" s="1"/>
  <c r="AS35" i="174"/>
  <c r="AA35" i="175"/>
  <c r="BL5" i="175" s="1"/>
  <c r="AQ35" i="174"/>
  <c r="AS35" i="172"/>
  <c r="AQ36" i="173"/>
  <c r="AA35" i="173"/>
  <c r="BL5" i="173" s="1"/>
  <c r="AS35" i="171"/>
  <c r="AQ36" i="171" s="1"/>
  <c r="AS35" i="170"/>
  <c r="AQ36" i="170"/>
  <c r="AS35" i="169"/>
  <c r="AQ36" i="169" s="1"/>
  <c r="AS35" i="168"/>
  <c r="AQ36" i="168" s="1"/>
  <c r="AS35" i="167"/>
  <c r="AQ36" i="167" s="1"/>
  <c r="AS35" i="166"/>
  <c r="AQ36" i="166" s="1"/>
  <c r="AQ36" i="165"/>
  <c r="AS35" i="164"/>
  <c r="AQ36" i="164"/>
  <c r="AA35" i="165"/>
  <c r="BL5" i="165" s="1"/>
  <c r="AS35" i="163"/>
  <c r="AQ36" i="163" s="1"/>
  <c r="AS35" i="162"/>
  <c r="AA35" i="164"/>
  <c r="BL5" i="164" s="1"/>
  <c r="AA35" i="162"/>
  <c r="BL5" i="162" s="1"/>
  <c r="AQ11" i="80"/>
  <c r="AQ13" i="80"/>
  <c r="AE8" i="57"/>
  <c r="AF8" i="57" s="1"/>
  <c r="AE7" i="57"/>
  <c r="AQ36" i="189" l="1"/>
  <c r="AQ36" i="188"/>
  <c r="AQ36" i="176"/>
  <c r="AQ36" i="172"/>
  <c r="AQ36" i="162"/>
  <c r="AQ39" i="187"/>
  <c r="AQ36" i="174"/>
  <c r="AF7" i="57"/>
  <c r="AG8" i="57"/>
  <c r="AH8" i="57" s="1"/>
  <c r="AI8" i="57" s="1"/>
  <c r="AQ12" i="80"/>
  <c r="AQ14" i="80"/>
  <c r="AQ15" i="80"/>
  <c r="AQ16" i="80"/>
  <c r="AQ17" i="80"/>
  <c r="AQ18" i="80"/>
  <c r="AQ19" i="80"/>
  <c r="AQ20" i="80"/>
  <c r="AQ21" i="80"/>
  <c r="AQ22" i="80"/>
  <c r="AQ23" i="80"/>
  <c r="AQ24" i="80"/>
  <c r="AQ25" i="80"/>
  <c r="AQ26" i="80"/>
  <c r="AQ27" i="80"/>
  <c r="AQ28" i="80"/>
  <c r="AQ29" i="80"/>
  <c r="AQ30" i="80"/>
  <c r="V8" i="58"/>
  <c r="O7" i="58"/>
  <c r="S7" i="58"/>
  <c r="U7" i="58"/>
  <c r="Y7" i="58"/>
  <c r="AB8" i="58"/>
  <c r="AA8" i="58"/>
  <c r="Z8" i="58"/>
  <c r="Y8" i="58"/>
  <c r="X8" i="58"/>
  <c r="R7" i="58"/>
  <c r="W8" i="58"/>
  <c r="U8" i="58"/>
  <c r="T8" i="58"/>
  <c r="S8" i="58"/>
  <c r="R8" i="58"/>
  <c r="Q8" i="58"/>
  <c r="P8" i="58"/>
  <c r="O8" i="58"/>
  <c r="AG7" i="57" l="1"/>
  <c r="AH7" i="57" s="1"/>
  <c r="AI7" i="57" l="1"/>
  <c r="Y32" i="80"/>
  <c r="Y35" i="80" s="1"/>
  <c r="BJ5" i="80" l="1"/>
  <c r="BW5" i="80" l="1"/>
  <c r="AX5" i="80"/>
  <c r="D44" i="56" s="1"/>
  <c r="AV5" i="80"/>
  <c r="AW5" i="80"/>
  <c r="AJ32" i="80"/>
  <c r="AI32" i="80"/>
  <c r="BH5" i="80" s="1"/>
  <c r="AH32" i="80"/>
  <c r="AG32" i="80"/>
  <c r="AF32" i="80"/>
  <c r="BE5" i="80" s="1"/>
  <c r="AE32" i="80"/>
  <c r="AD32" i="80"/>
  <c r="AC32" i="80"/>
  <c r="AC35" i="80" s="1"/>
  <c r="AB32" i="80"/>
  <c r="BA5" i="80" s="1"/>
  <c r="AA32" i="80"/>
  <c r="Z32" i="80"/>
  <c r="Z35" i="80" s="1"/>
  <c r="AJ31" i="80"/>
  <c r="CH5" i="80" s="1"/>
  <c r="AI31" i="80"/>
  <c r="CG5" i="80" s="1"/>
  <c r="AH31" i="80"/>
  <c r="CF5" i="80" s="1"/>
  <c r="AG31" i="80"/>
  <c r="CE5" i="80" s="1"/>
  <c r="AF31" i="80"/>
  <c r="CD5" i="80" s="1"/>
  <c r="AE31" i="80"/>
  <c r="CC5" i="80" s="1"/>
  <c r="AD31" i="80"/>
  <c r="CB5" i="80" s="1"/>
  <c r="AC31" i="80"/>
  <c r="CA5" i="80" s="1"/>
  <c r="AE35" i="80" l="1"/>
  <c r="BO5" i="80" s="1"/>
  <c r="BK5" i="80"/>
  <c r="BG5" i="80"/>
  <c r="AH35" i="80"/>
  <c r="BQ5" i="80" s="1"/>
  <c r="BI5" i="80"/>
  <c r="AI35" i="80"/>
  <c r="AY5" i="80"/>
  <c r="BX5" i="80"/>
  <c r="BC5" i="80"/>
  <c r="AD35" i="80"/>
  <c r="Y33" i="80"/>
  <c r="BB5" i="80"/>
  <c r="AC33" i="80"/>
  <c r="BF5" i="80"/>
  <c r="AG35" i="80"/>
  <c r="AG33" i="80"/>
  <c r="AS34" i="80"/>
  <c r="AZ5" i="80"/>
  <c r="BD5" i="80"/>
  <c r="BY5" i="80"/>
  <c r="AQ34" i="80"/>
  <c r="BZ5" i="80"/>
  <c r="AA35" i="80" l="1"/>
  <c r="BL5" i="80" s="1"/>
  <c r="BS5" i="80"/>
  <c r="BU5" i="80"/>
  <c r="BR5" i="80"/>
  <c r="AS35" i="80"/>
  <c r="AR35" i="80"/>
  <c r="BN5" i="80"/>
  <c r="AQ35" i="80"/>
  <c r="BP5" i="80"/>
  <c r="BT5" i="80"/>
  <c r="BM5" i="80"/>
  <c r="AT43" i="56"/>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4" i="56"/>
  <c r="AT13" i="56"/>
  <c r="AT12" i="56"/>
  <c r="AT11" i="56"/>
  <c r="AQ36" i="80" l="1"/>
  <c r="BV5" i="80" s="1"/>
  <c r="AF44" i="56" l="1"/>
  <c r="AE44" i="56"/>
  <c r="AD44" i="56"/>
  <c r="AC44" i="56"/>
  <c r="J44" i="56"/>
  <c r="H44" i="56"/>
  <c r="O44" i="56"/>
  <c r="W44" i="56"/>
  <c r="K44" i="56"/>
  <c r="I44" i="56"/>
  <c r="G44" i="56"/>
  <c r="E44" i="56"/>
  <c r="AN44" i="56"/>
  <c r="AM44" i="56"/>
  <c r="AL44" i="56"/>
  <c r="AK44" i="56"/>
  <c r="AJ44" i="56"/>
  <c r="AI44" i="56"/>
  <c r="AH44" i="56"/>
  <c r="AG44" i="56"/>
  <c r="L44" i="56"/>
  <c r="W5" i="47"/>
  <c r="M5" i="59"/>
  <c r="AF4" i="59"/>
  <c r="W4" i="59"/>
  <c r="M4" i="59"/>
  <c r="E4" i="59"/>
  <c r="M5" i="58"/>
  <c r="E5" i="58"/>
  <c r="AI4" i="58"/>
  <c r="Y4" i="58"/>
  <c r="M4" i="58"/>
  <c r="E4" i="58"/>
  <c r="U44" i="56" l="1"/>
  <c r="S44" i="56"/>
  <c r="R44" i="56"/>
  <c r="F44" i="56"/>
  <c r="N44" i="56"/>
  <c r="V44" i="56"/>
  <c r="X44" i="56"/>
  <c r="M44" i="56"/>
  <c r="Q44" i="56" l="1"/>
  <c r="P44" i="56"/>
  <c r="AT10" i="56"/>
  <c r="AT44" i="56" s="1"/>
  <c r="AJ4" i="56" s="1"/>
  <c r="T44" i="56"/>
</calcChain>
</file>

<file path=xl/sharedStrings.xml><?xml version="1.0" encoding="utf-8"?>
<sst xmlns="http://schemas.openxmlformats.org/spreadsheetml/2006/main" count="23853" uniqueCount="1292">
  <si>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</si>
  <si>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</si>
  <si>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</si>
  <si>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</si>
  <si>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</si>
  <si>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</si>
  <si>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</si>
  <si>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</si>
  <si>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</si>
  <si>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</si>
  <si>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</si>
  <si>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</si>
  <si>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</si>
  <si>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</si>
  <si>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</si>
  <si>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</si>
  <si>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</si>
  <si>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</si>
  <si>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</si>
  <si>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</si>
  <si>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</si>
  <si>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</si>
  <si>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</si>
  <si>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</si>
  <si>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</si>
  <si>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</si>
  <si>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</si>
  <si>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</si>
  <si>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</si>
  <si>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</si>
  <si>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</si>
  <si>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</si>
  <si>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</si>
  <si>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</si>
  <si>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</si>
  <si>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</si>
  <si>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</si>
  <si>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</si>
  <si>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</si>
  <si>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</si>
  <si>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</si>
  <si>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</si>
  <si>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</si>
  <si>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</si>
  <si>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</si>
  <si>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</si>
  <si>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</si>
  <si>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</si>
  <si>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</si>
  <si>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</si>
  <si>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</si>
  <si>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</si>
  <si>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</si>
  <si>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</si>
  <si>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</si>
  <si>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</si>
  <si>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</si>
  <si>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</si>
  <si>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</si>
  <si>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</si>
  <si>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</si>
  <si>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</si>
  <si>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</si>
  <si>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</si>
  <si>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</si>
  <si>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</si>
  <si>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</si>
  <si>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</si>
  <si>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</si>
  <si>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</si>
  <si>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</si>
  <si>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</si>
  <si>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</si>
  <si>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</si>
  <si>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</si>
  <si>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</si>
  <si>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</si>
  <si>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</si>
  <si>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</si>
  <si>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</si>
  <si>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</si>
  <si>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</si>
  <si>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</si>
  <si>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</si>
  <si>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</si>
  <si>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</si>
  <si>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</si>
  <si>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</si>
  <si>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</si>
  <si>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</si>
  <si>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</si>
  <si>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</si>
  <si>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</si>
  <si>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</si>
  <si>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</si>
  <si>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</si>
  <si>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</si>
  <si>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</si>
  <si>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</si>
  <si>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</si>
  <si>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</si>
  <si>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</si>
  <si>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</si>
  <si>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</si>
  <si>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</si>
  <si>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</si>
  <si>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</si>
  <si>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</si>
  <si>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</si>
  <si>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</si>
  <si>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</si>
  <si>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</si>
  <si>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</si>
  <si>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</si>
  <si>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</si>
  <si>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</si>
  <si>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</si>
  <si>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</si>
  <si>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</si>
  <si>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</si>
  <si>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</si>
  <si>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</si>
  <si>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</si>
  <si>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</si>
  <si>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</si>
  <si>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</si>
  <si>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</si>
  <si>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</si>
  <si>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</si>
  <si>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</si>
  <si>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</si>
  <si>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</si>
  <si>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</si>
  <si>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</si>
  <si>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</si>
  <si>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</si>
  <si>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</si>
  <si>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</si>
  <si>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</si>
  <si>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</si>
  <si>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</si>
  <si>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</si>
  <si>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</si>
  <si>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</si>
  <si>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</si>
  <si>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</si>
  <si>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</si>
  <si>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</si>
  <si>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</si>
  <si>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</si>
  <si>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</si>
  <si>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</si>
  <si>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</si>
  <si>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</si>
  <si>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</si>
  <si>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</si>
  <si>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</si>
  <si>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</si>
  <si>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</si>
  <si>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</si>
  <si>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</si>
  <si>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</si>
  <si>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</si>
  <si>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</si>
  <si>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</si>
  <si>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</si>
  <si>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</si>
  <si>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</si>
  <si>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</si>
  <si>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</si>
  <si>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</si>
  <si>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</si>
  <si>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</si>
  <si>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</si>
  <si>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</si>
  <si>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</si>
  <si>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</si>
  <si>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</si>
  <si>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</si>
  <si>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</si>
  <si>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</si>
  <si>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</si>
  <si>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</si>
  <si>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</si>
  <si>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</si>
  <si>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</si>
  <si>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</si>
  <si>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</si>
  <si>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</si>
  <si>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</si>
  <si>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</si>
  <si>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</si>
  <si>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</si>
  <si>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</si>
  <si>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</si>
  <si>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</si>
  <si>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</si>
  <si>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</si>
  <si>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</si>
  <si>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</si>
  <si>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</si>
  <si>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</si>
  <si>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</si>
  <si>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</si>
  <si>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</si>
  <si>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</si>
  <si>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</si>
  <si>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</si>
  <si>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</si>
  <si>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</si>
  <si>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</si>
  <si>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</si>
  <si>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</si>
  <si>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</si>
  <si>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</si>
  <si>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</si>
  <si>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</si>
  <si>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</si>
  <si>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</si>
  <si>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</si>
  <si>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</si>
  <si>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</si>
  <si>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</si>
  <si>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</si>
  <si>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</si>
  <si>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</si>
  <si>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</si>
  <si>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</si>
  <si>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</si>
  <si>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</si>
  <si>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</si>
  <si>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</si>
  <si>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</si>
  <si>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</si>
  <si>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</si>
  <si>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</si>
  <si>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</si>
  <si>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</si>
  <si>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</si>
  <si>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</si>
  <si>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</si>
  <si>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</si>
  <si>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</si>
  <si>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</si>
  <si>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</si>
  <si>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</si>
  <si>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</si>
  <si>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</si>
  <si>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</si>
  <si>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</si>
  <si>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</si>
  <si>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</si>
  <si>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</si>
  <si>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</si>
  <si>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</si>
  <si>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</si>
  <si>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</si>
  <si>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</si>
  <si>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</si>
  <si>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</si>
  <si>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</si>
  <si>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</si>
  <si>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</si>
  <si>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</si>
  <si>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</si>
  <si>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</si>
  <si>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</si>
  <si>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</si>
  <si>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</si>
  <si>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</si>
  <si>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</si>
  <si>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</si>
  <si>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</si>
  <si>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</si>
  <si>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</si>
  <si>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</si>
  <si>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</si>
  <si>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</si>
  <si>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</si>
  <si>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</si>
  <si>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</si>
  <si>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</si>
  <si>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</si>
  <si>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</si>
  <si>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</si>
  <si>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</si>
  <si>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</si>
  <si>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</si>
  <si>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</si>
  <si>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</si>
  <si>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</si>
  <si>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</si>
  <si>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</si>
  <si>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</si>
  <si>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</si>
  <si>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</si>
  <si>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</si>
  <si>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</si>
  <si>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</si>
  <si>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</si>
  <si>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</si>
  <si>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</si>
  <si>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</si>
  <si>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</si>
  <si>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</si>
  <si>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</si>
  <si>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</si>
  <si>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</si>
  <si>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</si>
  <si>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</si>
  <si>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</si>
  <si>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</si>
  <si>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</si>
  <si>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</si>
  <si>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</si>
  <si>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</si>
  <si>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</si>
  <si>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</si>
  <si>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</si>
  <si>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</si>
  <si>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</si>
  <si>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</si>
  <si>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</si>
  <si>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</si>
  <si>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</si>
  <si>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</si>
  <si>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</si>
  <si>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</si>
  <si>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</si>
  <si>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</si>
  <si>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</si>
  <si>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</si>
  <si>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</si>
  <si>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</si>
  <si>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</si>
  <si>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</si>
  <si>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</si>
  <si>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</si>
  <si>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</si>
  <si>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</si>
  <si>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</si>
  <si>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</si>
  <si>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</si>
  <si>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</si>
  <si>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</si>
  <si>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</si>
  <si>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</si>
  <si>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</si>
  <si>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</si>
  <si>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</si>
  <si>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</si>
  <si>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</si>
  <si>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</si>
  <si>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</si>
  <si>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</si>
  <si>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</si>
  <si>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</si>
  <si>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</si>
  <si>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</si>
  <si>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</si>
  <si>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</si>
  <si>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</si>
  <si>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</si>
  <si>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</si>
  <si>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</si>
  <si>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</si>
  <si>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</si>
  <si>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</si>
  <si>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</si>
  <si>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</si>
  <si>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</si>
  <si>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</si>
  <si>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</si>
  <si>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</si>
  <si>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</si>
  <si>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</si>
  <si>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</si>
  <si>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</si>
  <si>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</si>
  <si>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</si>
  <si>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</si>
  <si>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</si>
  <si>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</si>
  <si>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</si>
  <si>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</si>
  <si>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</si>
  <si>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</si>
  <si>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</si>
  <si>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</si>
  <si>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</si>
  <si>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</si>
  <si>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</si>
  <si>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</si>
  <si>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</si>
  <si>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</si>
  <si>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</si>
  <si>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</si>
  <si>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</si>
  <si>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</si>
  <si>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</si>
  <si>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</si>
  <si>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</si>
  <si>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</si>
  <si>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</si>
  <si>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</si>
  <si>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</si>
  <si>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</si>
  <si>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</si>
  <si>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</si>
  <si>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</si>
  <si>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</si>
  <si>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</si>
  <si>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</si>
  <si>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</si>
  <si>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</si>
  <si>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</si>
  <si>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</si>
  <si>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</si>
  <si>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</si>
  <si>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</si>
  <si>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</si>
  <si>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</si>
  <si>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</si>
  <si>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</si>
  <si>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</si>
  <si>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</si>
  <si>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</si>
  <si>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</si>
  <si>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</si>
  <si>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</si>
  <si>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</si>
  <si>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</si>
  <si>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</si>
  <si>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</si>
  <si>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</si>
  <si>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</si>
  <si>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</si>
  <si>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</si>
  <si>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</si>
  <si>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</si>
  <si>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</si>
  <si>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</si>
  <si>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</si>
  <si>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</si>
  <si>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</si>
  <si>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</si>
  <si>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</si>
  <si>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</si>
  <si>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</si>
  <si>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</si>
  <si>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</si>
  <si>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</si>
  <si>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</si>
  <si>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</si>
  <si>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</si>
  <si>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</si>
  <si>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</si>
  <si>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</si>
  <si>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</si>
  <si>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</si>
  <si>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</si>
  <si>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</si>
  <si>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</si>
  <si>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</si>
  <si>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</si>
  <si>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</si>
  <si>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</si>
  <si>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</si>
  <si>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</si>
  <si>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</si>
  <si>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</si>
  <si>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</si>
  <si>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</si>
  <si>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</si>
  <si>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</si>
  <si>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</si>
  <si>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</si>
  <si>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</si>
  <si>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</si>
  <si>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</si>
  <si>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</si>
  <si>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</si>
  <si>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</si>
  <si>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</si>
  <si>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</si>
  <si>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</si>
  <si>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</si>
  <si>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</si>
  <si>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</si>
  <si>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</si>
  <si>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</si>
  <si>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</si>
  <si>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</si>
  <si>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</si>
  <si>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</si>
  <si>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</si>
  <si>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</si>
  <si>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</si>
  <si>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</si>
  <si>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</si>
  <si>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</si>
  <si>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</si>
  <si>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</si>
  <si>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</si>
  <si>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</si>
  <si>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</si>
  <si>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</si>
  <si>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</si>
  <si>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</si>
  <si>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</si>
  <si>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</si>
  <si>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</si>
  <si>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</si>
  <si>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</si>
  <si>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</si>
  <si>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</si>
  <si>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</si>
  <si>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</si>
  <si>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</si>
  <si>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</si>
  <si>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</si>
  <si>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</si>
  <si>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</si>
  <si>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</si>
  <si>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</si>
  <si>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</si>
  <si>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</si>
  <si>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</si>
  <si>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</si>
  <si>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</si>
  <si>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</si>
  <si>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</si>
  <si>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</si>
  <si>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</si>
  <si>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</si>
  <si>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</si>
  <si>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</si>
  <si>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</si>
  <si>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</si>
  <si>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</si>
  <si>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</si>
  <si>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</si>
  <si>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</si>
  <si>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</si>
  <si>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</si>
  <si>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</si>
  <si>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</si>
  <si>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</si>
  <si>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</si>
  <si>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</si>
  <si>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</si>
  <si>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</si>
  <si>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</si>
  <si>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</si>
  <si>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</si>
  <si>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</si>
  <si>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</si>
  <si>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</si>
  <si>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</si>
  <si>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</si>
  <si>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</si>
  <si>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</si>
  <si>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</si>
  <si>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</si>
  <si>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</si>
  <si>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</si>
  <si>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</si>
  <si>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</si>
  <si>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</si>
  <si>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</si>
  <si>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</si>
  <si>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</si>
  <si>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</si>
  <si>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</si>
  <si>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</si>
  <si>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</si>
  <si>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</si>
  <si>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</si>
  <si>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シブキ</t>
    <phoneticPr fontId="8"/>
  </si>
  <si>
    <t>渋木トンネル</t>
    <rPh sb="0" eb="2">
      <t>シブキ</t>
    </rPh>
    <phoneticPr fontId="8"/>
  </si>
  <si>
    <t>一般国道316号</t>
    <phoneticPr fontId="8"/>
  </si>
  <si>
    <t>長門土木建築事務所</t>
    <phoneticPr fontId="8"/>
  </si>
  <si>
    <t>山口県長門市渋木</t>
    <phoneticPr fontId="8"/>
  </si>
  <si>
    <t>株式会社オリエンタルコンサルタンツ
妹尾　優大</t>
    <phoneticPr fontId="8"/>
  </si>
  <si>
    <t>無料</t>
    <phoneticPr fontId="8"/>
  </si>
  <si>
    <t>覆工（内装なし）</t>
    <phoneticPr fontId="8"/>
  </si>
  <si>
    <t>面壁型</t>
    <phoneticPr fontId="8"/>
  </si>
  <si>
    <t>コンクリート系</t>
    <phoneticPr fontId="8"/>
  </si>
  <si>
    <t>PS</t>
  </si>
  <si>
    <t>坑門(面壁型)</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</si>
  <si>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</si>
  <si>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</si>
  <si>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</si>
  <si>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</si>
  <si>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</si>
  <si>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</si>
  <si>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</si>
  <si>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</si>
  <si>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</si>
  <si>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</si>
  <si>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</si>
  <si>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</si>
  <si>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</si>
  <si>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</si>
  <si>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</si>
  <si>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</si>
  <si>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</si>
  <si>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</si>
  <si>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</si>
  <si>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</si>
  <si>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</si>
  <si>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</si>
  <si>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</si>
  <si>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</si>
  <si>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</si>
  <si>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</si>
  <si>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</si>
  <si>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</si>
  <si>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</si>
  <si>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</si>
  <si>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PE</t>
  </si>
  <si>
    <t>○</t>
  </si>
  <si>
    <t>34.31239,131.19108</t>
    <phoneticPr fontId="8"/>
  </si>
  <si>
    <t>シブキ</t>
    <phoneticPr fontId="8"/>
  </si>
  <si>
    <t>渋木トンネル</t>
    <phoneticPr fontId="8"/>
  </si>
  <si>
    <t>一般国道316号</t>
    <phoneticPr fontId="8"/>
  </si>
  <si>
    <t>長門土木建築事務所</t>
    <phoneticPr fontId="8"/>
  </si>
  <si>
    <t>株式会社オリエンタルコンサルタンツ</t>
    <phoneticPr fontId="8"/>
  </si>
  <si>
    <t>妹尾　優大</t>
    <phoneticPr fontId="8"/>
  </si>
  <si>
    <t>PS</t>
    <phoneticPr fontId="8"/>
  </si>
  <si>
    <t>S001</t>
    <phoneticPr fontId="8"/>
  </si>
  <si>
    <t>S002</t>
    <phoneticPr fontId="8"/>
  </si>
  <si>
    <t>S004</t>
    <phoneticPr fontId="8"/>
  </si>
  <si>
    <t>PE</t>
    <phoneticPr fontId="8"/>
  </si>
  <si>
    <t>シブキ</t>
    <phoneticPr fontId="8"/>
  </si>
  <si>
    <t>シブキ</t>
    <phoneticPr fontId="3"/>
  </si>
  <si>
    <t>渋木トンネル</t>
    <phoneticPr fontId="8"/>
  </si>
  <si>
    <t>渋木トンネル</t>
    <phoneticPr fontId="3"/>
  </si>
  <si>
    <t>一般国道316号</t>
    <phoneticPr fontId="8"/>
  </si>
  <si>
    <t>一般国道316号</t>
    <phoneticPr fontId="3"/>
  </si>
  <si>
    <t>長門土木建築事務所</t>
    <phoneticPr fontId="8"/>
  </si>
  <si>
    <t>長門土木建築事務所</t>
    <phoneticPr fontId="3"/>
  </si>
  <si>
    <t>株式会社オリエンタルコンサルタンツ</t>
    <phoneticPr fontId="8"/>
  </si>
  <si>
    <t>株式会社オリエンタルコンサルタンツ</t>
    <phoneticPr fontId="3"/>
  </si>
  <si>
    <t>妹尾　優大</t>
    <phoneticPr fontId="8"/>
  </si>
  <si>
    <t>妹尾　優大</t>
    <phoneticPr fontId="3"/>
  </si>
  <si>
    <t>34.31239,131.19108</t>
    <phoneticPr fontId="8"/>
  </si>
  <si>
    <t>山口県長門市渋木</t>
    <phoneticPr fontId="8"/>
  </si>
  <si>
    <t>Ⅰ</t>
  </si>
  <si>
    <t>0.6m×1.1m</t>
    <phoneticPr fontId="8"/>
  </si>
  <si>
    <t>0.1m×0.7mのうき</t>
    <phoneticPr fontId="8"/>
  </si>
  <si>
    <t>なし</t>
    <phoneticPr fontId="8"/>
  </si>
  <si>
    <t>はく落防止工</t>
    <rPh sb="2" eb="5">
      <t>ラクボウシ</t>
    </rPh>
    <rPh sb="5" eb="6">
      <t>コウ</t>
    </rPh>
    <phoneticPr fontId="8"/>
  </si>
  <si>
    <t>はく落防止工対策済</t>
    <rPh sb="2" eb="5">
      <t>ラクボウシ</t>
    </rPh>
    <rPh sb="5" eb="6">
      <t>コウ</t>
    </rPh>
    <rPh sb="6" eb="9">
      <t>タイサクズ</t>
    </rPh>
    <phoneticPr fontId="8"/>
  </si>
  <si>
    <t>0.6m×1.7m</t>
    <phoneticPr fontId="8"/>
  </si>
  <si>
    <t>0.05m×1.4mのうき</t>
    <phoneticPr fontId="8"/>
  </si>
  <si>
    <t>はく落防止工</t>
    <rPh sb="2" eb="6">
      <t>ラクボウシコウ</t>
    </rPh>
    <phoneticPr fontId="8"/>
  </si>
  <si>
    <t>はく落防止工対策済</t>
    <rPh sb="2" eb="6">
      <t>ラクボウシコウ</t>
    </rPh>
    <rPh sb="6" eb="8">
      <t>タイサク</t>
    </rPh>
    <rPh sb="8" eb="9">
      <t>ズミ</t>
    </rPh>
    <phoneticPr fontId="8"/>
  </si>
  <si>
    <t>2.2m×1.9m</t>
    <phoneticPr fontId="8"/>
  </si>
  <si>
    <t>0.7m×0.4mのうき、0.7m×0.4mの豆板</t>
    <rPh sb="23" eb="25">
      <t>マメイタ</t>
    </rPh>
    <phoneticPr fontId="8"/>
  </si>
  <si>
    <t>2.7m×1.0m</t>
    <phoneticPr fontId="8"/>
  </si>
  <si>
    <t>0.15m×0.05m、0.2m×0.1mのうき</t>
    <phoneticPr fontId="8"/>
  </si>
  <si>
    <t>3.4m×2.7m</t>
    <phoneticPr fontId="8"/>
  </si>
  <si>
    <t>2.4m×1.5mの豆板</t>
    <rPh sb="10" eb="12">
      <t>マメイタ</t>
    </rPh>
    <phoneticPr fontId="8"/>
  </si>
  <si>
    <t>はく落防止工</t>
    <rPh sb="3" eb="5">
      <t>ボウシ</t>
    </rPh>
    <rPh sb="5" eb="6">
      <t>コウ</t>
    </rPh>
    <phoneticPr fontId="8"/>
  </si>
  <si>
    <t>はく落防止工対策済</t>
    <rPh sb="2" eb="6">
      <t>ラクボウシコウ</t>
    </rPh>
    <rPh sb="6" eb="9">
      <t>タイサクズミ</t>
    </rPh>
    <phoneticPr fontId="8"/>
  </si>
  <si>
    <t>2.8m×1.7m</t>
    <phoneticPr fontId="8"/>
  </si>
  <si>
    <t>0.3m×0.05m、0.4m×0.1mのうき</t>
    <phoneticPr fontId="8"/>
  </si>
  <si>
    <t>-</t>
    <phoneticPr fontId="8"/>
  </si>
  <si>
    <t>滞水</t>
    <rPh sb="0" eb="2">
      <t>タイスイ</t>
    </rPh>
    <phoneticPr fontId="8"/>
  </si>
  <si>
    <t>滞水跡</t>
    <rPh sb="0" eb="3">
      <t>タイスイアト</t>
    </rPh>
    <phoneticPr fontId="8"/>
  </si>
  <si>
    <t>Ⅱb</t>
  </si>
  <si>
    <t>Ⅱ</t>
  </si>
  <si>
    <t>0.3m×0.1m</t>
    <phoneticPr fontId="8"/>
  </si>
  <si>
    <t>0.3m×0.1mのはく離</t>
    <rPh sb="12" eb="13">
      <t>リ</t>
    </rPh>
    <phoneticPr fontId="8"/>
  </si>
  <si>
    <t>側溝蓋のはく離</t>
    <rPh sb="0" eb="3">
      <t>ソッコウフタ</t>
    </rPh>
    <rPh sb="6" eb="7">
      <t>リ</t>
    </rPh>
    <phoneticPr fontId="8"/>
  </si>
  <si>
    <t>S030</t>
  </si>
  <si>
    <t>S029</t>
  </si>
  <si>
    <t>S028</t>
  </si>
  <si>
    <t>S027</t>
  </si>
  <si>
    <t>S026</t>
  </si>
  <si>
    <t>S025</t>
  </si>
  <si>
    <t>S024</t>
  </si>
  <si>
    <t>S023</t>
  </si>
  <si>
    <t>S022</t>
  </si>
  <si>
    <t>S021</t>
  </si>
  <si>
    <t>S020</t>
  </si>
  <si>
    <t>S019</t>
  </si>
  <si>
    <t>S018</t>
  </si>
  <si>
    <t>S017</t>
  </si>
  <si>
    <t>S016</t>
  </si>
  <si>
    <t>S015</t>
  </si>
  <si>
    <t>S014</t>
  </si>
  <si>
    <t>S013</t>
  </si>
  <si>
    <t>S012</t>
  </si>
  <si>
    <t>S011</t>
  </si>
  <si>
    <t>S010</t>
  </si>
  <si>
    <t>S009</t>
  </si>
  <si>
    <t>S008</t>
  </si>
  <si>
    <t>S007</t>
  </si>
  <si>
    <t>S006</t>
  </si>
  <si>
    <t>S005</t>
  </si>
  <si>
    <t>S004</t>
  </si>
  <si>
    <t>S003</t>
  </si>
  <si>
    <t>S002</t>
  </si>
  <si>
    <t>漏水、にじみ</t>
    <rPh sb="0" eb="2">
      <t>ロウスイ</t>
    </rPh>
    <phoneticPr fontId="8"/>
  </si>
  <si>
    <t>漏水跡</t>
    <rPh sb="0" eb="3">
      <t>ロウスイアト</t>
    </rPh>
    <phoneticPr fontId="8"/>
  </si>
  <si>
    <t>1.8m×0.1m、0.05m×0.3mのうき</t>
    <phoneticPr fontId="8"/>
  </si>
  <si>
    <t>0.6m×3.1m</t>
    <phoneticPr fontId="8"/>
  </si>
  <si>
    <t>0.6m×2.3m</t>
    <phoneticPr fontId="8"/>
  </si>
  <si>
    <t>0.1m×1.7mのうき</t>
    <phoneticPr fontId="8"/>
  </si>
  <si>
    <t>1.0m×1.0m</t>
    <phoneticPr fontId="8"/>
  </si>
  <si>
    <t>0.1m×0.1mのうき</t>
    <phoneticPr fontId="8"/>
  </si>
  <si>
    <t>1.2m×1.2m</t>
    <phoneticPr fontId="8"/>
  </si>
  <si>
    <t>0.2m×0.2mのうき</t>
    <phoneticPr fontId="8"/>
  </si>
  <si>
    <t>2.8m×2.0m</t>
    <phoneticPr fontId="8"/>
  </si>
  <si>
    <t>1.5m×0.9mのうき</t>
    <phoneticPr fontId="8"/>
  </si>
  <si>
    <t>0.9m×0.1mの導水工破損</t>
    <rPh sb="10" eb="15">
      <t>ドウスイコウハソン</t>
    </rPh>
    <phoneticPr fontId="8"/>
  </si>
  <si>
    <t>導水工の更新</t>
    <rPh sb="0" eb="2">
      <t>ドウスイ</t>
    </rPh>
    <rPh sb="2" eb="3">
      <t>コウ</t>
    </rPh>
    <rPh sb="4" eb="6">
      <t>コウシン</t>
    </rPh>
    <phoneticPr fontId="8"/>
  </si>
  <si>
    <t>導水工の更新により対策済</t>
    <rPh sb="9" eb="12">
      <t>タイサクズミ</t>
    </rPh>
    <phoneticPr fontId="8"/>
  </si>
  <si>
    <t>導水工の更新</t>
    <rPh sb="0" eb="3">
      <t>ドウスイコウ</t>
    </rPh>
    <rPh sb="4" eb="6">
      <t>コウシン</t>
    </rPh>
    <phoneticPr fontId="8"/>
  </si>
  <si>
    <t>2.0m×0.5m</t>
    <phoneticPr fontId="8"/>
  </si>
  <si>
    <t>漏水、にじみ</t>
    <rPh sb="0" eb="2">
      <t>ロウスイ</t>
    </rPh>
    <phoneticPr fontId="8"/>
  </si>
  <si>
    <t>ひび割れからの漏水、にじみ</t>
    <rPh sb="2" eb="3">
      <t>ワ</t>
    </rPh>
    <rPh sb="7" eb="9">
      <t>ロウスイ</t>
    </rPh>
    <phoneticPr fontId="8"/>
  </si>
  <si>
    <t>-</t>
    <phoneticPr fontId="8"/>
  </si>
  <si>
    <t>導水工の更新</t>
    <rPh sb="0" eb="3">
      <t>ドウスイコウ</t>
    </rPh>
    <rPh sb="4" eb="6">
      <t>コウシン</t>
    </rPh>
    <phoneticPr fontId="8"/>
  </si>
  <si>
    <t>滞水</t>
    <rPh sb="0" eb="2">
      <t>タイスイ</t>
    </rPh>
    <phoneticPr fontId="8"/>
  </si>
  <si>
    <t>なし</t>
    <phoneticPr fontId="8"/>
  </si>
  <si>
    <t>滞水跡</t>
    <rPh sb="0" eb="3">
      <t>タイスイアト</t>
    </rPh>
    <phoneticPr fontId="8"/>
  </si>
  <si>
    <t>0.2m×0.3m</t>
    <phoneticPr fontId="8"/>
  </si>
  <si>
    <t>0.2m×0.3mのはく離</t>
    <rPh sb="12" eb="13">
      <t>リ</t>
    </rPh>
    <phoneticPr fontId="8"/>
  </si>
  <si>
    <t>側溝蓋のはく離</t>
    <rPh sb="0" eb="3">
      <t>ソッコウフタ</t>
    </rPh>
    <rPh sb="6" eb="7">
      <t>リ</t>
    </rPh>
    <phoneticPr fontId="8"/>
  </si>
  <si>
    <t>1.0m×1.2m</t>
    <phoneticPr fontId="8"/>
  </si>
  <si>
    <t>0.4m×0.15mのうき</t>
    <phoneticPr fontId="8"/>
  </si>
  <si>
    <t>はく落防止工</t>
    <rPh sb="3" eb="5">
      <t>ボウシ</t>
    </rPh>
    <rPh sb="5" eb="6">
      <t>コウ</t>
    </rPh>
    <phoneticPr fontId="8"/>
  </si>
  <si>
    <t>はく落防止工対策済</t>
    <rPh sb="2" eb="6">
      <t>ラクボウシコウ</t>
    </rPh>
    <rPh sb="6" eb="9">
      <t>タイサクズミ</t>
    </rPh>
    <phoneticPr fontId="8"/>
  </si>
  <si>
    <t>0.6m×8.6m</t>
    <phoneticPr fontId="8"/>
  </si>
  <si>
    <t>0.1m×7.4mのうき</t>
    <phoneticPr fontId="8"/>
  </si>
  <si>
    <t>2.5m×0.5m</t>
    <phoneticPr fontId="8"/>
  </si>
  <si>
    <t>導水工からの漏水、にじみ</t>
    <rPh sb="0" eb="3">
      <t>ドウスイコウ</t>
    </rPh>
    <rPh sb="6" eb="8">
      <t>ロウスイ</t>
    </rPh>
    <phoneticPr fontId="8"/>
  </si>
  <si>
    <t>7.8m×1.0m</t>
    <phoneticPr fontId="8"/>
  </si>
  <si>
    <t>0.3m×0.15m、1.3m×0.2m、1.6m×0.1m、0.8m×0.15mのうき</t>
    <phoneticPr fontId="8"/>
  </si>
  <si>
    <t>5.8m×0.5m</t>
    <phoneticPr fontId="8"/>
  </si>
  <si>
    <t>漏水跡</t>
    <rPh sb="0" eb="3">
      <t>ロウスイアト</t>
    </rPh>
    <phoneticPr fontId="8"/>
  </si>
  <si>
    <t>0.6m×11.0m</t>
    <phoneticPr fontId="8"/>
  </si>
  <si>
    <t>0.1m×10.5mのうき</t>
    <phoneticPr fontId="8"/>
  </si>
  <si>
    <t>0.3m×0.1mのはく離</t>
    <rPh sb="12" eb="13">
      <t>リ</t>
    </rPh>
    <phoneticPr fontId="8"/>
  </si>
  <si>
    <t>0.25m×0.2m</t>
    <phoneticPr fontId="8"/>
  </si>
  <si>
    <t>0.27m×0.2mのはく離</t>
    <rPh sb="13" eb="14">
      <t>リ</t>
    </rPh>
    <phoneticPr fontId="8"/>
  </si>
  <si>
    <t>0.3m×0.2m</t>
    <phoneticPr fontId="8"/>
  </si>
  <si>
    <t>0.3m×0.2mのはく離</t>
    <rPh sb="12" eb="13">
      <t>リ</t>
    </rPh>
    <phoneticPr fontId="8"/>
  </si>
  <si>
    <t>0.3m×0.2m、0.35m×0.1m</t>
    <phoneticPr fontId="8"/>
  </si>
  <si>
    <t>0.3m×0.2m、0.35m×0.1mのはく離</t>
    <rPh sb="23" eb="24">
      <t>リ</t>
    </rPh>
    <phoneticPr fontId="8"/>
  </si>
  <si>
    <t>0.6m×3.6m</t>
    <phoneticPr fontId="8"/>
  </si>
  <si>
    <t>0.1m×1.4m、0.1m×1.1mのうき</t>
    <phoneticPr fontId="8"/>
  </si>
  <si>
    <t>1.1m×1.2m</t>
    <phoneticPr fontId="8"/>
  </si>
  <si>
    <t>0.1m×0.2mのうき</t>
    <phoneticPr fontId="8"/>
  </si>
  <si>
    <t>1.1m×1.0m</t>
    <phoneticPr fontId="8"/>
  </si>
  <si>
    <t>0.1m×0.1mのうき</t>
    <phoneticPr fontId="8"/>
  </si>
  <si>
    <t>1.3m×1.2m</t>
    <phoneticPr fontId="8"/>
  </si>
  <si>
    <t>0.2m×0.1m</t>
    <phoneticPr fontId="8"/>
  </si>
  <si>
    <t>0.2m×0.1mのうき</t>
    <phoneticPr fontId="8"/>
  </si>
  <si>
    <t>2.0m×1.0m</t>
    <phoneticPr fontId="8"/>
  </si>
  <si>
    <t>0.2m×0.1m、0.1m×0.1mのはく落</t>
    <rPh sb="22" eb="23">
      <t>ラク</t>
    </rPh>
    <phoneticPr fontId="8"/>
  </si>
  <si>
    <t>はく落防止工</t>
    <rPh sb="2" eb="3">
      <t>ラク</t>
    </rPh>
    <rPh sb="3" eb="5">
      <t>ボウシ</t>
    </rPh>
    <rPh sb="5" eb="6">
      <t>コウ</t>
    </rPh>
    <phoneticPr fontId="8"/>
  </si>
  <si>
    <t>0.1m×10.3mのうき</t>
    <phoneticPr fontId="8"/>
  </si>
  <si>
    <t>0.6m×10.65m</t>
    <phoneticPr fontId="8"/>
  </si>
  <si>
    <t>0.5m×0.2m</t>
    <phoneticPr fontId="8"/>
  </si>
  <si>
    <t>0.35m×0.2mのはく離</t>
    <rPh sb="13" eb="14">
      <t>リ</t>
    </rPh>
    <phoneticPr fontId="8"/>
  </si>
  <si>
    <t>0.3m×0.3m</t>
    <phoneticPr fontId="8"/>
  </si>
  <si>
    <t>0.3m×0.3mのはく離</t>
    <rPh sb="12" eb="13">
      <t>リ</t>
    </rPh>
    <phoneticPr fontId="8"/>
  </si>
  <si>
    <t>0.4m×0.25m</t>
    <phoneticPr fontId="8"/>
  </si>
  <si>
    <t>0.4m×0.25mのうき</t>
    <phoneticPr fontId="8"/>
  </si>
  <si>
    <t>側溝蓋のうき</t>
    <rPh sb="0" eb="3">
      <t>ソッコウフタ</t>
    </rPh>
    <phoneticPr fontId="8"/>
  </si>
  <si>
    <t>0.3m×0.15m</t>
    <phoneticPr fontId="8"/>
  </si>
  <si>
    <t>0.3m×0.15mのはく離</t>
    <rPh sb="13" eb="14">
      <t>リ</t>
    </rPh>
    <phoneticPr fontId="8"/>
  </si>
  <si>
    <t>0.6m×4.0m</t>
    <phoneticPr fontId="8"/>
  </si>
  <si>
    <t>0.1m×3.5mのうき</t>
    <phoneticPr fontId="8"/>
  </si>
  <si>
    <t>0.6m×1.2m</t>
    <phoneticPr fontId="8"/>
  </si>
  <si>
    <t>0.1m×0.8mのうき</t>
    <phoneticPr fontId="8"/>
  </si>
  <si>
    <t>0.1m×1.2mのうき</t>
    <phoneticPr fontId="8"/>
  </si>
  <si>
    <t>導水工</t>
    <rPh sb="0" eb="3">
      <t>ドウスイコウ</t>
    </rPh>
    <phoneticPr fontId="8"/>
  </si>
  <si>
    <t>2.5m×0.5m</t>
    <phoneticPr fontId="8"/>
  </si>
  <si>
    <t>1.2m×1.5m</t>
    <phoneticPr fontId="8"/>
  </si>
  <si>
    <t>0.2m×0.6mの豆板</t>
    <rPh sb="10" eb="12">
      <t>マメイタ</t>
    </rPh>
    <phoneticPr fontId="8"/>
  </si>
  <si>
    <t>7.0m×1.0m</t>
    <phoneticPr fontId="8"/>
  </si>
  <si>
    <t>5.2m×3.0m</t>
    <phoneticPr fontId="8"/>
  </si>
  <si>
    <t>0.7m×0.4mのうき、漏水、にじみ</t>
    <rPh sb="13" eb="15">
      <t>ロウスイ</t>
    </rPh>
    <phoneticPr fontId="8"/>
  </si>
  <si>
    <t>1.2m×1.2m</t>
    <phoneticPr fontId="8"/>
  </si>
  <si>
    <r>
      <rPr>
        <sz val="10"/>
        <rFont val="Calibri"/>
        <family val="3"/>
        <charset val="161"/>
      </rPr>
      <t>φ</t>
    </r>
    <r>
      <rPr>
        <sz val="10"/>
        <rFont val="Calibri"/>
        <family val="3"/>
      </rPr>
      <t>0.15m</t>
    </r>
    <r>
      <rPr>
        <sz val="10"/>
        <rFont val="HGPｺﾞｼｯｸM"/>
        <family val="3"/>
        <charset val="128"/>
      </rPr>
      <t>の豆板</t>
    </r>
    <rPh sb="7" eb="9">
      <t>マメイタ</t>
    </rPh>
    <phoneticPr fontId="8"/>
  </si>
  <si>
    <t>0.6m×5.1m</t>
    <phoneticPr fontId="8"/>
  </si>
  <si>
    <t>0.1m×4.9mのうき</t>
    <phoneticPr fontId="8"/>
  </si>
  <si>
    <t>0.6m×3.1m</t>
    <phoneticPr fontId="8"/>
  </si>
  <si>
    <t>0.1m×1.2m、0.1m×0.8mのうき</t>
    <phoneticPr fontId="8"/>
  </si>
  <si>
    <t>0.4m×2.8m</t>
    <phoneticPr fontId="8"/>
  </si>
  <si>
    <t>0.4m×0.3m、0.25m×0.2m、0.2m×0.2m、0.2m×0.3m、0.3m×0.1mのはく離</t>
    <rPh sb="53" eb="54">
      <t>リ</t>
    </rPh>
    <phoneticPr fontId="8"/>
  </si>
  <si>
    <t>Ⅱa</t>
  </si>
  <si>
    <t>0.3m×2.0m</t>
    <phoneticPr fontId="8"/>
  </si>
  <si>
    <t>0.15m×0.1m、0.3m×0.1m、0.2m×0.15m、0.3m×0.15mのはく離</t>
    <rPh sb="45" eb="46">
      <t>リ</t>
    </rPh>
    <phoneticPr fontId="8"/>
  </si>
  <si>
    <t>0.2m×0.3m</t>
    <phoneticPr fontId="8"/>
  </si>
  <si>
    <t>8.0m×0.5m</t>
    <phoneticPr fontId="8"/>
  </si>
  <si>
    <t>0.6m×9.2m</t>
    <phoneticPr fontId="8"/>
  </si>
  <si>
    <t>0.1m×8.5mのうき</t>
    <phoneticPr fontId="8"/>
  </si>
  <si>
    <t>0.3m×0.2m</t>
    <phoneticPr fontId="8"/>
  </si>
  <si>
    <t>滞水跡</t>
    <rPh sb="0" eb="2">
      <t>タイスイ</t>
    </rPh>
    <rPh sb="2" eb="3">
      <t>アト</t>
    </rPh>
    <phoneticPr fontId="8"/>
  </si>
  <si>
    <t>0.2m×0.1mのはく離</t>
    <rPh sb="12" eb="13">
      <t>リ</t>
    </rPh>
    <phoneticPr fontId="8"/>
  </si>
  <si>
    <t>0.1m×0.4mのうき</t>
    <phoneticPr fontId="8"/>
  </si>
  <si>
    <t>6.9m×1.0m</t>
    <phoneticPr fontId="8"/>
  </si>
  <si>
    <t>0.6m×0.1m、1.5m×0.1m、0.3m×0.2m、0.3m×0.1mのうき</t>
    <phoneticPr fontId="8"/>
  </si>
  <si>
    <t>0.1m×7.9mのうき</t>
    <phoneticPr fontId="8"/>
  </si>
  <si>
    <t>0.5m×0.4m</t>
    <phoneticPr fontId="8"/>
  </si>
  <si>
    <t>0.35m×0.1m、0.1m×0.2mのうき・はく離</t>
    <rPh sb="26" eb="27">
      <t>リ</t>
    </rPh>
    <phoneticPr fontId="8"/>
  </si>
  <si>
    <t>監査歩路のうき・はく離</t>
    <rPh sb="0" eb="2">
      <t>カンサ</t>
    </rPh>
    <rPh sb="2" eb="3">
      <t>ホ</t>
    </rPh>
    <rPh sb="3" eb="4">
      <t>ロ</t>
    </rPh>
    <rPh sb="10" eb="11">
      <t>リ</t>
    </rPh>
    <phoneticPr fontId="8"/>
  </si>
  <si>
    <t>0.4m×0.3m</t>
    <phoneticPr fontId="8"/>
  </si>
  <si>
    <t>0.9m×5.2m</t>
    <phoneticPr fontId="8"/>
  </si>
  <si>
    <t>0.7m×4.7mの滞水</t>
    <rPh sb="10" eb="12">
      <t>タイスイ</t>
    </rPh>
    <phoneticPr fontId="8"/>
  </si>
  <si>
    <t>0.35m×0.6m</t>
    <phoneticPr fontId="8"/>
  </si>
  <si>
    <t>0.15m×0.2m、0.3m×0.15m、0.15m×0.1mのうき・はく離</t>
    <rPh sb="38" eb="39">
      <t>リ</t>
    </rPh>
    <phoneticPr fontId="8"/>
  </si>
  <si>
    <t>2.5m×2.7m</t>
    <phoneticPr fontId="8"/>
  </si>
  <si>
    <t>水平打ち継ぎ目からの漏水、にじみ</t>
    <rPh sb="0" eb="3">
      <t>スイヘイウ</t>
    </rPh>
    <rPh sb="4" eb="5">
      <t>ツ</t>
    </rPh>
    <rPh sb="6" eb="7">
      <t>メ</t>
    </rPh>
    <rPh sb="10" eb="12">
      <t>ロウスイ</t>
    </rPh>
    <phoneticPr fontId="8"/>
  </si>
  <si>
    <t>0.6m×2.4m</t>
    <phoneticPr fontId="8"/>
  </si>
  <si>
    <t>0.9m×4.0m</t>
    <phoneticPr fontId="8"/>
  </si>
  <si>
    <t>1.3m×0.5m</t>
    <phoneticPr fontId="8"/>
  </si>
  <si>
    <t>施工目地からの漏水、にじみ</t>
    <rPh sb="0" eb="2">
      <t>セコウ</t>
    </rPh>
    <rPh sb="2" eb="4">
      <t>メジ</t>
    </rPh>
    <rPh sb="7" eb="9">
      <t>ロウスイ</t>
    </rPh>
    <phoneticPr fontId="8"/>
  </si>
  <si>
    <t>6.6m×0.9m</t>
    <phoneticPr fontId="8"/>
  </si>
  <si>
    <t>0.1m×0.1m、2.1m×0.15m、0.7m×0.1m、0.7m×0.1mのうき</t>
    <phoneticPr fontId="8"/>
  </si>
  <si>
    <t>1.8m×0.5m</t>
    <phoneticPr fontId="8"/>
  </si>
  <si>
    <t>ひび割れからの漏水、流下</t>
    <rPh sb="2" eb="3">
      <t>ワ</t>
    </rPh>
    <rPh sb="7" eb="9">
      <t>ロウスイ</t>
    </rPh>
    <rPh sb="10" eb="12">
      <t>リュウカ</t>
    </rPh>
    <phoneticPr fontId="8"/>
  </si>
  <si>
    <t>0.3m×1.2m</t>
    <phoneticPr fontId="8"/>
  </si>
  <si>
    <t>0.5m×3.6m</t>
    <phoneticPr fontId="8"/>
  </si>
  <si>
    <t>0.2m×0.5m</t>
    <phoneticPr fontId="8"/>
  </si>
  <si>
    <t>導水工の露出</t>
    <rPh sb="0" eb="3">
      <t>ドウスイコウ</t>
    </rPh>
    <rPh sb="4" eb="6">
      <t>ロシュツ</t>
    </rPh>
    <phoneticPr fontId="8"/>
  </si>
  <si>
    <t>導水工の更新により対策済</t>
    <rPh sb="0" eb="3">
      <t>ドウスイコウ</t>
    </rPh>
    <rPh sb="4" eb="6">
      <t>コウシン</t>
    </rPh>
    <rPh sb="9" eb="12">
      <t>タイサクズミ</t>
    </rPh>
    <phoneticPr fontId="8"/>
  </si>
  <si>
    <t>0.1m×0.1m</t>
    <phoneticPr fontId="8"/>
  </si>
  <si>
    <t>導水工の破損</t>
    <rPh sb="0" eb="3">
      <t>ドウスイコウ</t>
    </rPh>
    <rPh sb="4" eb="6">
      <t>ハソン</t>
    </rPh>
    <phoneticPr fontId="8"/>
  </si>
  <si>
    <t>0.7m×0.5m</t>
    <phoneticPr fontId="8"/>
  </si>
  <si>
    <t>0.7m×0.5mのうき</t>
    <phoneticPr fontId="8"/>
  </si>
  <si>
    <t>うき</t>
    <phoneticPr fontId="8"/>
  </si>
  <si>
    <t>0.9m×3.6m</t>
    <phoneticPr fontId="8"/>
  </si>
  <si>
    <t>0.6m×2.4mの滞水</t>
    <rPh sb="10" eb="12">
      <t>タイスイ</t>
    </rPh>
    <phoneticPr fontId="8"/>
  </si>
  <si>
    <t>0.3m×0.3m</t>
    <phoneticPr fontId="8"/>
  </si>
  <si>
    <t>0.2m×0.2mのはく離</t>
    <rPh sb="12" eb="13">
      <t>リ</t>
    </rPh>
    <phoneticPr fontId="8"/>
  </si>
  <si>
    <t>部分補修</t>
    <rPh sb="0" eb="2">
      <t>ブブン</t>
    </rPh>
    <rPh sb="2" eb="4">
      <t>ホシュウ</t>
    </rPh>
    <phoneticPr fontId="8"/>
  </si>
  <si>
    <t>舗装の部分補修</t>
    <rPh sb="0" eb="2">
      <t>ホソウ</t>
    </rPh>
    <rPh sb="3" eb="5">
      <t>ブブン</t>
    </rPh>
    <rPh sb="5" eb="7">
      <t>ホシュウ</t>
    </rPh>
    <phoneticPr fontId="8"/>
  </si>
  <si>
    <t>1.3m×1.0m</t>
    <phoneticPr fontId="8"/>
  </si>
  <si>
    <t>0.25m×0.05mのうき</t>
    <phoneticPr fontId="8"/>
  </si>
  <si>
    <t>7.0m×0.5m</t>
    <phoneticPr fontId="8"/>
  </si>
  <si>
    <t>横断目地からの漏水、にじみ</t>
    <rPh sb="0" eb="2">
      <t>オウダン</t>
    </rPh>
    <rPh sb="2" eb="4">
      <t>メジ</t>
    </rPh>
    <rPh sb="7" eb="9">
      <t>ロウスイ</t>
    </rPh>
    <phoneticPr fontId="8"/>
  </si>
  <si>
    <t>7.4m×0.5m</t>
    <phoneticPr fontId="8"/>
  </si>
  <si>
    <t>0.35m×0.5m</t>
    <phoneticPr fontId="8"/>
  </si>
  <si>
    <t>0.2m×0.2m、0.3m×0.1mのはく離</t>
    <rPh sb="22" eb="23">
      <t>リ</t>
    </rPh>
    <phoneticPr fontId="8"/>
  </si>
  <si>
    <t>2.0m×1.0m</t>
    <phoneticPr fontId="8"/>
  </si>
  <si>
    <t>1.0m×0.1mのうき</t>
    <phoneticPr fontId="8"/>
  </si>
  <si>
    <t>0.3m×0.7m</t>
    <phoneticPr fontId="8"/>
  </si>
  <si>
    <t>0.3m×0.7mの閉合ひびわれ(打音異常なし)</t>
    <rPh sb="10" eb="12">
      <t>ヘイゴウ</t>
    </rPh>
    <rPh sb="17" eb="21">
      <t>ダオンイジョウ</t>
    </rPh>
    <phoneticPr fontId="8"/>
  </si>
  <si>
    <t>閉合ひびわれ(打音異常なし)</t>
    <rPh sb="0" eb="2">
      <t>ヘイゴウ</t>
    </rPh>
    <phoneticPr fontId="8"/>
  </si>
  <si>
    <t>施工目地からの漏水、にじみ</t>
    <rPh sb="0" eb="4">
      <t>セコウメジ</t>
    </rPh>
    <rPh sb="7" eb="9">
      <t>ロウスイ</t>
    </rPh>
    <phoneticPr fontId="8"/>
  </si>
  <si>
    <t>1.0m×0.5m</t>
    <phoneticPr fontId="8"/>
  </si>
  <si>
    <t>0.6m×7.0m</t>
    <phoneticPr fontId="8"/>
  </si>
  <si>
    <t>0.1m×2.7m、0.1m×1.3mのうき</t>
    <phoneticPr fontId="8"/>
  </si>
  <si>
    <t>0.4m×1.6m</t>
    <phoneticPr fontId="8"/>
  </si>
  <si>
    <t>0.25m×0.1m、0.4m×0.15m、0.25m×0.1mのはく離</t>
    <rPh sb="35" eb="36">
      <t>リ</t>
    </rPh>
    <phoneticPr fontId="8"/>
  </si>
  <si>
    <t>2.5m×1.1m</t>
    <phoneticPr fontId="8"/>
  </si>
  <si>
    <t>2.5m×2.3m</t>
    <phoneticPr fontId="8"/>
  </si>
  <si>
    <t>0.1m×0.2m</t>
    <phoneticPr fontId="8"/>
  </si>
  <si>
    <t>水平打ち継ぎ目のうき</t>
    <rPh sb="0" eb="3">
      <t>スイヘイウ</t>
    </rPh>
    <rPh sb="4" eb="5">
      <t>ツ</t>
    </rPh>
    <rPh sb="6" eb="7">
      <t>メ</t>
    </rPh>
    <phoneticPr fontId="8"/>
  </si>
  <si>
    <t>0.2m×0.1m、0.25m×0.1mのはく落</t>
    <rPh sb="23" eb="24">
      <t>ラク</t>
    </rPh>
    <phoneticPr fontId="8"/>
  </si>
  <si>
    <t>2.1m×2.5m</t>
    <phoneticPr fontId="8"/>
  </si>
  <si>
    <t>3.1m×1.0m</t>
    <phoneticPr fontId="8"/>
  </si>
  <si>
    <t>1.6m×0.1m</t>
    <phoneticPr fontId="8"/>
  </si>
  <si>
    <t>0.6m×3.0m</t>
    <phoneticPr fontId="8"/>
  </si>
  <si>
    <t>0.1m×2.5mのうき</t>
    <phoneticPr fontId="8"/>
  </si>
  <si>
    <t>0.9m×0.05mのうき</t>
    <phoneticPr fontId="8"/>
  </si>
  <si>
    <t>0.3m×0.5m</t>
    <phoneticPr fontId="8"/>
  </si>
  <si>
    <t>施工目地からの漏水、流下</t>
    <rPh sb="0" eb="4">
      <t>セコウメジ</t>
    </rPh>
    <rPh sb="7" eb="9">
      <t>ロウスイ</t>
    </rPh>
    <rPh sb="10" eb="12">
      <t>リュウカ</t>
    </rPh>
    <phoneticPr fontId="8"/>
  </si>
  <si>
    <t>0.6m×1.0m</t>
    <phoneticPr fontId="8"/>
  </si>
  <si>
    <t>0.1m×0.6mのうき</t>
    <phoneticPr fontId="8"/>
  </si>
  <si>
    <t>0.6m×1.4m</t>
    <phoneticPr fontId="8"/>
  </si>
  <si>
    <t>0.1m×1.0mのうき</t>
    <phoneticPr fontId="8"/>
  </si>
  <si>
    <t>0.3m×0.1m</t>
    <phoneticPr fontId="8"/>
  </si>
  <si>
    <t>0.4m×0.8m</t>
    <phoneticPr fontId="8"/>
  </si>
  <si>
    <t>0.2m×0.2m、0.3m×0.2m、0.4m×0.2mのはく離</t>
    <rPh sb="32" eb="33">
      <t>リ</t>
    </rPh>
    <phoneticPr fontId="8"/>
  </si>
  <si>
    <t>0.5m×2.6m</t>
    <phoneticPr fontId="8"/>
  </si>
  <si>
    <t>滞水・堆砂</t>
    <rPh sb="0" eb="2">
      <t>タイスイ</t>
    </rPh>
    <rPh sb="3" eb="5">
      <t>タイサ</t>
    </rPh>
    <phoneticPr fontId="8"/>
  </si>
  <si>
    <t>0.3m×0.4m</t>
    <phoneticPr fontId="8"/>
  </si>
  <si>
    <t>0.25m×0.45mのはく離</t>
    <rPh sb="14" eb="15">
      <t>リ</t>
    </rPh>
    <phoneticPr fontId="8"/>
  </si>
  <si>
    <t>鉄板腐食</t>
    <rPh sb="0" eb="4">
      <t>テッパンフショク</t>
    </rPh>
    <phoneticPr fontId="8"/>
  </si>
  <si>
    <t>鉄板取替</t>
    <rPh sb="0" eb="2">
      <t>テッパン</t>
    </rPh>
    <rPh sb="2" eb="4">
      <t>トリカエ</t>
    </rPh>
    <phoneticPr fontId="8"/>
  </si>
  <si>
    <t>鉄板取替済</t>
    <rPh sb="0" eb="2">
      <t>テッパン</t>
    </rPh>
    <rPh sb="2" eb="4">
      <t>トリカエ</t>
    </rPh>
    <rPh sb="4" eb="5">
      <t>ズミ</t>
    </rPh>
    <phoneticPr fontId="8"/>
  </si>
  <si>
    <t>0.3m×0.2mのうき</t>
    <phoneticPr fontId="8"/>
  </si>
  <si>
    <t>5.3m×0.5m</t>
    <phoneticPr fontId="8"/>
  </si>
  <si>
    <t>5.0m×0.5m</t>
    <phoneticPr fontId="8"/>
  </si>
  <si>
    <t>1.2m×1.4m</t>
    <phoneticPr fontId="8"/>
  </si>
  <si>
    <t>0.3m×0.1mのうき</t>
    <phoneticPr fontId="8"/>
  </si>
  <si>
    <t>2.5m×3.1m</t>
    <phoneticPr fontId="8"/>
  </si>
  <si>
    <t>0.3m×1.0m</t>
    <phoneticPr fontId="8"/>
  </si>
  <si>
    <t>0.6m×4.8m</t>
    <phoneticPr fontId="8"/>
  </si>
  <si>
    <t>0.1m×4.3mのうき</t>
    <phoneticPr fontId="8"/>
  </si>
  <si>
    <t>はく落防止工のアンカーゆるみ</t>
    <rPh sb="3" eb="5">
      <t>ボウシ</t>
    </rPh>
    <rPh sb="5" eb="6">
      <t>コウ</t>
    </rPh>
    <phoneticPr fontId="8"/>
  </si>
  <si>
    <t>8.2m×0.5m</t>
    <phoneticPr fontId="8"/>
  </si>
  <si>
    <t>導水工からの漏水、滴水</t>
    <rPh sb="0" eb="3">
      <t>ドウスイコウ</t>
    </rPh>
    <rPh sb="6" eb="8">
      <t>ロウスイ</t>
    </rPh>
    <rPh sb="9" eb="11">
      <t>テキスイ</t>
    </rPh>
    <phoneticPr fontId="8"/>
  </si>
  <si>
    <t>6.0m×0.5m</t>
    <phoneticPr fontId="8"/>
  </si>
  <si>
    <t>0.2m×0.45m、0.35m×0.15mのはく離</t>
    <rPh sb="25" eb="26">
      <t>リ</t>
    </rPh>
    <phoneticPr fontId="8"/>
  </si>
  <si>
    <t>0.9m×3.2m</t>
    <phoneticPr fontId="8"/>
  </si>
  <si>
    <t>0.2m×2.9m</t>
    <phoneticPr fontId="8"/>
  </si>
  <si>
    <t>0.2m×0.15m、0.15m×0.15m、0.15m×0.45mのはく離</t>
    <rPh sb="37" eb="38">
      <t>リ</t>
    </rPh>
    <phoneticPr fontId="8"/>
  </si>
  <si>
    <t>0.6m×9.8m</t>
    <phoneticPr fontId="8"/>
  </si>
  <si>
    <t>0.1m×9.0mのうき</t>
    <phoneticPr fontId="8"/>
  </si>
  <si>
    <t>はく落防止工</t>
    <rPh sb="2" eb="3">
      <t>ラク</t>
    </rPh>
    <rPh sb="3" eb="6">
      <t>ボウシコウ</t>
    </rPh>
    <phoneticPr fontId="8"/>
  </si>
  <si>
    <t>3.2m×1.0m</t>
    <phoneticPr fontId="8"/>
  </si>
  <si>
    <t>1.1m×0.1m、0.7m×0.15m、0.2m×0.05mのうき</t>
    <phoneticPr fontId="8"/>
  </si>
  <si>
    <t>0.1m×0.15m</t>
    <phoneticPr fontId="8"/>
  </si>
  <si>
    <t>0.1m×0.15mの閉合ひびわれ(打音異常なし)</t>
    <rPh sb="11" eb="13">
      <t>ヘイゴウ</t>
    </rPh>
    <rPh sb="18" eb="22">
      <t>ダオンイジョウ</t>
    </rPh>
    <phoneticPr fontId="8"/>
  </si>
  <si>
    <t>閉合ひびわれ(打音異常なし)</t>
    <phoneticPr fontId="8"/>
  </si>
  <si>
    <t>0.15m×0.05mのはく落</t>
    <rPh sb="14" eb="15">
      <t>ラク</t>
    </rPh>
    <phoneticPr fontId="8"/>
  </si>
  <si>
    <t>1.2m×1.0m</t>
    <phoneticPr fontId="8"/>
  </si>
  <si>
    <t>2.4m×2.2m</t>
    <phoneticPr fontId="8"/>
  </si>
  <si>
    <t>0.15m×0.4m、0.2m×0.15mのうき</t>
    <phoneticPr fontId="8"/>
  </si>
  <si>
    <t>0.6m×1.7m</t>
    <phoneticPr fontId="8"/>
  </si>
  <si>
    <t>0.2m×0.2m、0.2m×0.1mのはく離</t>
    <rPh sb="22" eb="23">
      <t>リ</t>
    </rPh>
    <phoneticPr fontId="8"/>
  </si>
  <si>
    <t>0.8m×3.5m</t>
    <phoneticPr fontId="8"/>
  </si>
  <si>
    <t>0.6m×10.75m</t>
    <phoneticPr fontId="8"/>
  </si>
  <si>
    <t>0.2m×0.3mのうき</t>
    <phoneticPr fontId="8"/>
  </si>
  <si>
    <t>注入跡からの漏水、にじみ</t>
    <rPh sb="0" eb="3">
      <t>チュウニュウアト</t>
    </rPh>
    <rPh sb="6" eb="8">
      <t>ロウスイ</t>
    </rPh>
    <phoneticPr fontId="8"/>
  </si>
  <si>
    <t>7.7m×0.5m</t>
    <phoneticPr fontId="8"/>
  </si>
  <si>
    <t>1.4m×0.1m</t>
    <phoneticPr fontId="8"/>
  </si>
  <si>
    <t>1.4m×0.1mのはく落</t>
    <rPh sb="12" eb="13">
      <t>ラク</t>
    </rPh>
    <phoneticPr fontId="8"/>
  </si>
  <si>
    <t>はく落</t>
    <rPh sb="2" eb="3">
      <t>ラク</t>
    </rPh>
    <phoneticPr fontId="8"/>
  </si>
  <si>
    <t>0.6m×4.5m</t>
    <phoneticPr fontId="8"/>
  </si>
  <si>
    <t>0.1m×1.2m、0.1m×0.7mのうき</t>
    <phoneticPr fontId="8"/>
  </si>
  <si>
    <t>0.4m×0.6m</t>
    <phoneticPr fontId="8"/>
  </si>
  <si>
    <t>0.2m×0.2m、0.35m×0.15mのはく離</t>
    <rPh sb="24" eb="25">
      <t>リ</t>
    </rPh>
    <phoneticPr fontId="8"/>
  </si>
  <si>
    <t>0.4m×3.4m</t>
    <phoneticPr fontId="8"/>
  </si>
  <si>
    <t>0.2m×0.3m、0.15m×0.2m、0.4m×0.4m、0.3m×0.2m、0.2m×0.1m、0.3m×0.1mのはく離</t>
    <rPh sb="63" eb="64">
      <t>リ</t>
    </rPh>
    <phoneticPr fontId="8"/>
  </si>
  <si>
    <t>2.2m×0.5m</t>
    <phoneticPr fontId="8"/>
  </si>
  <si>
    <t>漏水、にじみ</t>
    <rPh sb="0" eb="2">
      <t>ロウスイ</t>
    </rPh>
    <phoneticPr fontId="8"/>
  </si>
  <si>
    <t>なし</t>
    <phoneticPr fontId="8"/>
  </si>
  <si>
    <t>施工目地からの漏水、にじみ</t>
    <rPh sb="0" eb="4">
      <t>セコウメジ</t>
    </rPh>
    <rPh sb="7" eb="9">
      <t>ロウスイ</t>
    </rPh>
    <phoneticPr fontId="8"/>
  </si>
  <si>
    <t>-</t>
    <phoneticPr fontId="8"/>
  </si>
  <si>
    <t>はく落防止工のボルト腐食</t>
    <rPh sb="3" eb="5">
      <t>ボウシ</t>
    </rPh>
    <rPh sb="5" eb="6">
      <t>コウ</t>
    </rPh>
    <rPh sb="10" eb="12">
      <t>フショク</t>
    </rPh>
    <phoneticPr fontId="8"/>
  </si>
  <si>
    <t>はく落防止工のボルト腐食</t>
    <rPh sb="2" eb="6">
      <t>ラクボウシコウ</t>
    </rPh>
    <rPh sb="10" eb="12">
      <t>フショク</t>
    </rPh>
    <phoneticPr fontId="8"/>
  </si>
  <si>
    <t>はく落防止工のナットの一部欠損3箇所</t>
    <rPh sb="2" eb="6">
      <t>ラクボウシコウ</t>
    </rPh>
    <rPh sb="11" eb="13">
      <t>イチブ</t>
    </rPh>
    <rPh sb="12" eb="13">
      <t>ブ</t>
    </rPh>
    <rPh sb="13" eb="15">
      <t>ケッソン</t>
    </rPh>
    <rPh sb="16" eb="18">
      <t>カショ</t>
    </rPh>
    <phoneticPr fontId="8"/>
  </si>
  <si>
    <t>注入跡からの漏水、にじみ</t>
    <rPh sb="0" eb="3">
      <t>チュウニュウアト</t>
    </rPh>
    <rPh sb="6" eb="8">
      <t>ロウスイ</t>
    </rPh>
    <phoneticPr fontId="8"/>
  </si>
  <si>
    <t>0.1m×1.1mのうき</t>
    <phoneticPr fontId="8"/>
  </si>
  <si>
    <t>はく落防止工</t>
    <rPh sb="2" eb="6">
      <t>ラクボウシコウ</t>
    </rPh>
    <phoneticPr fontId="8"/>
  </si>
  <si>
    <t>はく落防止工対策済</t>
    <rPh sb="2" eb="6">
      <t>ラクボウシコウ</t>
    </rPh>
    <rPh sb="6" eb="9">
      <t>タイサクズミ</t>
    </rPh>
    <phoneticPr fontId="8"/>
  </si>
  <si>
    <t>0.2m×0.4m</t>
    <phoneticPr fontId="8"/>
  </si>
  <si>
    <t>0.2m×0.4mのはく離</t>
    <rPh sb="12" eb="13">
      <t>リ</t>
    </rPh>
    <phoneticPr fontId="8"/>
  </si>
  <si>
    <t>側溝蓋のはく離</t>
    <rPh sb="0" eb="3">
      <t>ソッコウフタ</t>
    </rPh>
    <rPh sb="6" eb="7">
      <t>リ</t>
    </rPh>
    <phoneticPr fontId="8"/>
  </si>
  <si>
    <t>0.1m×0.4m</t>
    <phoneticPr fontId="8"/>
  </si>
  <si>
    <t>0.1m×0.35mの欠損</t>
    <rPh sb="11" eb="13">
      <t>ケッソン</t>
    </rPh>
    <phoneticPr fontId="8"/>
  </si>
  <si>
    <t>欠損</t>
    <rPh sb="0" eb="2">
      <t>ケッソン</t>
    </rPh>
    <phoneticPr fontId="8"/>
  </si>
  <si>
    <t>0.1m×0.25m</t>
    <phoneticPr fontId="8"/>
  </si>
  <si>
    <t>0.1m×0.25mのはく離</t>
    <rPh sb="13" eb="14">
      <t>リ</t>
    </rPh>
    <phoneticPr fontId="8"/>
  </si>
  <si>
    <t>0.3m×0.2mのはく離</t>
    <rPh sb="12" eb="13">
      <t>リ</t>
    </rPh>
    <phoneticPr fontId="8"/>
  </si>
  <si>
    <t>0.3m×0.1mのはく離</t>
    <rPh sb="12" eb="13">
      <t>リ</t>
    </rPh>
    <phoneticPr fontId="8"/>
  </si>
  <si>
    <t>0.25m×0.15mのはく離</t>
    <rPh sb="14" eb="15">
      <t>リ</t>
    </rPh>
    <phoneticPr fontId="8"/>
  </si>
  <si>
    <t>0.6m×7.5m</t>
    <phoneticPr fontId="8"/>
  </si>
  <si>
    <t>0.1m×4.5mのうき</t>
    <phoneticPr fontId="8"/>
  </si>
  <si>
    <t>はく落防止工</t>
    <rPh sb="3" eb="5">
      <t>ボウシ</t>
    </rPh>
    <rPh sb="5" eb="6">
      <t>コウ</t>
    </rPh>
    <phoneticPr fontId="8"/>
  </si>
  <si>
    <t>0.6m×2.0m</t>
    <phoneticPr fontId="8"/>
  </si>
  <si>
    <t>0.1m×1.8mのうき</t>
    <phoneticPr fontId="8"/>
  </si>
  <si>
    <t>0.3m×0.3mのうき</t>
    <phoneticPr fontId="8"/>
  </si>
  <si>
    <t>0.1m×0.15mのうき</t>
    <phoneticPr fontId="8"/>
  </si>
  <si>
    <t>導水工</t>
    <rPh sb="0" eb="3">
      <t>ドウスイコウ</t>
    </rPh>
    <phoneticPr fontId="8"/>
  </si>
  <si>
    <t>漏水跡</t>
    <rPh sb="0" eb="3">
      <t>ロウスイアト</t>
    </rPh>
    <phoneticPr fontId="8"/>
  </si>
  <si>
    <t>0.6m×1.8m</t>
    <phoneticPr fontId="8"/>
  </si>
  <si>
    <t>0.1m×1.3mのうき</t>
    <phoneticPr fontId="8"/>
  </si>
  <si>
    <t>0.1m×0.2mのはく離</t>
    <rPh sb="12" eb="13">
      <t>リ</t>
    </rPh>
    <phoneticPr fontId="8"/>
  </si>
  <si>
    <t>0.15m×0.2mのはく離</t>
    <rPh sb="13" eb="14">
      <t>リ</t>
    </rPh>
    <phoneticPr fontId="8"/>
  </si>
  <si>
    <t>0.6m×3.5m</t>
    <phoneticPr fontId="8"/>
  </si>
  <si>
    <t>0.1m×3.3mのうき</t>
    <phoneticPr fontId="8"/>
  </si>
  <si>
    <t>0.1m×0.3m、0.1m×3.5mのうき</t>
    <phoneticPr fontId="8"/>
  </si>
  <si>
    <t>8.1m×0.5m</t>
    <phoneticPr fontId="8"/>
  </si>
  <si>
    <t>ひび割れからの漏水、にじみ</t>
    <rPh sb="2" eb="3">
      <t>ワ</t>
    </rPh>
    <rPh sb="7" eb="9">
      <t>ロウスイ</t>
    </rPh>
    <phoneticPr fontId="8"/>
  </si>
  <si>
    <t>1.0m×2.2m</t>
    <phoneticPr fontId="8"/>
  </si>
  <si>
    <t>0.05m×1.2mの豆板</t>
    <rPh sb="11" eb="13">
      <t>マメイタ</t>
    </rPh>
    <phoneticPr fontId="8"/>
  </si>
  <si>
    <t>0.4m×0.1mのうき</t>
    <phoneticPr fontId="8"/>
  </si>
  <si>
    <t>0.6m×5.6m</t>
    <phoneticPr fontId="8"/>
  </si>
  <si>
    <t>0.5m×0.05mの異物混入、0.1m×0.9m、0.1m×1.0m、0.1m×0.3mのうき</t>
    <rPh sb="11" eb="15">
      <t>イブツコンニュウ</t>
    </rPh>
    <phoneticPr fontId="8"/>
  </si>
  <si>
    <t>0.6m×0.9m</t>
    <phoneticPr fontId="8"/>
  </si>
  <si>
    <t>0.1m×0.5mのうき</t>
    <phoneticPr fontId="8"/>
  </si>
  <si>
    <t>0.6m×2.2m</t>
    <phoneticPr fontId="8"/>
  </si>
  <si>
    <t>0.1m×2.1mのうき</t>
    <phoneticPr fontId="8"/>
  </si>
  <si>
    <t>1.9m×1.0m</t>
    <phoneticPr fontId="8"/>
  </si>
  <si>
    <t>0.5m×0.05m、1.2m×0.05mのうき</t>
    <phoneticPr fontId="8"/>
  </si>
  <si>
    <t>0.2m×0.7m</t>
    <phoneticPr fontId="8"/>
  </si>
  <si>
    <t>0.15m×0.5mの欠損</t>
    <rPh sb="11" eb="13">
      <t>ケッソン</t>
    </rPh>
    <phoneticPr fontId="8"/>
  </si>
  <si>
    <t>0.2m×1.5m</t>
    <phoneticPr fontId="8"/>
  </si>
  <si>
    <t>0.2m×0.15m、0.2m×0.15mのはく離</t>
    <rPh sb="24" eb="25">
      <t>リ</t>
    </rPh>
    <phoneticPr fontId="8"/>
  </si>
  <si>
    <t>0.1m×1.2m</t>
    <phoneticPr fontId="8"/>
  </si>
  <si>
    <t>0.1m×1.2mの欠損</t>
    <rPh sb="10" eb="12">
      <t>ケッソン</t>
    </rPh>
    <phoneticPr fontId="8"/>
  </si>
  <si>
    <t>0.4m×1.2m</t>
    <phoneticPr fontId="8"/>
  </si>
  <si>
    <t>0.4m×0.25m、0.15m×0.1m、0.1m×0.1mのはく離</t>
    <rPh sb="34" eb="35">
      <t>リ</t>
    </rPh>
    <phoneticPr fontId="8"/>
  </si>
  <si>
    <t>0.6m×0.5m</t>
    <phoneticPr fontId="8"/>
  </si>
  <si>
    <t>0.5m×0.5mのはく離</t>
    <rPh sb="12" eb="13">
      <t>リ</t>
    </rPh>
    <phoneticPr fontId="8"/>
  </si>
  <si>
    <t>部分補修</t>
    <rPh sb="0" eb="4">
      <t>ブブンホシュウ</t>
    </rPh>
    <phoneticPr fontId="8"/>
  </si>
  <si>
    <t>0.1m×10.5mのうき</t>
    <phoneticPr fontId="8"/>
  </si>
  <si>
    <t>0.6m×10.5m</t>
    <phoneticPr fontId="8"/>
  </si>
  <si>
    <t>0.6m×0.05mのうき</t>
    <phoneticPr fontId="8"/>
  </si>
  <si>
    <t>1.6m×1.0m</t>
    <phoneticPr fontId="8"/>
  </si>
  <si>
    <t>導水工の更新により対策済</t>
    <rPh sb="0" eb="3">
      <t>ドウスイコウ</t>
    </rPh>
    <rPh sb="4" eb="6">
      <t>コウシン</t>
    </rPh>
    <rPh sb="9" eb="12">
      <t>タイサクズミ</t>
    </rPh>
    <phoneticPr fontId="8"/>
  </si>
  <si>
    <t>0.2m×0.6m</t>
    <phoneticPr fontId="8"/>
  </si>
  <si>
    <t>0.15m×0.4mの欠損</t>
    <rPh sb="11" eb="13">
      <t>ケッソン</t>
    </rPh>
    <phoneticPr fontId="8"/>
  </si>
  <si>
    <t>0.4m×0.5m</t>
    <phoneticPr fontId="8"/>
  </si>
  <si>
    <t>0.3m×0.45mのはく離</t>
    <rPh sb="13" eb="14">
      <t>リ</t>
    </rPh>
    <phoneticPr fontId="8"/>
  </si>
  <si>
    <t>0.4m×0.1m</t>
    <phoneticPr fontId="8"/>
  </si>
  <si>
    <t>滞水</t>
    <rPh sb="0" eb="2">
      <t>タイスイ</t>
    </rPh>
    <phoneticPr fontId="8"/>
  </si>
  <si>
    <t>滞水跡</t>
    <rPh sb="0" eb="3">
      <t>タイスイアト</t>
    </rPh>
    <phoneticPr fontId="8"/>
  </si>
  <si>
    <t>0.1m×1.6mのうき</t>
    <phoneticPr fontId="8"/>
  </si>
  <si>
    <t>2.2m×1.3m</t>
    <phoneticPr fontId="8"/>
  </si>
  <si>
    <t>0.55m×0.1m、1.2m×0.3mのうき</t>
    <phoneticPr fontId="8"/>
  </si>
  <si>
    <t>0.3m×0.05mのうき</t>
    <phoneticPr fontId="8"/>
  </si>
  <si>
    <t>4.4m×2.7m</t>
    <phoneticPr fontId="8"/>
  </si>
  <si>
    <t>1.5m×2.5m</t>
    <phoneticPr fontId="8"/>
  </si>
  <si>
    <t>0.4m×1.2mのうき</t>
    <phoneticPr fontId="8"/>
  </si>
  <si>
    <t>6.4m×0.5m</t>
    <phoneticPr fontId="8"/>
  </si>
  <si>
    <t>0.05m×0.15m</t>
    <phoneticPr fontId="8"/>
  </si>
  <si>
    <t>0.05m×0.15mの異物混入(木片)</t>
    <rPh sb="12" eb="16">
      <t>イブツコンニュウ</t>
    </rPh>
    <rPh sb="17" eb="19">
      <t>モクヘン</t>
    </rPh>
    <phoneticPr fontId="8"/>
  </si>
  <si>
    <t>異物混入(木片)</t>
    <phoneticPr fontId="8"/>
  </si>
  <si>
    <t>0.1m×1.2mのうき</t>
    <phoneticPr fontId="8"/>
  </si>
  <si>
    <t>0.7m×0.05mのうき</t>
    <phoneticPr fontId="8"/>
  </si>
  <si>
    <t>0.6m×3.8m</t>
    <phoneticPr fontId="8"/>
  </si>
  <si>
    <t>0.1m×0.6m、0.1m×0.4m、0.1m×1.0mのうき</t>
    <phoneticPr fontId="8"/>
  </si>
  <si>
    <t>0.6m×9.5m</t>
    <phoneticPr fontId="8"/>
  </si>
  <si>
    <t>0.1m×9.0mのうき</t>
    <phoneticPr fontId="8"/>
  </si>
  <si>
    <t>1.1m×1.1m</t>
    <phoneticPr fontId="8"/>
  </si>
  <si>
    <t>0.05m×0.1mのはく落</t>
    <rPh sb="13" eb="14">
      <t>ラク</t>
    </rPh>
    <phoneticPr fontId="8"/>
  </si>
  <si>
    <t>1.5m×2.0m</t>
    <phoneticPr fontId="8"/>
  </si>
  <si>
    <t>0.4m×0.55mの閉合ひびわれ</t>
    <rPh sb="11" eb="13">
      <t>ヘイゴウ</t>
    </rPh>
    <phoneticPr fontId="8"/>
  </si>
  <si>
    <t>はく落防止工</t>
    <rPh sb="2" eb="3">
      <t>ラク</t>
    </rPh>
    <rPh sb="3" eb="5">
      <t>ボウシ</t>
    </rPh>
    <rPh sb="5" eb="6">
      <t>コウ</t>
    </rPh>
    <phoneticPr fontId="8"/>
  </si>
  <si>
    <t>はく落防止工対策済</t>
    <rPh sb="2" eb="9">
      <t>ラクボウシコウタイサクズミ</t>
    </rPh>
    <phoneticPr fontId="8"/>
  </si>
  <si>
    <t>1.3m×1.8m</t>
    <phoneticPr fontId="8"/>
  </si>
  <si>
    <t>0.05m×0.2m、0.05m×0.2mのうき</t>
    <phoneticPr fontId="8"/>
  </si>
  <si>
    <t>0.05m×0.15mのうき</t>
    <phoneticPr fontId="8"/>
  </si>
  <si>
    <t>0.1m×1.5mのうき</t>
    <phoneticPr fontId="8"/>
  </si>
  <si>
    <t>0.5m×0.1m</t>
    <phoneticPr fontId="8"/>
  </si>
  <si>
    <t>0.5m×0.1mのうき</t>
    <phoneticPr fontId="8"/>
  </si>
  <si>
    <t>施工目地付近のうき</t>
    <rPh sb="0" eb="4">
      <t>セコウメジ</t>
    </rPh>
    <rPh sb="4" eb="6">
      <t>フキン</t>
    </rPh>
    <phoneticPr fontId="8"/>
  </si>
  <si>
    <t>0.1m×0.8mのうき</t>
    <phoneticPr fontId="8"/>
  </si>
  <si>
    <t>0.6m×2.6m</t>
    <phoneticPr fontId="8"/>
  </si>
  <si>
    <t>0.1m×2.4mのうき</t>
    <phoneticPr fontId="8"/>
  </si>
  <si>
    <t>0.4m×0.2m</t>
    <phoneticPr fontId="8"/>
  </si>
  <si>
    <t>0.35m×0.1mのはく離</t>
    <rPh sb="13" eb="14">
      <t>リ</t>
    </rPh>
    <phoneticPr fontId="8"/>
  </si>
  <si>
    <t>0.25m×0.1mのはく離</t>
    <rPh sb="13" eb="14">
      <t>リ</t>
    </rPh>
    <phoneticPr fontId="8"/>
  </si>
  <si>
    <t>0.6m×10.8m</t>
    <phoneticPr fontId="8"/>
  </si>
  <si>
    <t>3.1m×3.2m</t>
    <phoneticPr fontId="8"/>
  </si>
  <si>
    <t>0.6m×3.9m</t>
    <phoneticPr fontId="8"/>
  </si>
  <si>
    <t>0.1m×1.3m、0.1m×0.4m、0.1m×1.1mのうき</t>
    <phoneticPr fontId="8"/>
  </si>
  <si>
    <t>0.6m×1.6m</t>
    <phoneticPr fontId="8"/>
  </si>
  <si>
    <t>0.1m×1.3m、0.1m×0.9mのうき</t>
    <phoneticPr fontId="8"/>
  </si>
  <si>
    <t>0.3m×0.9m</t>
    <phoneticPr fontId="8"/>
  </si>
  <si>
    <t>0.3m×0.15m、0.3m×0.1mのはく離</t>
    <rPh sb="23" eb="24">
      <t>リ</t>
    </rPh>
    <phoneticPr fontId="8"/>
  </si>
  <si>
    <t>0.4m×3.6m</t>
    <phoneticPr fontId="8"/>
  </si>
  <si>
    <t>0.2m×0.2m、0.3m×0.2m、0.25m×0.35m、0.3m×0.2m、0.3m×0.1m、0.3m×0.3m、0.35m×0.1mのはく離</t>
    <rPh sb="75" eb="76">
      <t>リ</t>
    </rPh>
    <phoneticPr fontId="8"/>
  </si>
  <si>
    <t>0.25m×0.2mのはく離</t>
    <rPh sb="13" eb="14">
      <t>リ</t>
    </rPh>
    <phoneticPr fontId="8"/>
  </si>
  <si>
    <t>0.4m×1.5m</t>
    <phoneticPr fontId="8"/>
  </si>
  <si>
    <t>0.35m×0.1m、0.25m×0.2m、0.2m×0.15mのはく離</t>
    <rPh sb="35" eb="36">
      <t>リ</t>
    </rPh>
    <phoneticPr fontId="8"/>
  </si>
  <si>
    <t>0.6m×4.7m</t>
    <phoneticPr fontId="8"/>
  </si>
  <si>
    <t>0.05m×1.8m、0.1m×1.9mのうき</t>
    <phoneticPr fontId="8"/>
  </si>
  <si>
    <t>2.2m×1.6m</t>
    <phoneticPr fontId="8"/>
  </si>
  <si>
    <t>0.7m×0.45m、1.75m×1.5mのうき</t>
    <phoneticPr fontId="8"/>
  </si>
  <si>
    <t>30mm</t>
    <phoneticPr fontId="8"/>
  </si>
  <si>
    <t>横断目地の段差30mm</t>
    <rPh sb="0" eb="4">
      <t>オウダンメジ</t>
    </rPh>
    <rPh sb="5" eb="7">
      <t>ダンサ</t>
    </rPh>
    <phoneticPr fontId="8"/>
  </si>
  <si>
    <t>0.1m×0.05m</t>
    <phoneticPr fontId="8"/>
  </si>
  <si>
    <t>0.1m×0.05mの鉄筋露出</t>
    <rPh sb="11" eb="15">
      <t>テッキンロシュツ</t>
    </rPh>
    <phoneticPr fontId="8"/>
  </si>
  <si>
    <t>鉄筋露出</t>
    <rPh sb="0" eb="4">
      <t>テッキンロシュツ</t>
    </rPh>
    <phoneticPr fontId="8"/>
  </si>
  <si>
    <t>2.4m×1.1m</t>
    <phoneticPr fontId="8"/>
  </si>
  <si>
    <t>0.8m×0.1mのうき</t>
    <phoneticPr fontId="8"/>
  </si>
  <si>
    <t>0.05m×0.2mのうき</t>
    <phoneticPr fontId="8"/>
  </si>
  <si>
    <t>0.1m×0.1m、0.3m×0.05mのうき</t>
    <phoneticPr fontId="8"/>
  </si>
  <si>
    <t>3mm</t>
    <phoneticPr fontId="8"/>
  </si>
  <si>
    <t>3mmのひび割れ</t>
    <rPh sb="6" eb="7">
      <t>ワ</t>
    </rPh>
    <phoneticPr fontId="8"/>
  </si>
  <si>
    <t>0.8m×0.8mの閉合ひびわれ(打音異常なし)</t>
    <rPh sb="10" eb="12">
      <t>ヘイゴウ</t>
    </rPh>
    <rPh sb="17" eb="21">
      <t>ダオンイジョウ</t>
    </rPh>
    <phoneticPr fontId="8"/>
  </si>
  <si>
    <t>閉合ひびわれ(打音異常なし)</t>
    <phoneticPr fontId="8"/>
  </si>
  <si>
    <t>閉合ひびわれ(打音異常なし)一部はく落防止工対策済</t>
    <rPh sb="14" eb="16">
      <t>イチブ</t>
    </rPh>
    <rPh sb="18" eb="25">
      <t>ラクボウシコウタイサクズミ</t>
    </rPh>
    <phoneticPr fontId="8"/>
  </si>
  <si>
    <t>0.1m×0.05mのうき</t>
    <phoneticPr fontId="8"/>
  </si>
  <si>
    <t>0.1m×1.0mのうき</t>
    <phoneticPr fontId="8"/>
  </si>
  <si>
    <t>0.6m×3.3m</t>
    <phoneticPr fontId="8"/>
  </si>
  <si>
    <t>0.1m×2.5mのうき</t>
    <phoneticPr fontId="8"/>
  </si>
  <si>
    <t>0.1m×4.2mのうき</t>
    <phoneticPr fontId="8"/>
  </si>
  <si>
    <t>0.3m×1.4m</t>
    <phoneticPr fontId="8"/>
  </si>
  <si>
    <t>0.25m×0.1m、0.3m×0.15mのはく離</t>
    <rPh sb="24" eb="25">
      <t>リ</t>
    </rPh>
    <phoneticPr fontId="8"/>
  </si>
  <si>
    <t>0.3m×2.2m</t>
    <phoneticPr fontId="8"/>
  </si>
  <si>
    <t>0.3m×0.1m、0.3m×0.1m、0.3m×0.15m、0.3m×0.1mのはく離</t>
    <rPh sb="43" eb="44">
      <t>リ</t>
    </rPh>
    <phoneticPr fontId="8"/>
  </si>
  <si>
    <t>0.5m×0.3m</t>
    <phoneticPr fontId="8"/>
  </si>
  <si>
    <t>0.5m×0.15mのはく離</t>
    <rPh sb="13" eb="14">
      <t>リ</t>
    </rPh>
    <phoneticPr fontId="8"/>
  </si>
  <si>
    <t>舗装の部分補修</t>
    <rPh sb="0" eb="2">
      <t>ホソウ</t>
    </rPh>
    <rPh sb="3" eb="7">
      <t>ブブンホシュウ</t>
    </rPh>
    <phoneticPr fontId="8"/>
  </si>
  <si>
    <t>0.25m×0.25mのはく離</t>
    <rPh sb="14" eb="15">
      <t>リ</t>
    </rPh>
    <phoneticPr fontId="8"/>
  </si>
  <si>
    <t>0.4m×1.4m</t>
    <phoneticPr fontId="8"/>
  </si>
  <si>
    <t>0.35m×0.2m、0.3m×0.1mのはく離</t>
    <rPh sb="23" eb="24">
      <t>リ</t>
    </rPh>
    <phoneticPr fontId="8"/>
  </si>
  <si>
    <t>0.3m×0.6m</t>
    <phoneticPr fontId="8"/>
  </si>
  <si>
    <t>0.3m×0.2m、0.3m×0.1mのはく離</t>
    <rPh sb="22" eb="23">
      <t>リ</t>
    </rPh>
    <phoneticPr fontId="8"/>
  </si>
  <si>
    <t>0.2m×0.2mのうき</t>
    <phoneticPr fontId="8"/>
  </si>
  <si>
    <t>導水工からの漏水、にじみ</t>
    <rPh sb="0" eb="3">
      <t>ドウスイコウ</t>
    </rPh>
    <rPh sb="6" eb="8">
      <t>ロウスイ</t>
    </rPh>
    <phoneticPr fontId="8"/>
  </si>
  <si>
    <t>0.4m×1.3m</t>
    <phoneticPr fontId="8"/>
  </si>
  <si>
    <t>0.35m×0.2m、0.3m×0.15m、0.3m×0.15mのはく離</t>
    <rPh sb="35" eb="36">
      <t>リ</t>
    </rPh>
    <phoneticPr fontId="8"/>
  </si>
  <si>
    <t>0.3m×1.3m</t>
    <phoneticPr fontId="8"/>
  </si>
  <si>
    <t>0.35m×0.1m、0.3m×0.1mのはく離</t>
    <rPh sb="23" eb="24">
      <t>リ</t>
    </rPh>
    <phoneticPr fontId="8"/>
  </si>
  <si>
    <t>1.1m×1.6m</t>
    <phoneticPr fontId="8"/>
  </si>
  <si>
    <t>0.3m×0.15m、0.1m×1.5mのうき</t>
    <phoneticPr fontId="8"/>
  </si>
  <si>
    <t>0.1m×0.6mのうき</t>
    <phoneticPr fontId="8"/>
  </si>
  <si>
    <t>0.25m×0.2mのうき</t>
    <phoneticPr fontId="8"/>
  </si>
  <si>
    <t>水平打ち継ぎ目付近のうき</t>
    <rPh sb="0" eb="3">
      <t>スイヘイウ</t>
    </rPh>
    <rPh sb="4" eb="5">
      <t>ツ</t>
    </rPh>
    <rPh sb="6" eb="7">
      <t>メ</t>
    </rPh>
    <rPh sb="7" eb="9">
      <t>フキン</t>
    </rPh>
    <phoneticPr fontId="8"/>
  </si>
  <si>
    <t>3.2m×2.6m</t>
    <phoneticPr fontId="8"/>
  </si>
  <si>
    <t>1.2m×1.6m、1.7m×0.2mのうき</t>
    <phoneticPr fontId="8"/>
  </si>
  <si>
    <t>導水工破損</t>
    <rPh sb="0" eb="5">
      <t>ドウスイコウハソン</t>
    </rPh>
    <phoneticPr fontId="8"/>
  </si>
  <si>
    <t>0.4m×0.3mの閉合ひびわれ(打音異常なし)</t>
    <rPh sb="10" eb="12">
      <t>ヘイゴウ</t>
    </rPh>
    <rPh sb="17" eb="21">
      <t>ダオンイジョウ</t>
    </rPh>
    <phoneticPr fontId="8"/>
  </si>
  <si>
    <t>0.4m×0.3mの閉合ひびわれ(打音異常なし)</t>
    <phoneticPr fontId="8"/>
  </si>
  <si>
    <t>0.3m×1.9m</t>
    <phoneticPr fontId="8"/>
  </si>
  <si>
    <t>0.35m×0.1m、0.3m×0.15mのはく離</t>
    <rPh sb="24" eb="25">
      <t>リ</t>
    </rPh>
    <phoneticPr fontId="8"/>
  </si>
  <si>
    <t>0.2m×0.1mのはく離</t>
    <rPh sb="12" eb="13">
      <t>リ</t>
    </rPh>
    <phoneticPr fontId="8"/>
  </si>
  <si>
    <t>0.2m×0.2m、0.25m×0.1m、0.1m×0.1mのはく離</t>
    <rPh sb="33" eb="34">
      <t>リ</t>
    </rPh>
    <phoneticPr fontId="8"/>
  </si>
  <si>
    <t>0.2m×0.18m、0.2m×0.3mのはく離</t>
    <rPh sb="23" eb="24">
      <t>リ</t>
    </rPh>
    <phoneticPr fontId="8"/>
  </si>
  <si>
    <t>0.2m×0.05mのうき</t>
    <phoneticPr fontId="8"/>
  </si>
  <si>
    <t>1.3m×1.6m</t>
    <phoneticPr fontId="8"/>
  </si>
  <si>
    <t>0.3m×0.6mの閉合ひびわれ(打音異常なし)</t>
    <rPh sb="10" eb="12">
      <t>ヘイゴウ</t>
    </rPh>
    <rPh sb="17" eb="21">
      <t>ダオンイジョウ</t>
    </rPh>
    <phoneticPr fontId="8"/>
  </si>
  <si>
    <t>0.4m×0.15m、0.3m×0.1m、0.4m×0.15mのはく離</t>
    <rPh sb="34" eb="35">
      <t>リ</t>
    </rPh>
    <phoneticPr fontId="8"/>
  </si>
  <si>
    <t>0.3m×0.15mのはく離</t>
    <rPh sb="13" eb="14">
      <t>リ</t>
    </rPh>
    <phoneticPr fontId="8"/>
  </si>
  <si>
    <t>0.15m×0.05m</t>
    <phoneticPr fontId="8"/>
  </si>
  <si>
    <t>0.15m×0.05mの鉄筋露出</t>
    <rPh sb="12" eb="16">
      <t>テッキンロシュツ</t>
    </rPh>
    <phoneticPr fontId="8"/>
  </si>
  <si>
    <t>横断目地付近の鉄筋露出</t>
    <rPh sb="0" eb="2">
      <t>オウダン</t>
    </rPh>
    <rPh sb="2" eb="6">
      <t>メジフキン</t>
    </rPh>
    <rPh sb="7" eb="11">
      <t>テッキンロシュツ</t>
    </rPh>
    <phoneticPr fontId="8"/>
  </si>
  <si>
    <t>S010</t>
    <phoneticPr fontId="8"/>
  </si>
  <si>
    <t>デリネーター欠損</t>
    <rPh sb="6" eb="8">
      <t>ケッソン</t>
    </rPh>
    <phoneticPr fontId="8"/>
  </si>
  <si>
    <t>S013</t>
    <phoneticPr fontId="8"/>
  </si>
  <si>
    <t>S017</t>
    <phoneticPr fontId="8"/>
  </si>
  <si>
    <t>S019</t>
    <phoneticPr fontId="8"/>
  </si>
  <si>
    <t/>
  </si>
  <si>
    <t>はく落防止工対策済</t>
    <rPh sb="2" eb="9">
      <t>ラクボウシコウタイサクズミ</t>
    </rPh>
    <phoneticPr fontId="8"/>
  </si>
  <si>
    <t>S001</t>
  </si>
  <si>
    <t>はく離</t>
    <rPh sb="2" eb="3">
      <t>リ</t>
    </rPh>
    <phoneticPr fontId="8"/>
  </si>
  <si>
    <t>にじみ</t>
    <phoneticPr fontId="8"/>
  </si>
  <si>
    <t>S003</t>
    <phoneticPr fontId="8"/>
  </si>
  <si>
    <t>導水工新設により対策済</t>
    <rPh sb="0" eb="3">
      <t>ドウスイコウ</t>
    </rPh>
    <rPh sb="3" eb="5">
      <t>シンセツ</t>
    </rPh>
    <rPh sb="8" eb="11">
      <t>タイサクズミ</t>
    </rPh>
    <phoneticPr fontId="8"/>
  </si>
  <si>
    <t>導水工新設により対策済</t>
    <rPh sb="0" eb="5">
      <t>ドウスイコウシンセツ</t>
    </rPh>
    <rPh sb="8" eb="11">
      <t>タイサクズミ</t>
    </rPh>
    <phoneticPr fontId="8"/>
  </si>
  <si>
    <t>－</t>
  </si>
  <si>
    <t>S005</t>
    <phoneticPr fontId="8"/>
  </si>
  <si>
    <t>S006</t>
    <phoneticPr fontId="8"/>
  </si>
  <si>
    <t>S007</t>
    <phoneticPr fontId="8"/>
  </si>
  <si>
    <t>S008</t>
    <phoneticPr fontId="8"/>
  </si>
  <si>
    <t>0.9m×4.0mの滞水</t>
    <rPh sb="10" eb="12">
      <t>タイスイ</t>
    </rPh>
    <phoneticPr fontId="8"/>
  </si>
  <si>
    <t>S009</t>
    <phoneticPr fontId="8"/>
  </si>
  <si>
    <t>流下</t>
    <rPh sb="0" eb="2">
      <t>リュウカ</t>
    </rPh>
    <phoneticPr fontId="8"/>
  </si>
  <si>
    <t>S011</t>
    <phoneticPr fontId="8"/>
  </si>
  <si>
    <t>S012</t>
    <phoneticPr fontId="8"/>
  </si>
  <si>
    <t>閉合ひびわれ(打音異常なし)</t>
    <rPh sb="0" eb="2">
      <t>ヘイゴウ</t>
    </rPh>
    <rPh sb="7" eb="11">
      <t>ダオンイジョウ</t>
    </rPh>
    <phoneticPr fontId="8"/>
  </si>
  <si>
    <t>S014</t>
    <phoneticPr fontId="8"/>
  </si>
  <si>
    <t>S015</t>
    <phoneticPr fontId="8"/>
  </si>
  <si>
    <t>鉄板取替済</t>
    <rPh sb="0" eb="4">
      <t>テッパントリカエ</t>
    </rPh>
    <rPh sb="4" eb="5">
      <t>ズミ</t>
    </rPh>
    <phoneticPr fontId="8"/>
  </si>
  <si>
    <t>S016</t>
    <phoneticPr fontId="8"/>
  </si>
  <si>
    <t>はく落防止工のアンカーゆるみ</t>
    <rPh sb="2" eb="6">
      <t>ラクボウシコウ</t>
    </rPh>
    <phoneticPr fontId="8"/>
  </si>
  <si>
    <t>S018</t>
    <phoneticPr fontId="8"/>
  </si>
  <si>
    <r>
      <rPr>
        <sz val="9"/>
        <rFont val="Malgun Gothic"/>
        <family val="3"/>
        <charset val="129"/>
      </rPr>
      <t>はく落防止工</t>
    </r>
    <r>
      <rPr>
        <sz val="9"/>
        <rFont val="HGSｺﾞｼｯｸM"/>
        <family val="3"/>
        <charset val="128"/>
      </rPr>
      <t>対策済</t>
    </r>
    <rPh sb="2" eb="6">
      <t>ラクボウシコウ</t>
    </rPh>
    <rPh sb="6" eb="9">
      <t>タイサクズミ</t>
    </rPh>
    <phoneticPr fontId="8"/>
  </si>
  <si>
    <t>S020</t>
    <phoneticPr fontId="8"/>
  </si>
  <si>
    <t>はく落防止工のナット一部欠損3箇所</t>
    <rPh sb="2" eb="6">
      <t>ラクボウシコウ</t>
    </rPh>
    <rPh sb="10" eb="12">
      <t>イチブ</t>
    </rPh>
    <rPh sb="12" eb="14">
      <t>ケッソン</t>
    </rPh>
    <rPh sb="15" eb="17">
      <t>カショ</t>
    </rPh>
    <phoneticPr fontId="8"/>
  </si>
  <si>
    <t>S021</t>
    <phoneticPr fontId="8"/>
  </si>
  <si>
    <t>S022</t>
    <phoneticPr fontId="8"/>
  </si>
  <si>
    <t>S023</t>
    <phoneticPr fontId="8"/>
  </si>
  <si>
    <t>S024</t>
    <phoneticPr fontId="8"/>
  </si>
  <si>
    <t>異物混入(木片)</t>
    <rPh sb="0" eb="4">
      <t>イブツコンニュウ</t>
    </rPh>
    <rPh sb="5" eb="7">
      <t>モクヘン</t>
    </rPh>
    <phoneticPr fontId="8"/>
  </si>
  <si>
    <t>S025</t>
    <phoneticPr fontId="8"/>
  </si>
  <si>
    <t>S026</t>
    <phoneticPr fontId="8"/>
  </si>
  <si>
    <t>S027</t>
    <phoneticPr fontId="8"/>
  </si>
  <si>
    <t>〇</t>
    <phoneticPr fontId="8"/>
  </si>
  <si>
    <t>目地段差30mm</t>
    <rPh sb="0" eb="4">
      <t>メジダンサ</t>
    </rPh>
    <phoneticPr fontId="8"/>
  </si>
  <si>
    <t>幅3mm</t>
    <rPh sb="0" eb="1">
      <t>ハバ</t>
    </rPh>
    <phoneticPr fontId="8"/>
  </si>
  <si>
    <t>S028</t>
    <phoneticPr fontId="8"/>
  </si>
  <si>
    <t>S029</t>
    <phoneticPr fontId="8"/>
  </si>
  <si>
    <t>S030</t>
    <phoneticPr fontId="8"/>
  </si>
  <si>
    <t>PS</t>
    <phoneticPr fontId="8"/>
  </si>
  <si>
    <t>対策済</t>
    <rPh sb="0" eb="3">
      <t>タイサクズミ</t>
    </rPh>
    <phoneticPr fontId="8"/>
  </si>
  <si>
    <t>Ⅱb</t>
    <phoneticPr fontId="8"/>
  </si>
  <si>
    <t>はく落防止工を実施</t>
    <rPh sb="3" eb="5">
      <t>ボウシ</t>
    </rPh>
    <rPh sb="5" eb="6">
      <t>コウ</t>
    </rPh>
    <rPh sb="7" eb="9">
      <t>ジッシ</t>
    </rPh>
    <phoneticPr fontId="8"/>
  </si>
  <si>
    <t>S001</t>
    <phoneticPr fontId="8"/>
  </si>
  <si>
    <t>Ⅲ</t>
    <phoneticPr fontId="8"/>
  </si>
  <si>
    <t>Ⅱa</t>
    <phoneticPr fontId="8"/>
  </si>
  <si>
    <t>0.3m×0.1m</t>
    <phoneticPr fontId="8"/>
  </si>
  <si>
    <t>進行が認められない</t>
    <rPh sb="0" eb="2">
      <t>シンコウ</t>
    </rPh>
    <rPh sb="3" eb="4">
      <t>ミト</t>
    </rPh>
    <phoneticPr fontId="8"/>
  </si>
  <si>
    <t>監視(日常巡視)</t>
    <rPh sb="0" eb="2">
      <t>カンシ</t>
    </rPh>
    <rPh sb="3" eb="7">
      <t>ニチジョウジュンシ</t>
    </rPh>
    <phoneticPr fontId="8"/>
  </si>
  <si>
    <t>はく離</t>
    <rPh sb="2" eb="3">
      <t>リ</t>
    </rPh>
    <phoneticPr fontId="8"/>
  </si>
  <si>
    <t>S002</t>
    <phoneticPr fontId="8"/>
  </si>
  <si>
    <t>導水工の更新により対策済</t>
    <rPh sb="0" eb="3">
      <t>ドウスイコウ</t>
    </rPh>
    <rPh sb="4" eb="6">
      <t>コウシン</t>
    </rPh>
    <rPh sb="9" eb="12">
      <t>タイサクズミ</t>
    </rPh>
    <phoneticPr fontId="8"/>
  </si>
  <si>
    <t>2.0m×0.5m</t>
    <phoneticPr fontId="8"/>
  </si>
  <si>
    <t>にじみ</t>
    <phoneticPr fontId="8"/>
  </si>
  <si>
    <t>0.2m×0.3m</t>
    <phoneticPr fontId="8"/>
  </si>
  <si>
    <t>S003</t>
    <phoneticPr fontId="8"/>
  </si>
  <si>
    <t>定期点検結果</t>
    <phoneticPr fontId="8"/>
  </si>
  <si>
    <t>2.5m×0.5m</t>
    <phoneticPr fontId="8"/>
  </si>
  <si>
    <t>新規確認</t>
    <rPh sb="0" eb="4">
      <t>シンキカクニン</t>
    </rPh>
    <phoneticPr fontId="8"/>
  </si>
  <si>
    <t>5.8m×0.5m</t>
    <phoneticPr fontId="8"/>
  </si>
  <si>
    <t>0.25m×0.2m</t>
    <phoneticPr fontId="8"/>
  </si>
  <si>
    <t>0.3m×0.2m</t>
    <phoneticPr fontId="8"/>
  </si>
  <si>
    <t>0.3m×0.2m、0.35m×0.1m</t>
    <phoneticPr fontId="8"/>
  </si>
  <si>
    <t>S004</t>
    <phoneticPr fontId="8"/>
  </si>
  <si>
    <t>Ⅰ</t>
    <phoneticPr fontId="8"/>
  </si>
  <si>
    <t>0.5m×0.2m</t>
    <phoneticPr fontId="8"/>
  </si>
  <si>
    <t>0.3m×0.3m</t>
    <phoneticPr fontId="8"/>
  </si>
  <si>
    <t>0.4m×0.25m</t>
    <phoneticPr fontId="8"/>
  </si>
  <si>
    <t>うき</t>
    <phoneticPr fontId="8"/>
  </si>
  <si>
    <t>0.3m×0.15m</t>
    <phoneticPr fontId="8"/>
  </si>
  <si>
    <t>S005</t>
    <phoneticPr fontId="8"/>
  </si>
  <si>
    <t>導水工新設により対策済</t>
    <rPh sb="0" eb="5">
      <t>ドウスイコウシンセツ</t>
    </rPh>
    <rPh sb="8" eb="11">
      <t>タイサクズミ</t>
    </rPh>
    <phoneticPr fontId="8"/>
  </si>
  <si>
    <t>S006</t>
    <phoneticPr fontId="8"/>
  </si>
  <si>
    <t>S007</t>
    <phoneticPr fontId="8"/>
  </si>
  <si>
    <t>新規確認</t>
    <rPh sb="0" eb="4">
      <t>シンキカクニン</t>
    </rPh>
    <phoneticPr fontId="8"/>
  </si>
  <si>
    <t>滞水</t>
    <rPh sb="0" eb="2">
      <t>タイスイ</t>
    </rPh>
    <phoneticPr fontId="8"/>
  </si>
  <si>
    <t>S008</t>
    <phoneticPr fontId="8"/>
  </si>
  <si>
    <t>S009</t>
    <phoneticPr fontId="8"/>
  </si>
  <si>
    <t>S010</t>
    <phoneticPr fontId="8"/>
  </si>
  <si>
    <t>導水工破損</t>
    <rPh sb="0" eb="5">
      <t>ドウスイコウハソン</t>
    </rPh>
    <phoneticPr fontId="8"/>
  </si>
  <si>
    <t>部分補修</t>
    <rPh sb="0" eb="4">
      <t>ブブンホシュウ</t>
    </rPh>
    <phoneticPr fontId="8"/>
  </si>
  <si>
    <t>S011</t>
    <phoneticPr fontId="8"/>
  </si>
  <si>
    <t>S012</t>
    <phoneticPr fontId="8"/>
  </si>
  <si>
    <t>閉合ひびわれ(打音異常なし)</t>
    <rPh sb="0" eb="2">
      <t>ヘイゴウ</t>
    </rPh>
    <rPh sb="7" eb="11">
      <t>ダオンイジョウ</t>
    </rPh>
    <phoneticPr fontId="8"/>
  </si>
  <si>
    <t>S013</t>
    <phoneticPr fontId="8"/>
  </si>
  <si>
    <t>S014</t>
    <phoneticPr fontId="8"/>
  </si>
  <si>
    <t>0.5m×2.6mの滞水・堆砂</t>
    <rPh sb="10" eb="12">
      <t>タイスイ</t>
    </rPh>
    <rPh sb="13" eb="15">
      <t>タイサ</t>
    </rPh>
    <phoneticPr fontId="8"/>
  </si>
  <si>
    <t>S015</t>
    <phoneticPr fontId="8"/>
  </si>
  <si>
    <t>鉄板取替済</t>
    <rPh sb="0" eb="5">
      <t>テッパントリカエズミ</t>
    </rPh>
    <phoneticPr fontId="8"/>
  </si>
  <si>
    <t>S016</t>
    <phoneticPr fontId="8"/>
  </si>
  <si>
    <t>進行が認められる</t>
    <rPh sb="0" eb="2">
      <t>シンコウ</t>
    </rPh>
    <rPh sb="3" eb="4">
      <t>ミト</t>
    </rPh>
    <phoneticPr fontId="8"/>
  </si>
  <si>
    <t>S017</t>
    <phoneticPr fontId="8"/>
  </si>
  <si>
    <t>1箇所</t>
    <rPh sb="1" eb="3">
      <t>カショ</t>
    </rPh>
    <phoneticPr fontId="8"/>
  </si>
  <si>
    <t>アンカーゆるみ</t>
    <phoneticPr fontId="8"/>
  </si>
  <si>
    <t>滴水</t>
    <rPh sb="0" eb="2">
      <t>テキスイ</t>
    </rPh>
    <phoneticPr fontId="8"/>
  </si>
  <si>
    <t>S018</t>
    <phoneticPr fontId="8"/>
  </si>
  <si>
    <t>S019</t>
    <phoneticPr fontId="8"/>
  </si>
  <si>
    <t>S020</t>
    <phoneticPr fontId="8"/>
  </si>
  <si>
    <t>ボルト腐食</t>
    <rPh sb="3" eb="5">
      <t>フショク</t>
    </rPh>
    <phoneticPr fontId="8"/>
  </si>
  <si>
    <t>3箇所</t>
    <rPh sb="1" eb="3">
      <t>カショ</t>
    </rPh>
    <phoneticPr fontId="8"/>
  </si>
  <si>
    <t>ナット一部欠損</t>
    <rPh sb="3" eb="5">
      <t>イチブ</t>
    </rPh>
    <rPh sb="5" eb="7">
      <t>ケッソン</t>
    </rPh>
    <phoneticPr fontId="8"/>
  </si>
  <si>
    <t>S021</t>
    <phoneticPr fontId="8"/>
  </si>
  <si>
    <t>S022</t>
    <phoneticPr fontId="8"/>
  </si>
  <si>
    <t>S023</t>
    <phoneticPr fontId="8"/>
  </si>
  <si>
    <t>S024</t>
    <phoneticPr fontId="8"/>
  </si>
  <si>
    <t>異物混入(木片)</t>
    <rPh sb="0" eb="4">
      <t>イブツコンニュウ</t>
    </rPh>
    <rPh sb="5" eb="7">
      <t>モクヘン</t>
    </rPh>
    <phoneticPr fontId="8"/>
  </si>
  <si>
    <t>S025</t>
    <phoneticPr fontId="8"/>
  </si>
  <si>
    <t>S026</t>
    <phoneticPr fontId="8"/>
  </si>
  <si>
    <t>S027</t>
    <phoneticPr fontId="8"/>
  </si>
  <si>
    <t>30mm</t>
    <phoneticPr fontId="8"/>
  </si>
  <si>
    <t>段差</t>
    <rPh sb="0" eb="2">
      <t>ダンサ</t>
    </rPh>
    <phoneticPr fontId="8"/>
  </si>
  <si>
    <t>鉄筋露出</t>
    <rPh sb="0" eb="4">
      <t>テッキンロシュツ</t>
    </rPh>
    <phoneticPr fontId="8"/>
  </si>
  <si>
    <t>3mm</t>
    <phoneticPr fontId="8"/>
  </si>
  <si>
    <t>S028</t>
    <phoneticPr fontId="8"/>
  </si>
  <si>
    <t>S029</t>
    <phoneticPr fontId="8"/>
  </si>
  <si>
    <t>S030</t>
    <phoneticPr fontId="8"/>
  </si>
  <si>
    <t>PE</t>
    <phoneticPr fontId="8"/>
  </si>
  <si>
    <t>S010</t>
    <phoneticPr fontId="3"/>
  </si>
  <si>
    <t>S013</t>
    <phoneticPr fontId="3"/>
  </si>
  <si>
    <t>S017</t>
    <phoneticPr fontId="3"/>
  </si>
  <si>
    <t>S019</t>
    <phoneticPr fontId="3"/>
  </si>
  <si>
    <t>1箇所</t>
    <rPh sb="1" eb="3">
      <t>カショ</t>
    </rPh>
    <phoneticPr fontId="3"/>
  </si>
  <si>
    <t>デリネーター欠損</t>
    <rPh sb="6" eb="8">
      <t>ケッソン</t>
    </rPh>
    <phoneticPr fontId="3"/>
  </si>
  <si>
    <t>対策済</t>
    <phoneticPr fontId="8"/>
  </si>
  <si>
    <t>-</t>
    <phoneticPr fontId="3"/>
  </si>
  <si>
    <t>はく離</t>
  </si>
  <si>
    <t>うき・はく離</t>
  </si>
  <si>
    <t>材質劣化</t>
  </si>
  <si>
    <t>側溝</t>
  </si>
  <si>
    <t>路面</t>
  </si>
  <si>
    <t>はく落防止工対策済</t>
  </si>
  <si>
    <t>水平打ち継ぎ目（右側）</t>
  </si>
  <si>
    <t>覆工・坑門</t>
  </si>
  <si>
    <t>0.9m×5.2mの滞水</t>
  </si>
  <si>
    <t>滞水</t>
  </si>
  <si>
    <t>漏水</t>
  </si>
  <si>
    <t>監査歩路</t>
  </si>
  <si>
    <t>横断目地（左側）</t>
  </si>
  <si>
    <t>0.5m×3.6mの滞水</t>
  </si>
  <si>
    <t>0.3m×1.2mの滞水</t>
  </si>
  <si>
    <t>流下</t>
  </si>
  <si>
    <t>側壁（右側）</t>
  </si>
  <si>
    <t>横断目地（天端）</t>
  </si>
  <si>
    <t>部分補修</t>
  </si>
  <si>
    <t>車道</t>
  </si>
  <si>
    <t>0.9m×3.6mの滞水</t>
  </si>
  <si>
    <t>うき</t>
  </si>
  <si>
    <t>にじみ</t>
  </si>
  <si>
    <t>アーチ（天端）</t>
  </si>
  <si>
    <t>アーチ（左側）</t>
  </si>
  <si>
    <t>0.9m×3.2mの滞水</t>
  </si>
  <si>
    <t>アーチ（右側）</t>
  </si>
  <si>
    <t>滴水</t>
  </si>
  <si>
    <t>はく落防止工のアンカーゆるみ</t>
  </si>
  <si>
    <t>補強・補修材の破損</t>
  </si>
  <si>
    <t>側壁（左側）</t>
  </si>
  <si>
    <t>0.8m×3.5mの滞水</t>
  </si>
  <si>
    <t>閉合ひびわれ(打音異常なし)</t>
  </si>
  <si>
    <t>導水工新設により対策済</t>
  </si>
  <si>
    <t>欠損</t>
  </si>
  <si>
    <t>導水工の更新により対策済</t>
  </si>
  <si>
    <t>横断目地（右側）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</si>
</sst>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0&quot;m&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name val="游ゴシック"/>
      <family val="3"/>
      <charset val="128"/>
    </font>
    <font>
      <sz val="10"/>
      <name val="Malgun Gothic"/>
      <family val="3"/>
      <charset val="129"/>
    </font>
    <font>
      <sz val="10"/>
      <name val="Calibri"/>
      <family val="3"/>
      <charset val="161"/>
    </font>
    <font>
      <sz val="10"/>
      <name val="Calibri"/>
      <family val="3"/>
    </font>
    <font>
      <sz val="10"/>
      <name val="HGPｺﾞｼｯｸM"/>
      <family val="3"/>
      <charset val="161"/>
    </font>
    <font>
      <sz val="9"/>
      <name val="Malgun Gothic"/>
      <family val="3"/>
      <charset val="129"/>
    </font>
    <font>
      <sz val="9"/>
      <name val="HGSｺﾞｼｯｸM"/>
      <family val="3"/>
      <charset val="129"/>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82">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187" fontId="15" fillId="0" borderId="1" xfId="7" applyNumberForma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39"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9"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0" xfId="5" applyFont="1" applyBorder="1" applyAlignment="1">
      <alignment horizontal="center" vertical="center" shrinkToFit="1"/>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2" xfId="5"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6" xfId="5" applyFont="1" applyBorder="1" applyAlignment="1">
      <alignment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91"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9" fontId="15" fillId="0" borderId="1" xfId="7" applyNumberFormat="1" applyBorder="1"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53" fillId="0" borderId="1"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195" fontId="4" fillId="0" borderId="66" xfId="2" applyNumberFormat="1" applyFont="1" applyBorder="1" applyAlignment="1" applyProtection="1">
      <alignment horizontal="center" vertical="center"/>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6" fontId="53" fillId="0" borderId="1" xfId="2" applyNumberFormat="1" applyFont="1" applyBorder="1" applyAlignment="1" applyProtection="1">
      <alignment horizontal="center" vertical="center" wrapText="1"/>
      <protection locked="0"/>
    </xf>
    <xf numFmtId="190" fontId="53" fillId="0" borderId="1" xfId="2" applyNumberFormat="1" applyFont="1" applyBorder="1" applyAlignment="1" applyProtection="1">
      <alignment horizontal="right" vertical="center" wrapText="1"/>
      <protection locked="0"/>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190" fontId="15" fillId="0" borderId="1" xfId="7" applyNumberFormat="1" applyBorder="1" applyAlignment="1">
      <alignment horizontal="right" vertical="center" shrinkToFit="1"/>
    </xf>
    <xf numFmtId="195" fontId="4" fillId="0" borderId="66" xfId="2" applyNumberFormat="1" applyFont="1" applyBorder="1" applyAlignment="1" applyProtection="1">
      <alignment vertical="center"/>
      <protection locked="0"/>
    </xf>
    <xf numFmtId="0" fontId="9" fillId="0" borderId="1" xfId="4" applyFont="1" applyBorder="1" applyAlignment="1">
      <alignment horizontal="center" vertical="center" shrinkToFit="1"/>
    </xf>
    <xf numFmtId="2" fontId="18" fillId="0" borderId="2" xfId="5" applyNumberFormat="1" applyFont="1" applyBorder="1" applyAlignment="1">
      <alignment vertical="center" shrinkToFit="1"/>
    </xf>
    <xf numFmtId="40" fontId="18" fillId="0" borderId="20" xfId="6" applyNumberFormat="1" applyFont="1" applyFill="1" applyBorder="1" applyAlignment="1">
      <alignment horizontal="center" vertical="center" shrinkToFit="1"/>
    </xf>
    <xf numFmtId="190" fontId="39" fillId="0" borderId="1" xfId="2" applyNumberFormat="1" applyFont="1" applyBorder="1" applyAlignment="1" applyProtection="1">
      <alignment horizontal="right" vertical="center" wrapText="1"/>
      <protection locked="0"/>
    </xf>
    <xf numFmtId="2" fontId="18" fillId="0" borderId="20" xfId="5" applyNumberFormat="1" applyFont="1" applyBorder="1" applyAlignment="1">
      <alignment horizontal="center" vertical="center" shrinkToFit="1"/>
    </xf>
    <xf numFmtId="0" fontId="18" fillId="2" borderId="1" xfId="2" applyFont="1" applyFill="1" applyBorder="1" applyAlignment="1" applyProtection="1">
      <alignment horizontal="center" vertical="center" wrapText="1"/>
      <protection locked="0"/>
    </xf>
    <xf numFmtId="0" fontId="22" fillId="0" borderId="1" xfId="4" applyFont="1" applyBorder="1" applyAlignment="1">
      <alignment horizontal="center" vertical="center"/>
    </xf>
    <xf numFmtId="0" fontId="53" fillId="2" borderId="1" xfId="2" applyFont="1" applyFill="1" applyBorder="1" applyAlignment="1" applyProtection="1">
      <alignment horizontal="center" vertical="center" wrapText="1"/>
      <protection locked="0"/>
    </xf>
    <xf numFmtId="196" fontId="53" fillId="2" borderId="1" xfId="2" applyNumberFormat="1" applyFont="1" applyFill="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8" fontId="12" fillId="0" borderId="9" xfId="1" applyNumberFormat="1" applyBorder="1" applyAlignment="1" applyProtection="1">
      <alignment horizontal="center" vertical="center" shrinkToFit="1"/>
      <protection locked="0"/>
    </xf>
    <xf numFmtId="198" fontId="12" fillId="0" borderId="10"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8" fontId="12" fillId="0" borderId="3" xfId="1" applyNumberFormat="1" applyBorder="1" applyAlignment="1" applyProtection="1">
      <alignment horizontal="center" vertical="center" shrinkToFit="1"/>
      <protection locked="0"/>
    </xf>
    <xf numFmtId="198" fontId="12" fillId="0" borderId="8" xfId="1" applyNumberForma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38" fillId="0" borderId="1" xfId="7" applyFont="1" applyBorder="1" applyAlignment="1">
      <alignment horizontal="center" vertical="center" shrinkToFit="1"/>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0" borderId="3" xfId="2" applyFont="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6" fillId="0" borderId="2" xfId="2" applyFont="1" applyBorder="1" applyAlignment="1">
      <alignment horizontal="center" vertical="center" shrinkToFit="1"/>
    </xf>
    <xf numFmtId="0" fontId="38"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8" fillId="0" borderId="3" xfId="0" applyFont="1" applyBorder="1">
      <alignment vertical="center"/>
    </xf>
    <xf numFmtId="0" fontId="38"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8" fillId="0" borderId="10" xfId="0" applyFont="1" applyBorder="1" applyAlignment="1">
      <alignment horizontal="center" vertical="center"/>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5" fillId="0" borderId="2" xfId="2" applyBorder="1" applyAlignment="1">
      <alignment vertical="center" wrapTex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3"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8" fillId="0" borderId="2" xfId="0"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57" fillId="0" borderId="2" xfId="2" applyFont="1" applyBorder="1" applyAlignment="1" applyProtection="1">
      <alignment horizontal="left" vertical="center"/>
      <protection locked="0"/>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4" fillId="0" borderId="1" xfId="2" applyFont="1" applyBorder="1" applyAlignment="1">
      <alignment horizontal="center" vertical="center" wrapText="1" shrinkToFit="1"/>
    </xf>
    <xf numFmtId="0" fontId="60" fillId="0" borderId="2" xfId="2" applyFont="1" applyBorder="1" applyAlignment="1" applyProtection="1">
      <alignment horizontal="left" vertical="center"/>
      <protection locked="0"/>
    </xf>
    <xf numFmtId="0" fontId="4" fillId="0" borderId="2" xfId="2" applyFont="1" applyBorder="1" applyAlignment="1" applyProtection="1">
      <alignment horizontal="left" vertical="center" shrinkToFit="1"/>
      <protection locked="0"/>
    </xf>
    <xf numFmtId="0" fontId="4" fillId="0" borderId="3" xfId="2" applyFont="1" applyBorder="1" applyAlignment="1" applyProtection="1">
      <alignment horizontal="left" vertical="center" shrinkToFit="1"/>
      <protection locked="0"/>
    </xf>
    <xf numFmtId="0" fontId="4" fillId="0" borderId="8" xfId="2" applyFont="1" applyBorder="1" applyAlignment="1" applyProtection="1">
      <alignment horizontal="left" vertical="center" shrinkToFit="1"/>
      <protection locked="0"/>
    </xf>
    <xf numFmtId="0" fontId="18" fillId="0" borderId="6" xfId="4" applyFont="1" applyBorder="1" applyAlignment="1">
      <alignment horizontal="center" vertical="center" shrinkToFit="1"/>
    </xf>
    <xf numFmtId="0" fontId="18" fillId="0" borderId="5" xfId="4" applyFont="1" applyBorder="1" applyAlignment="1">
      <alignment horizontal="center" vertical="center"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6" fillId="0" borderId="1" xfId="2" applyFont="1" applyBorder="1" applyAlignment="1">
      <alignment horizontal="left" vertical="center" wrapText="1"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191" fontId="15" fillId="0" borderId="2" xfId="2" applyNumberFormat="1" applyBorder="1" applyAlignment="1">
      <alignment vertical="center" shrinkToFit="1"/>
    </xf>
    <xf numFmtId="0" fontId="15" fillId="0" borderId="8" xfId="2" applyBorder="1" applyAlignment="1">
      <alignment vertical="center" shrinkToFit="1"/>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8" fillId="0" borderId="7" xfId="0" applyFont="1" applyBorder="1" applyAlignment="1">
      <alignment vertical="center" wrapText="1" shrinkToFit="1"/>
    </xf>
    <xf numFmtId="0" fontId="38" fillId="0" borderId="5" xfId="0" applyFont="1" applyBorder="1" applyAlignment="1">
      <alignment vertical="center" wrapText="1" shrinkToFit="1"/>
    </xf>
    <xf numFmtId="0" fontId="38" fillId="0" borderId="9" xfId="0" applyFont="1" applyBorder="1" applyAlignment="1">
      <alignment vertical="center" wrapText="1" shrinkToFit="1"/>
    </xf>
    <xf numFmtId="0" fontId="38" fillId="0" borderId="10" xfId="0" applyFont="1" applyBorder="1" applyAlignment="1">
      <alignment vertical="center" wrapText="1" shrinkToFit="1"/>
    </xf>
    <xf numFmtId="0" fontId="38" fillId="0" borderId="11" xfId="0" applyFont="1" applyBorder="1" applyAlignment="1">
      <alignment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18" fillId="2" borderId="1"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8" fillId="0" borderId="3" xfId="0" applyFont="1" applyBorder="1" applyAlignment="1">
      <alignment horizontal="left" vertical="center"/>
    </xf>
    <xf numFmtId="0" fontId="38" fillId="0" borderId="8" xfId="0" applyFont="1" applyBorder="1" applyAlignment="1">
      <alignment horizontal="left"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8" fillId="0" borderId="3" xfId="0" applyFont="1" applyBorder="1" applyAlignment="1">
      <alignment horizontal="left" vertical="center" wrapText="1"/>
    </xf>
    <xf numFmtId="0" fontId="38" fillId="0" borderId="8" xfId="0" applyFont="1" applyBorder="1" applyAlignment="1">
      <alignment horizontal="left" vertical="center" wrapText="1"/>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8" xfId="2" applyFont="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9" fillId="2" borderId="21" xfId="2" applyFont="1" applyFill="1" applyBorder="1" applyAlignment="1">
      <alignment horizontal="center" vertical="center"/>
    </xf>
    <xf numFmtId="0" fontId="9" fillId="2" borderId="24" xfId="2" applyFont="1" applyFill="1" applyBorder="1" applyAlignment="1">
      <alignment horizontal="center" vertical="center" shrinkToFit="1"/>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50"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199" fontId="18" fillId="0" borderId="2" xfId="2" applyNumberFormat="1" applyFont="1" applyBorder="1" applyAlignment="1" applyProtection="1">
      <alignment horizontal="center" vertical="center" wrapText="1"/>
      <protection locked="0"/>
    </xf>
    <xf numFmtId="199" fontId="18" fillId="0" borderId="3" xfId="2" applyNumberFormat="1" applyFont="1" applyBorder="1" applyAlignment="1" applyProtection="1">
      <alignment horizontal="center" vertical="center" wrapText="1"/>
      <protection locked="0"/>
    </xf>
    <xf numFmtId="199" fontId="18" fillId="0" borderId="8" xfId="2" applyNumberFormat="1" applyFont="1" applyBorder="1" applyAlignment="1" applyProtection="1">
      <alignment horizontal="center" vertical="center" wrapText="1"/>
      <protection locked="0"/>
    </xf>
    <xf numFmtId="0" fontId="18" fillId="0" borderId="8" xfId="2" applyFont="1" applyBorder="1" applyAlignment="1" applyProtection="1">
      <alignment horizontal="left" vertical="center" wrapText="1"/>
      <protection locked="0"/>
    </xf>
    <xf numFmtId="0" fontId="38" fillId="0" borderId="3" xfId="0" applyFont="1" applyBorder="1" applyAlignment="1">
      <alignment horizontal="left" vertical="center" shrinkToFit="1"/>
    </xf>
    <xf numFmtId="0" fontId="38" fillId="0" borderId="8" xfId="0" applyFont="1" applyBorder="1" applyAlignment="1">
      <alignment horizontal="left" vertical="center" shrinkToFit="1"/>
    </xf>
    <xf numFmtId="0" fontId="62" fillId="0" borderId="2" xfId="2" applyFont="1" applyBorder="1" applyAlignment="1" applyProtection="1">
      <alignment horizontal="left" vertical="center" shrinkToFit="1"/>
      <protection locked="0"/>
    </xf>
    <xf numFmtId="0" fontId="62" fillId="0" borderId="2" xfId="2" applyFont="1" applyBorder="1" applyAlignment="1" applyProtection="1">
      <alignment horizontal="left" vertical="center" wrapText="1"/>
      <protection locked="0"/>
    </xf>
    <xf numFmtId="0" fontId="61" fillId="0" borderId="2" xfId="2" applyFont="1" applyBorder="1" applyAlignment="1" applyProtection="1">
      <alignment horizontal="left" vertical="center" shrinkToFit="1"/>
      <protection locked="0"/>
    </xf>
    <xf numFmtId="0" fontId="61" fillId="0" borderId="2" xfId="2" applyFont="1" applyBorder="1" applyAlignment="1" applyProtection="1">
      <alignment horizontal="left" vertical="center" wrapText="1"/>
      <protection locked="0"/>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46" fillId="0" borderId="8" xfId="0" applyFont="1" applyBorder="1" applyAlignment="1">
      <alignment horizontal="center" vertical="center"/>
    </xf>
    <xf numFmtId="0" fontId="46"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2" borderId="1" xfId="5" applyFont="1" applyFill="1" applyBorder="1" applyAlignment="1">
      <alignment horizontal="center" vertical="center" shrinkToFit="1"/>
    </xf>
    <xf numFmtId="0" fontId="34"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4" fillId="0" borderId="1" xfId="0" applyFont="1" applyBorder="1" applyAlignment="1">
      <alignment horizontal="right"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9" fillId="0" borderId="13" xfId="5" applyFont="1" applyBorder="1" applyAlignment="1">
      <alignment horizontal="left"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24"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left" vertical="center" shrinkToFi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9" fillId="2" borderId="34" xfId="5" applyFont="1" applyFill="1" applyBorder="1" applyAlignment="1">
      <alignment horizontal="center" vertical="center" wrapText="1"/>
    </xf>
    <xf numFmtId="0" fontId="49" fillId="2" borderId="26" xfId="5" applyFont="1" applyFill="1" applyBorder="1" applyAlignment="1">
      <alignment horizontal="center" vertical="center" wrapText="1"/>
    </xf>
    <xf numFmtId="0" fontId="49"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4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54.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95.png"/><Relationship Id="rId1" Type="http://schemas.openxmlformats.org/officeDocument/2006/relationships/image" Target="../media/image194.jpeg"/><Relationship Id="rId5" Type="http://schemas.openxmlformats.org/officeDocument/2006/relationships/image" Target="../media/image197.jpeg"/><Relationship Id="rId4" Type="http://schemas.openxmlformats.org/officeDocument/2006/relationships/image" Target="../media/image196.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16.jpeg"/><Relationship Id="rId2" Type="http://schemas.openxmlformats.org/officeDocument/2006/relationships/image" Target="../media/image215.jpeg"/><Relationship Id="rId1" Type="http://schemas.openxmlformats.org/officeDocument/2006/relationships/image" Target="../media/image214.jpeg"/><Relationship Id="rId4" Type="http://schemas.openxmlformats.org/officeDocument/2006/relationships/image" Target="../media/image217.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 Id="rId4" Type="http://schemas.openxmlformats.org/officeDocument/2006/relationships/image" Target="../media/image221.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24.jpeg"/><Relationship Id="rId2" Type="http://schemas.openxmlformats.org/officeDocument/2006/relationships/image" Target="../media/image223.jpeg"/><Relationship Id="rId1" Type="http://schemas.openxmlformats.org/officeDocument/2006/relationships/image" Target="../media/image222.jpeg"/><Relationship Id="rId4" Type="http://schemas.openxmlformats.org/officeDocument/2006/relationships/image" Target="../media/image225.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28.jpeg"/><Relationship Id="rId2" Type="http://schemas.openxmlformats.org/officeDocument/2006/relationships/image" Target="../media/image227.jpeg"/><Relationship Id="rId1" Type="http://schemas.openxmlformats.org/officeDocument/2006/relationships/image" Target="../media/image226.jpeg"/><Relationship Id="rId4" Type="http://schemas.openxmlformats.org/officeDocument/2006/relationships/image" Target="../media/image229.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32.jpeg"/><Relationship Id="rId2" Type="http://schemas.openxmlformats.org/officeDocument/2006/relationships/image" Target="../media/image231.jpeg"/><Relationship Id="rId1" Type="http://schemas.openxmlformats.org/officeDocument/2006/relationships/image" Target="../media/image230.jpeg"/><Relationship Id="rId4" Type="http://schemas.openxmlformats.org/officeDocument/2006/relationships/image" Target="../media/image233.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36.jpeg"/><Relationship Id="rId2" Type="http://schemas.openxmlformats.org/officeDocument/2006/relationships/image" Target="../media/image235.jpeg"/><Relationship Id="rId1" Type="http://schemas.openxmlformats.org/officeDocument/2006/relationships/image" Target="../media/image234.jpeg"/><Relationship Id="rId4" Type="http://schemas.openxmlformats.org/officeDocument/2006/relationships/image" Target="../media/image237.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40.jpeg"/><Relationship Id="rId2" Type="http://schemas.openxmlformats.org/officeDocument/2006/relationships/image" Target="../media/image239.jpeg"/><Relationship Id="rId1" Type="http://schemas.openxmlformats.org/officeDocument/2006/relationships/image" Target="../media/image238.jpeg"/><Relationship Id="rId4" Type="http://schemas.openxmlformats.org/officeDocument/2006/relationships/image" Target="../media/image241.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44.jpeg"/><Relationship Id="rId2" Type="http://schemas.openxmlformats.org/officeDocument/2006/relationships/image" Target="../media/image243.jpeg"/><Relationship Id="rId1" Type="http://schemas.openxmlformats.org/officeDocument/2006/relationships/image" Target="../media/image242.jpeg"/><Relationship Id="rId4" Type="http://schemas.openxmlformats.org/officeDocument/2006/relationships/image" Target="../media/image245.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48.jpeg"/><Relationship Id="rId2" Type="http://schemas.openxmlformats.org/officeDocument/2006/relationships/image" Target="../media/image247.jpeg"/><Relationship Id="rId1" Type="http://schemas.openxmlformats.org/officeDocument/2006/relationships/image" Target="../media/image246.jpeg"/><Relationship Id="rId4" Type="http://schemas.openxmlformats.org/officeDocument/2006/relationships/image" Target="../media/image249.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52.jpeg"/><Relationship Id="rId2" Type="http://schemas.openxmlformats.org/officeDocument/2006/relationships/image" Target="../media/image251.jpeg"/><Relationship Id="rId1" Type="http://schemas.openxmlformats.org/officeDocument/2006/relationships/image" Target="../media/image250.jpeg"/><Relationship Id="rId4" Type="http://schemas.openxmlformats.org/officeDocument/2006/relationships/image" Target="../media/image253.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56.jpeg"/><Relationship Id="rId2" Type="http://schemas.openxmlformats.org/officeDocument/2006/relationships/image" Target="../media/image255.jpeg"/><Relationship Id="rId1" Type="http://schemas.openxmlformats.org/officeDocument/2006/relationships/image" Target="../media/image254.jpeg"/><Relationship Id="rId4" Type="http://schemas.openxmlformats.org/officeDocument/2006/relationships/image" Target="../media/image257.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60.jpeg"/><Relationship Id="rId2" Type="http://schemas.openxmlformats.org/officeDocument/2006/relationships/image" Target="../media/image259.jpeg"/><Relationship Id="rId1" Type="http://schemas.openxmlformats.org/officeDocument/2006/relationships/image" Target="../media/image258.jpeg"/><Relationship Id="rId4" Type="http://schemas.openxmlformats.org/officeDocument/2006/relationships/image" Target="../media/image261.jpeg"/></Relationships>
</file>

<file path=xl/drawings/_rels/drawing71.xml.rels><?xml version="1.0" encoding="UTF-8" standalone="yes"?>
<Relationships xmlns="http://schemas.openxmlformats.org/package/2006/relationships"><Relationship Id="rId3" Type="http://schemas.openxmlformats.org/officeDocument/2006/relationships/image" Target="../media/image264.jpeg"/><Relationship Id="rId2" Type="http://schemas.openxmlformats.org/officeDocument/2006/relationships/image" Target="../media/image263.jpeg"/><Relationship Id="rId1" Type="http://schemas.openxmlformats.org/officeDocument/2006/relationships/image" Target="../media/image262.jpeg"/><Relationship Id="rId4" Type="http://schemas.openxmlformats.org/officeDocument/2006/relationships/image" Target="../media/image265.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68.jpeg"/><Relationship Id="rId2" Type="http://schemas.openxmlformats.org/officeDocument/2006/relationships/image" Target="../media/image267.jpeg"/><Relationship Id="rId1" Type="http://schemas.openxmlformats.org/officeDocument/2006/relationships/image" Target="../media/image266.jpeg"/><Relationship Id="rId4" Type="http://schemas.openxmlformats.org/officeDocument/2006/relationships/image" Target="../media/image269.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72.jpeg"/><Relationship Id="rId2" Type="http://schemas.openxmlformats.org/officeDocument/2006/relationships/image" Target="../media/image271.jpeg"/><Relationship Id="rId1" Type="http://schemas.openxmlformats.org/officeDocument/2006/relationships/image" Target="../media/image270.jpeg"/><Relationship Id="rId4" Type="http://schemas.openxmlformats.org/officeDocument/2006/relationships/image" Target="../media/image273.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76.jpeg"/><Relationship Id="rId2" Type="http://schemas.openxmlformats.org/officeDocument/2006/relationships/image" Target="../media/image275.jpeg"/><Relationship Id="rId1" Type="http://schemas.openxmlformats.org/officeDocument/2006/relationships/image" Target="../media/image274.jpeg"/><Relationship Id="rId4" Type="http://schemas.openxmlformats.org/officeDocument/2006/relationships/image" Target="../media/image277.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80.jpeg"/><Relationship Id="rId2" Type="http://schemas.openxmlformats.org/officeDocument/2006/relationships/image" Target="../media/image279.jpeg"/><Relationship Id="rId1" Type="http://schemas.openxmlformats.org/officeDocument/2006/relationships/image" Target="../media/image278.jpeg"/><Relationship Id="rId4" Type="http://schemas.openxmlformats.org/officeDocument/2006/relationships/image" Target="../media/image281.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84.jpeg"/><Relationship Id="rId2" Type="http://schemas.openxmlformats.org/officeDocument/2006/relationships/image" Target="../media/image283.jpeg"/><Relationship Id="rId1" Type="http://schemas.openxmlformats.org/officeDocument/2006/relationships/image" Target="../media/image282.jpeg"/><Relationship Id="rId4" Type="http://schemas.openxmlformats.org/officeDocument/2006/relationships/image" Target="../media/image285.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88.jpeg"/><Relationship Id="rId2" Type="http://schemas.openxmlformats.org/officeDocument/2006/relationships/image" Target="../media/image287.jpeg"/><Relationship Id="rId1" Type="http://schemas.openxmlformats.org/officeDocument/2006/relationships/image" Target="../media/image286.jpeg"/><Relationship Id="rId4" Type="http://schemas.openxmlformats.org/officeDocument/2006/relationships/image" Target="../media/image289.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92.jpeg"/><Relationship Id="rId2" Type="http://schemas.openxmlformats.org/officeDocument/2006/relationships/image" Target="../media/image291.jpeg"/><Relationship Id="rId1" Type="http://schemas.openxmlformats.org/officeDocument/2006/relationships/image" Target="../media/image290.jpeg"/><Relationship Id="rId4" Type="http://schemas.openxmlformats.org/officeDocument/2006/relationships/image" Target="../media/image293.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296.jpeg"/><Relationship Id="rId2" Type="http://schemas.openxmlformats.org/officeDocument/2006/relationships/image" Target="../media/image295.jpeg"/><Relationship Id="rId1" Type="http://schemas.openxmlformats.org/officeDocument/2006/relationships/image" Target="../media/image294.jpeg"/><Relationship Id="rId4" Type="http://schemas.openxmlformats.org/officeDocument/2006/relationships/image" Target="../media/image297.jpeg"/></Relationships>
</file>

<file path=xl/drawings/_rels/drawing80.xml.rels><?xml version="1.0" encoding="UTF-8" standalone="yes"?>
<Relationships xmlns="http://schemas.openxmlformats.org/package/2006/relationships"><Relationship Id="rId3" Type="http://schemas.openxmlformats.org/officeDocument/2006/relationships/image" Target="../media/image300.jpeg"/><Relationship Id="rId2" Type="http://schemas.openxmlformats.org/officeDocument/2006/relationships/image" Target="../media/image299.jpeg"/><Relationship Id="rId1" Type="http://schemas.openxmlformats.org/officeDocument/2006/relationships/image" Target="../media/image298.jpeg"/><Relationship Id="rId4" Type="http://schemas.openxmlformats.org/officeDocument/2006/relationships/image" Target="../media/image301.jpeg"/></Relationships>
</file>

<file path=xl/drawings/_rels/drawing81.xml.rels><?xml version="1.0" encoding="UTF-8" standalone="yes"?>
<Relationships xmlns="http://schemas.openxmlformats.org/package/2006/relationships"><Relationship Id="rId3" Type="http://schemas.openxmlformats.org/officeDocument/2006/relationships/image" Target="../media/image304.jpeg"/><Relationship Id="rId2" Type="http://schemas.openxmlformats.org/officeDocument/2006/relationships/image" Target="../media/image303.jpeg"/><Relationship Id="rId1" Type="http://schemas.openxmlformats.org/officeDocument/2006/relationships/image" Target="../media/image302.jpeg"/><Relationship Id="rId4" Type="http://schemas.openxmlformats.org/officeDocument/2006/relationships/image" Target="../media/image305.jpeg"/></Relationships>
</file>

<file path=xl/drawings/_rels/drawing82.xml.rels><?xml version="1.0" encoding="UTF-8" standalone="yes"?>
<Relationships xmlns="http://schemas.openxmlformats.org/package/2006/relationships"><Relationship Id="rId3" Type="http://schemas.openxmlformats.org/officeDocument/2006/relationships/image" Target="../media/image308.jpeg"/><Relationship Id="rId2" Type="http://schemas.openxmlformats.org/officeDocument/2006/relationships/image" Target="../media/image307.jpeg"/><Relationship Id="rId1" Type="http://schemas.openxmlformats.org/officeDocument/2006/relationships/image" Target="../media/image306.jpeg"/><Relationship Id="rId4" Type="http://schemas.openxmlformats.org/officeDocument/2006/relationships/image" Target="../media/image309.jpeg"/></Relationships>
</file>

<file path=xl/drawings/_rels/drawing83.xml.rels><?xml version="1.0" encoding="UTF-8" standalone="yes"?>
<Relationships xmlns="http://schemas.openxmlformats.org/package/2006/relationships"><Relationship Id="rId3" Type="http://schemas.openxmlformats.org/officeDocument/2006/relationships/image" Target="../media/image312.jpeg"/><Relationship Id="rId2" Type="http://schemas.openxmlformats.org/officeDocument/2006/relationships/image" Target="../media/image311.jpeg"/><Relationship Id="rId1" Type="http://schemas.openxmlformats.org/officeDocument/2006/relationships/image" Target="../media/image310.jpeg"/><Relationship Id="rId4" Type="http://schemas.openxmlformats.org/officeDocument/2006/relationships/image" Target="../media/image313.jpeg"/></Relationships>
</file>

<file path=xl/drawings/_rels/drawing84.xml.rels><?xml version="1.0" encoding="UTF-8" standalone="yes"?>
<Relationships xmlns="http://schemas.openxmlformats.org/package/2006/relationships"><Relationship Id="rId3" Type="http://schemas.openxmlformats.org/officeDocument/2006/relationships/image" Target="../media/image316.jpeg"/><Relationship Id="rId2" Type="http://schemas.openxmlformats.org/officeDocument/2006/relationships/image" Target="../media/image315.jpeg"/><Relationship Id="rId1" Type="http://schemas.openxmlformats.org/officeDocument/2006/relationships/image" Target="../media/image314.jpeg"/><Relationship Id="rId4" Type="http://schemas.openxmlformats.org/officeDocument/2006/relationships/image" Target="../media/image317.jpeg"/></Relationships>
</file>

<file path=xl/drawings/_rels/drawing85.xml.rels><?xml version="1.0" encoding="UTF-8" standalone="yes"?>
<Relationships xmlns="http://schemas.openxmlformats.org/package/2006/relationships"><Relationship Id="rId2" Type="http://schemas.openxmlformats.org/officeDocument/2006/relationships/image" Target="../media/image319.jpeg"/><Relationship Id="rId1" Type="http://schemas.openxmlformats.org/officeDocument/2006/relationships/image" Target="../media/image318.jpeg"/></Relationships>
</file>

<file path=xl/drawings/_rels/drawing86.xml.rels><?xml version="1.0" encoding="UTF-8" standalone="yes"?>
<Relationships xmlns="http://schemas.openxmlformats.org/package/2006/relationships"><Relationship Id="rId3" Type="http://schemas.openxmlformats.org/officeDocument/2006/relationships/image" Target="../media/image322.jpeg"/><Relationship Id="rId2" Type="http://schemas.openxmlformats.org/officeDocument/2006/relationships/image" Target="../media/image321.jpeg"/><Relationship Id="rId1" Type="http://schemas.openxmlformats.org/officeDocument/2006/relationships/image" Target="../media/image320.jpeg"/><Relationship Id="rId4" Type="http://schemas.openxmlformats.org/officeDocument/2006/relationships/image" Target="../media/image323.jpeg"/></Relationships>
</file>

<file path=xl/drawings/_rels/drawing87.xml.rels><?xml version="1.0" encoding="UTF-8" standalone="yes"?>
<Relationships xmlns="http://schemas.openxmlformats.org/package/2006/relationships"><Relationship Id="rId2" Type="http://schemas.openxmlformats.org/officeDocument/2006/relationships/image" Target="../media/image325.emf"/><Relationship Id="rId1" Type="http://schemas.openxmlformats.org/officeDocument/2006/relationships/image" Target="../media/image324.emf"/></Relationships>
</file>

<file path=xl/drawings/_rels/drawing88.xml.rels><?xml version="1.0" encoding="UTF-8" standalone="yes"?>
<Relationships xmlns="http://schemas.openxmlformats.org/package/2006/relationships"><Relationship Id="rId2" Type="http://schemas.openxmlformats.org/officeDocument/2006/relationships/image" Target="../media/image325.emf"/><Relationship Id="rId1" Type="http://schemas.openxmlformats.org/officeDocument/2006/relationships/image" Target="../media/image324.emf"/></Relationships>
</file>

<file path=xl/drawings/_rels/drawing89.xml.rels><?xml version="1.0" encoding="UTF-8" standalone="yes"?>
<Relationships xmlns="http://schemas.openxmlformats.org/package/2006/relationships"><Relationship Id="rId2" Type="http://schemas.openxmlformats.org/officeDocument/2006/relationships/image" Target="../media/image325.emf"/><Relationship Id="rId1" Type="http://schemas.openxmlformats.org/officeDocument/2006/relationships/image" Target="../media/image324.emf"/></Relationships>
</file>

<file path=xl/drawings/_rels/drawing90.xml.rels><?xml version="1.0" encoding="UTF-8" standalone="yes"?>
<Relationships xmlns="http://schemas.openxmlformats.org/package/2006/relationships"><Relationship Id="rId2" Type="http://schemas.openxmlformats.org/officeDocument/2006/relationships/image" Target="../media/image325.emf"/><Relationship Id="rId1" Type="http://schemas.openxmlformats.org/officeDocument/2006/relationships/image" Target="../media/image324.emf"/></Relationships>
</file>

<file path=xl/drawings/_rels/drawing91.xml.rels><?xml version="1.0" encoding="UTF-8" standalone="yes"?>
<Relationships xmlns="http://schemas.openxmlformats.org/package/2006/relationships"><Relationship Id="rId2" Type="http://schemas.openxmlformats.org/officeDocument/2006/relationships/image" Target="../media/image325.emf"/><Relationship Id="rId1" Type="http://schemas.openxmlformats.org/officeDocument/2006/relationships/image" Target="../media/image324.emf"/></Relationships>
</file>

<file path=xl/drawings/_rels/drawing92.xml.rels><?xml version="1.0" encoding="UTF-8" standalone="yes"?>
<Relationships xmlns="http://schemas.openxmlformats.org/package/2006/relationships"><Relationship Id="rId1" Type="http://schemas.openxmlformats.org/officeDocument/2006/relationships/image" Target="../media/image326.emf"/></Relationships>
</file>

<file path=xl/drawings/_rels/drawing93.xml.rels><?xml version="1.0" encoding="UTF-8" standalone="yes"?>
<Relationships xmlns="http://schemas.openxmlformats.org/package/2006/relationships"><Relationship Id="rId1" Type="http://schemas.openxmlformats.org/officeDocument/2006/relationships/image" Target="../media/image327.emf"/></Relationships>
</file>

<file path=xl/drawings/_rels/drawing94.xml.rels><?xml version="1.0" encoding="UTF-8" standalone="yes"?>
<Relationships xmlns="http://schemas.openxmlformats.org/package/2006/relationships"><Relationship Id="rId1" Type="http://schemas.openxmlformats.org/officeDocument/2006/relationships/image" Target="../media/image328.emf"/></Relationships>
</file>

<file path=xl/drawings/_rels/drawing95.xml.rels><?xml version="1.0" encoding="UTF-8" standalone="yes"?>
<Relationships xmlns="http://schemas.openxmlformats.org/package/2006/relationships"><Relationship Id="rId1" Type="http://schemas.openxmlformats.org/officeDocument/2006/relationships/image" Target="../media/image329.emf"/></Relationships>
</file>

<file path=xl/drawings/_rels/drawing96.xml.rels><?xml version="1.0" encoding="UTF-8" standalone="yes"?>
<Relationships xmlns="http://schemas.openxmlformats.org/package/2006/relationships"><Relationship Id="rId1" Type="http://schemas.openxmlformats.org/officeDocument/2006/relationships/image" Target="../media/image330.emf"/></Relationships>
</file>

<file path=xl/drawings/_rels/drawing97.xml.rels><?xml version="1.0" encoding="UTF-8" standalone="yes"?>
<Relationships xmlns="http://schemas.openxmlformats.org/package/2006/relationships"><Relationship Id="rId1" Type="http://schemas.openxmlformats.org/officeDocument/2006/relationships/image" Target="../media/image331.emf"/></Relationships>
</file>

<file path=xl/drawings/_rels/drawing98.xml.rels><?xml version="1.0" encoding="UTF-8" standalone="yes"?>
<Relationships xmlns="http://schemas.openxmlformats.org/package/2006/relationships"><Relationship Id="rId1" Type="http://schemas.openxmlformats.org/officeDocument/2006/relationships/image" Target="../media/image332.emf"/></Relationships>
</file>

<file path=xl/drawings/_rels/drawing99.xml.rels><?xml version="1.0" encoding="UTF-8" standalone="yes"?>
<Relationships xmlns="http://schemas.openxmlformats.org/package/2006/relationships"><Relationship Id="rId1" Type="http://schemas.openxmlformats.org/officeDocument/2006/relationships/image" Target="../media/image333.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334.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335.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336.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337.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338.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339.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340.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341.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342.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343.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344.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345.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346.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347.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348.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349.emf"/></Relationships>
</file>

<file path=xl/drawings/_rels/drawing116.xml.rels><?xml version="1.0" encoding="UTF-8" standalone="yes"?>
<Relationships xmlns="http://schemas.openxmlformats.org/package/2006/relationships"><Relationship Id="rId1" Type="http://schemas.openxmlformats.org/officeDocument/2006/relationships/image" Target="../media/image350.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351.emf"/></Relationships>
</file>

<file path=xl/drawings/_rels/drawing118.xml.rels><?xml version="1.0" encoding="UTF-8" standalone="yes"?>
<Relationships xmlns="http://schemas.openxmlformats.org/package/2006/relationships"><Relationship Id="rId1" Type="http://schemas.openxmlformats.org/officeDocument/2006/relationships/image" Target="../media/image352.emf"/></Relationships>
</file>

<file path=xl/drawings/_rels/drawing119.xml.rels><?xml version="1.0" encoding="UTF-8" standalone="yes"?>
<Relationships xmlns="http://schemas.openxmlformats.org/package/2006/relationships"><Relationship Id="rId1" Type="http://schemas.openxmlformats.org/officeDocument/2006/relationships/image" Target="../media/image353.emf"/></Relationships>
</file>

<file path=xl/drawings/_rels/drawing120.xml.rels><?xml version="1.0" encoding="UTF-8" standalone="yes"?>
<Relationships xmlns="http://schemas.openxmlformats.org/package/2006/relationships"><Relationship Id="rId1" Type="http://schemas.openxmlformats.org/officeDocument/2006/relationships/image" Target="../media/image354.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355.emf"/></Relationships>
</file>

<file path=xl/drawings/_rels/drawing122.xml.rels><?xml version="1.0" encoding="UTF-8" standalone="yes"?>
<Relationships xmlns="http://schemas.openxmlformats.org/package/2006/relationships"><Relationship Id="rId1" Type="http://schemas.openxmlformats.org/officeDocument/2006/relationships/image" Target="../media/image356.emf"/></Relationships>
</file>

<file path=xl/drawings/_rels/drawing123.xml.rels><?xml version="1.0" encoding="UTF-8" standalone="yes"?>
<Relationships xmlns="http://schemas.openxmlformats.org/package/2006/relationships"><Relationship Id="rId1" Type="http://schemas.openxmlformats.org/officeDocument/2006/relationships/image" Target="../media/image35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106680</xdr:colOff>
          <xdr:row>3</xdr:row>
          <xdr:rowOff>99060</xdr:rowOff>
        </xdr:from>
        <xdr:to>
          <xdr:col>6</xdr:col>
          <xdr:colOff>594360</xdr:colOff>
          <xdr:row>38</xdr:row>
          <xdr:rowOff>30480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129540</xdr:colOff>
      <xdr:row>6</xdr:row>
      <xdr:rowOff>94216</xdr:rowOff>
    </xdr:from>
    <xdr:to>
      <xdr:col>13</xdr:col>
      <xdr:colOff>279000</xdr:colOff>
      <xdr:row>11</xdr:row>
      <xdr:rowOff>386394</xdr:rowOff>
    </xdr:to>
    <xdr:pic>
      <xdr:nvPicPr>
        <xdr:cNvPr id="2" name="図 1">
          <a:extLst>
            <a:ext uri="{FF2B5EF4-FFF2-40B4-BE49-F238E27FC236}">
              <a16:creationId xmlns:a16="http://schemas.microsoft.com/office/drawing/2014/main" id="{00000000-0008-0000-0400-00000200000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973" r="11636"/>
        <a:stretch/>
      </xdr:blipFill>
      <xdr:spPr>
        <a:xfrm>
          <a:off x="525780" y="1488676"/>
          <a:ext cx="3250800" cy="2540078"/>
        </a:xfrm>
        <a:prstGeom prst="rect">
          <a:avLst/>
        </a:prstGeom>
      </xdr:spPr>
    </xdr:pic>
    <xdr:clientData/>
  </xdr:twoCellAnchor>
  <xdr:twoCellAnchor>
    <xdr:from>
      <xdr:col>6</xdr:col>
      <xdr:colOff>121919</xdr:colOff>
      <xdr:row>5</xdr:row>
      <xdr:rowOff>195354</xdr:rowOff>
    </xdr:from>
    <xdr:to>
      <xdr:col>9</xdr:col>
      <xdr:colOff>179736</xdr:colOff>
      <xdr:row>6</xdr:row>
      <xdr:rowOff>119964</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645919" y="1262154"/>
          <a:ext cx="903637" cy="25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t>位置図</a:t>
          </a:r>
        </a:p>
      </xdr:txBody>
    </xdr:sp>
    <xdr:clientData/>
  </xdr:twoCellAnchor>
  <xdr:twoCellAnchor editAs="oneCell">
    <xdr:from>
      <xdr:col>14</xdr:col>
      <xdr:colOff>190499</xdr:colOff>
      <xdr:row>6</xdr:row>
      <xdr:rowOff>358140</xdr:rowOff>
    </xdr:from>
    <xdr:to>
      <xdr:col>24</xdr:col>
      <xdr:colOff>83819</xdr:colOff>
      <xdr:row>11</xdr:row>
      <xdr:rowOff>144780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3970019" y="1752600"/>
          <a:ext cx="2712720" cy="2034540"/>
        </a:xfrm>
        <a:prstGeom prst="rect">
          <a:avLst/>
        </a:prstGeom>
      </xdr:spPr>
    </xdr:pic>
    <xdr:clientData/>
  </xdr:twoCellAnchor>
  <xdr:twoCellAnchor editAs="oneCell">
    <xdr:from>
      <xdr:col>24</xdr:col>
      <xdr:colOff>236219</xdr:colOff>
      <xdr:row>6</xdr:row>
      <xdr:rowOff>365760</xdr:rowOff>
    </xdr:from>
    <xdr:to>
      <xdr:col>34</xdr:col>
      <xdr:colOff>128819</xdr:colOff>
      <xdr:row>11</xdr:row>
      <xdr:rowOff>151860</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xfrm>
          <a:off x="6835139" y="1760220"/>
          <a:ext cx="2712000" cy="2034000"/>
        </a:xfrm>
        <a:prstGeom prst="rect">
          <a:avLst/>
        </a:prstGeom>
      </xdr:spPr>
    </xdr:pic>
    <xdr:clientData/>
  </xdr:twoCellAnchor>
  <xdr:twoCellAnchor>
    <xdr:from>
      <xdr:col>15</xdr:col>
      <xdr:colOff>259079</xdr:colOff>
      <xdr:row>5</xdr:row>
      <xdr:rowOff>304800</xdr:rowOff>
    </xdr:from>
    <xdr:to>
      <xdr:col>23</xdr:col>
      <xdr:colOff>53918</xdr:colOff>
      <xdr:row>6</xdr:row>
      <xdr:rowOff>305023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0539" y="13716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現況写真（起点）</a:t>
          </a:r>
        </a:p>
      </xdr:txBody>
    </xdr:sp>
    <xdr:clientData/>
  </xdr:twoCellAnchor>
  <xdr:twoCellAnchor>
    <xdr:from>
      <xdr:col>26</xdr:col>
      <xdr:colOff>7619</xdr:colOff>
      <xdr:row>5</xdr:row>
      <xdr:rowOff>320040</xdr:rowOff>
    </xdr:from>
    <xdr:to>
      <xdr:col>33</xdr:col>
      <xdr:colOff>84398</xdr:colOff>
      <xdr:row>6</xdr:row>
      <xdr:rowOff>320263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170419" y="13868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現況写真（終点）</a:t>
          </a:r>
        </a:p>
      </xdr:txBody>
    </xdr:sp>
    <xdr:clientData/>
  </xdr:twoCellAnchor>
  <xdr:twoCellAnchor>
    <xdr:from>
      <xdr:col>15</xdr:col>
      <xdr:colOff>266699</xdr:colOff>
      <xdr:row>12</xdr:row>
      <xdr:rowOff>137160</xdr:rowOff>
    </xdr:from>
    <xdr:to>
      <xdr:col>23</xdr:col>
      <xdr:colOff>61538</xdr:colOff>
      <xdr:row>13</xdr:row>
      <xdr:rowOff>15463</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4328159" y="42291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坑内</a:t>
          </a:r>
        </a:p>
      </xdr:txBody>
    </xdr:sp>
    <xdr:clientData/>
  </xdr:twoCellAnchor>
  <xdr:twoCellAnchor>
    <xdr:from>
      <xdr:col>26</xdr:col>
      <xdr:colOff>15239</xdr:colOff>
      <xdr:row>12</xdr:row>
      <xdr:rowOff>152400</xdr:rowOff>
    </xdr:from>
    <xdr:to>
      <xdr:col>33</xdr:col>
      <xdr:colOff>92018</xdr:colOff>
      <xdr:row>13</xdr:row>
      <xdr:rowOff>30703</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7178039" y="42443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銘板</a:t>
          </a:r>
        </a:p>
      </xdr:txBody>
    </xdr:sp>
    <xdr:clientData/>
  </xdr:twoCellAnchor>
  <xdr:twoCellAnchor editAs="oneCell">
    <xdr:from>
      <xdr:col>14</xdr:col>
      <xdr:colOff>198120</xdr:colOff>
      <xdr:row>13</xdr:row>
      <xdr:rowOff>83820</xdr:rowOff>
    </xdr:from>
    <xdr:to>
      <xdr:col>24</xdr:col>
      <xdr:colOff>91440</xdr:colOff>
      <xdr:row>17</xdr:row>
      <xdr:rowOff>320040</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4"/>
        <a:stretch>
          <a:fillRect/>
        </a:stretch>
      </xdr:blipFill>
      <xdr:spPr>
        <a:xfrm>
          <a:off x="3977640" y="4625340"/>
          <a:ext cx="2712720" cy="2034540"/>
        </a:xfrm>
        <a:prstGeom prst="rect">
          <a:avLst/>
        </a:prstGeom>
      </xdr:spPr>
    </xdr:pic>
    <xdr:clientData/>
  </xdr:twoCellAnchor>
  <xdr:twoCellAnchor editAs="oneCell">
    <xdr:from>
      <xdr:col>24</xdr:col>
      <xdr:colOff>243840</xdr:colOff>
      <xdr:row>13</xdr:row>
      <xdr:rowOff>91440</xdr:rowOff>
    </xdr:from>
    <xdr:to>
      <xdr:col>34</xdr:col>
      <xdr:colOff>137160</xdr:colOff>
      <xdr:row>17</xdr:row>
      <xdr:rowOff>327660</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a:stretch>
          <a:fillRect/>
        </a:stretch>
      </xdr:blipFill>
      <xdr:spPr>
        <a:xfrm>
          <a:off x="6842760" y="4632960"/>
          <a:ext cx="2712720" cy="2034540"/>
        </a:xfrm>
        <a:prstGeom prst="rect">
          <a:avLst/>
        </a:prstGeom>
      </xdr:spPr>
    </xdr:pic>
    <xdr:clientData/>
  </xdr:twoCellAnchor>
  <xdr:twoCellAnchor>
    <xdr:from>
      <xdr:col>2</xdr:col>
      <xdr:colOff>83128</xdr:colOff>
      <xdr:row>12</xdr:row>
      <xdr:rowOff>353289</xdr:rowOff>
    </xdr:from>
    <xdr:to>
      <xdr:col>14</xdr:col>
      <xdr:colOff>93750</xdr:colOff>
      <xdr:row>17</xdr:row>
      <xdr:rowOff>540325</xdr:rowOff>
    </xdr:to>
    <xdr:pic>
      <xdr:nvPicPr>
        <xdr:cNvPr id="10" name="図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84910" y="4440380"/>
          <a:ext cx="3418840"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110837</xdr:colOff>
      <xdr:row>12</xdr:row>
      <xdr:rowOff>2079</xdr:rowOff>
    </xdr:from>
    <xdr:to>
      <xdr:col>11</xdr:col>
      <xdr:colOff>189695</xdr:colOff>
      <xdr:row>12</xdr:row>
      <xdr:rowOff>329962</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1070957" y="4094019"/>
          <a:ext cx="2052438"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断面図</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226454</xdr:colOff>
      <xdr:row>18</xdr:row>
      <xdr:rowOff>7697</xdr:rowOff>
    </xdr:from>
    <xdr:to>
      <xdr:col>24</xdr:col>
      <xdr:colOff>93458</xdr:colOff>
      <xdr:row>25</xdr:row>
      <xdr:rowOff>38023</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1254"/>
        <a:stretch/>
      </xdr:blipFill>
      <xdr:spPr bwMode="auto">
        <a:xfrm>
          <a:off x="629866" y="2540226"/>
          <a:ext cx="9029606" cy="3392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4</xdr:col>
      <xdr:colOff>14941</xdr:colOff>
      <xdr:row>18</xdr:row>
      <xdr:rowOff>7697</xdr:rowOff>
    </xdr:from>
    <xdr:to>
      <xdr:col>23</xdr:col>
      <xdr:colOff>201706</xdr:colOff>
      <xdr:row>25</xdr:row>
      <xdr:rowOff>38023</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840" r="46094"/>
        <a:stretch/>
      </xdr:blipFill>
      <xdr:spPr bwMode="auto">
        <a:xfrm>
          <a:off x="1217706" y="2472991"/>
          <a:ext cx="8068235" cy="3429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3</xdr:col>
      <xdr:colOff>214925</xdr:colOff>
      <xdr:row>18</xdr:row>
      <xdr:rowOff>7697</xdr:rowOff>
    </xdr:from>
    <xdr:to>
      <xdr:col>23</xdr:col>
      <xdr:colOff>45592</xdr:colOff>
      <xdr:row>25</xdr:row>
      <xdr:rowOff>38023</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302" r="20484"/>
        <a:stretch/>
      </xdr:blipFill>
      <xdr:spPr bwMode="auto">
        <a:xfrm>
          <a:off x="1016002" y="2502107"/>
          <a:ext cx="8128000" cy="3436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5</xdr:col>
      <xdr:colOff>342900</xdr:colOff>
      <xdr:row>18</xdr:row>
      <xdr:rowOff>7697</xdr:rowOff>
    </xdr:from>
    <xdr:to>
      <xdr:col>21</xdr:col>
      <xdr:colOff>495300</xdr:colOff>
      <xdr:row>25</xdr:row>
      <xdr:rowOff>38023</xdr:rowOff>
    </xdr:to>
    <xdr:pic>
      <xdr:nvPicPr>
        <xdr:cNvPr id="3" name="図 2">
          <a:extLst>
            <a:ext uri="{FF2B5EF4-FFF2-40B4-BE49-F238E27FC236}">
              <a16:creationId xmlns:a16="http://schemas.microsoft.com/office/drawing/2014/main" id="{00000000-0008-0000-08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703" r="-36"/>
        <a:stretch/>
      </xdr:blipFill>
      <xdr:spPr bwMode="auto">
        <a:xfrm>
          <a:off x="1955800" y="2560397"/>
          <a:ext cx="6654800" cy="3472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C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D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0E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7" name="図 6">
          <a:extLst>
            <a:ext uri="{FF2B5EF4-FFF2-40B4-BE49-F238E27FC236}">
              <a16:creationId xmlns:a16="http://schemas.microsoft.com/office/drawing/2014/main" id="{00000000-0008-0000-0E00-000007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0F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0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100-000004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0" name="図 9">
          <a:extLst>
            <a:ext uri="{FF2B5EF4-FFF2-40B4-BE49-F238E27FC236}">
              <a16:creationId xmlns:a16="http://schemas.microsoft.com/office/drawing/2014/main" id="{00000000-0008-0000-1200-00000A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1" name="図 10">
          <a:extLst>
            <a:ext uri="{FF2B5EF4-FFF2-40B4-BE49-F238E27FC236}">
              <a16:creationId xmlns:a16="http://schemas.microsoft.com/office/drawing/2014/main" id="{00000000-0008-0000-1200-00000B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2" name="図 11">
          <a:extLst>
            <a:ext uri="{FF2B5EF4-FFF2-40B4-BE49-F238E27FC236}">
              <a16:creationId xmlns:a16="http://schemas.microsoft.com/office/drawing/2014/main" id="{00000000-0008-0000-1200-00000C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3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3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243840</xdr:colOff>
      <xdr:row>4</xdr:row>
      <xdr:rowOff>76200</xdr:rowOff>
    </xdr:from>
    <xdr:to>
      <xdr:col>11</xdr:col>
      <xdr:colOff>390000</xdr:colOff>
      <xdr:row>16</xdr:row>
      <xdr:rowOff>138300</xdr:rowOff>
    </xdr:to>
    <xdr:pic>
      <xdr:nvPicPr>
        <xdr:cNvPr id="2" name="図 1">
          <a:extLst>
            <a:ext uri="{FF2B5EF4-FFF2-40B4-BE49-F238E27FC236}">
              <a16:creationId xmlns:a16="http://schemas.microsoft.com/office/drawing/2014/main" id="{00000000-0008-0000-1400-000002000000}"/>
            </a:ext>
          </a:extLst>
        </xdr:cNvPr>
        <xdr:cNvPicPr>
          <a:picLocks/>
        </xdr:cNvPicPr>
      </xdr:nvPicPr>
      <xdr:blipFill>
        <a:blip xmlns:r="http://schemas.openxmlformats.org/officeDocument/2006/relationships" r:embed="rId1"/>
        <a:stretch>
          <a:fillRect/>
        </a:stretch>
      </xdr:blipFill>
      <xdr:spPr>
        <a:xfrm>
          <a:off x="2621280" y="937260"/>
          <a:ext cx="3895200" cy="2919600"/>
        </a:xfrm>
        <a:prstGeom prst="rect">
          <a:avLst/>
        </a:prstGeom>
      </xdr:spPr>
    </xdr:pic>
    <xdr:clientData/>
  </xdr:twoCellAnchor>
  <xdr:twoCellAnchor editAs="oneCell">
    <xdr:from>
      <xdr:col>16</xdr:col>
      <xdr:colOff>243840</xdr:colOff>
      <xdr:row>4</xdr:row>
      <xdr:rowOff>76200</xdr:rowOff>
    </xdr:from>
    <xdr:to>
      <xdr:col>22</xdr:col>
      <xdr:colOff>390000</xdr:colOff>
      <xdr:row>16</xdr:row>
      <xdr:rowOff>138300</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2"/>
        <a:stretch>
          <a:fillRect/>
        </a:stretch>
      </xdr:blipFill>
      <xdr:spPr>
        <a:xfrm>
          <a:off x="8846820" y="937260"/>
          <a:ext cx="3895200" cy="2919600"/>
        </a:xfrm>
        <a:prstGeom prst="rect">
          <a:avLst/>
        </a:prstGeom>
      </xdr:spPr>
    </xdr:pic>
    <xdr:clientData/>
  </xdr:twoCellAnchor>
  <xdr:twoCellAnchor editAs="oneCell">
    <xdr:from>
      <xdr:col>5</xdr:col>
      <xdr:colOff>243840</xdr:colOff>
      <xdr:row>22</xdr:row>
      <xdr:rowOff>76200</xdr:rowOff>
    </xdr:from>
    <xdr:to>
      <xdr:col>11</xdr:col>
      <xdr:colOff>390000</xdr:colOff>
      <xdr:row>34</xdr:row>
      <xdr:rowOff>138300</xdr:rowOff>
    </xdr:to>
    <xdr:pic>
      <xdr:nvPicPr>
        <xdr:cNvPr id="4" name="図 3">
          <a:extLst>
            <a:ext uri="{FF2B5EF4-FFF2-40B4-BE49-F238E27FC236}">
              <a16:creationId xmlns:a16="http://schemas.microsoft.com/office/drawing/2014/main" id="{00000000-0008-0000-1400-000004000000}"/>
            </a:ext>
          </a:extLst>
        </xdr:cNvPr>
        <xdr:cNvPicPr>
          <a:picLocks/>
        </xdr:cNvPicPr>
      </xdr:nvPicPr>
      <xdr:blipFill>
        <a:blip xmlns:r="http://schemas.openxmlformats.org/officeDocument/2006/relationships" r:embed="rId3"/>
        <a:stretch>
          <a:fillRect/>
        </a:stretch>
      </xdr:blipFill>
      <xdr:spPr>
        <a:xfrm>
          <a:off x="2621280" y="5074920"/>
          <a:ext cx="3895200" cy="2919600"/>
        </a:xfrm>
        <a:prstGeom prst="rect">
          <a:avLst/>
        </a:prstGeom>
      </xdr:spPr>
    </xdr:pic>
    <xdr:clientData/>
  </xdr:twoCellAnchor>
  <xdr:twoCellAnchor editAs="oneCell">
    <xdr:from>
      <xdr:col>16</xdr:col>
      <xdr:colOff>243840</xdr:colOff>
      <xdr:row>22</xdr:row>
      <xdr:rowOff>76200</xdr:rowOff>
    </xdr:from>
    <xdr:to>
      <xdr:col>22</xdr:col>
      <xdr:colOff>390000</xdr:colOff>
      <xdr:row>34</xdr:row>
      <xdr:rowOff>138300</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4"/>
        <a:stretch>
          <a:fillRect/>
        </a:stretch>
      </xdr:blipFill>
      <xdr:spPr>
        <a:xfrm>
          <a:off x="8846820" y="5074920"/>
          <a:ext cx="3895200" cy="2919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5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5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6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6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7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7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7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8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8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8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A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A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B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B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C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C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D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D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382380</xdr:colOff>
      <xdr:row>16</xdr:row>
      <xdr:rowOff>138300</xdr:rowOff>
    </xdr:to>
    <xdr:pic>
      <xdr:nvPicPr>
        <xdr:cNvPr id="2" name="図 1">
          <a:extLst>
            <a:ext uri="{FF2B5EF4-FFF2-40B4-BE49-F238E27FC236}">
              <a16:creationId xmlns:a16="http://schemas.microsoft.com/office/drawing/2014/main" id="{00000000-0008-0000-1E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1366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4" name="図 3">
          <a:extLst>
            <a:ext uri="{FF2B5EF4-FFF2-40B4-BE49-F238E27FC236}">
              <a16:creationId xmlns:a16="http://schemas.microsoft.com/office/drawing/2014/main" id="{00000000-0008-0000-1E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76200</xdr:rowOff>
    </xdr:from>
    <xdr:to>
      <xdr:col>22</xdr:col>
      <xdr:colOff>382380</xdr:colOff>
      <xdr:row>34</xdr:row>
      <xdr:rowOff>138300</xdr:rowOff>
    </xdr:to>
    <xdr:pic>
      <xdr:nvPicPr>
        <xdr:cNvPr id="5" name="図 4">
          <a:extLst>
            <a:ext uri="{FF2B5EF4-FFF2-40B4-BE49-F238E27FC236}">
              <a16:creationId xmlns:a16="http://schemas.microsoft.com/office/drawing/2014/main" id="{00000000-0008-0000-1E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9200" y="5074920"/>
          <a:ext cx="3895200" cy="2919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1F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1F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1F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0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372855</xdr:colOff>
      <xdr:row>34</xdr:row>
      <xdr:rowOff>134490</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29675" y="5010150"/>
          <a:ext cx="3916155" cy="287769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1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1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1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2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3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3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3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4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4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4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5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5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6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6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6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7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7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7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8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8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8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A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A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A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B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B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B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C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C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C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C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D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D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D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D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E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E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E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E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2F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2F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2F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2F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0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0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0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1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1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1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1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2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2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3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3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3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3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4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4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4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4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5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5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5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5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6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6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6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6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7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7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7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7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8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8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8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8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A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A00-000003000000}"/>
            </a:ext>
          </a:extLst>
        </xdr:cNvPr>
        <xdr:cNvPicPr>
          <a:picLocks/>
        </xdr:cNvPicPr>
      </xdr:nvPicPr>
      <xdr:blipFill>
        <a:blip xmlns:r="http://schemas.openxmlformats.org/officeDocument/2006/relationships" r:embed="rId2">
          <a:extLst>
            <a:ext uri="{BEBA8EAE-BF5A-486C-A8C5-ECC9F3942E4B}">
              <a14:imgProps xmlns:a14="http://schemas.microsoft.com/office/drawing/2010/main">
                <a14:imgLayer r:embed="rId3">
                  <a14:imgEffect>
                    <a14:brightnessContrast bright="16000"/>
                  </a14:imgEffect>
                </a14:imgLayer>
              </a14:imgProps>
            </a:ex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A00-000004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A00-000005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B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B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B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B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C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C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C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C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D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D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D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D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E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E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E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E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3F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3F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3F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3F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0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0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0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1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1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1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1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2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2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3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3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3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3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220980</xdr:colOff>
      <xdr:row>4</xdr:row>
      <xdr:rowOff>76200</xdr:rowOff>
    </xdr:from>
    <xdr:to>
      <xdr:col>11</xdr:col>
      <xdr:colOff>367140</xdr:colOff>
      <xdr:row>16</xdr:row>
      <xdr:rowOff>138300</xdr:rowOff>
    </xdr:to>
    <xdr:pic>
      <xdr:nvPicPr>
        <xdr:cNvPr id="2" name="図 1">
          <a:extLst>
            <a:ext uri="{FF2B5EF4-FFF2-40B4-BE49-F238E27FC236}">
              <a16:creationId xmlns:a16="http://schemas.microsoft.com/office/drawing/2014/main" id="{00000000-0008-0000-44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598420" y="937260"/>
          <a:ext cx="3895200" cy="2919600"/>
        </a:xfrm>
        <a:prstGeom prst="rect">
          <a:avLst/>
        </a:prstGeom>
      </xdr:spPr>
    </xdr:pic>
    <xdr:clientData/>
  </xdr:twoCellAnchor>
  <xdr:twoCellAnchor editAs="oneCell">
    <xdr:from>
      <xdr:col>16</xdr:col>
      <xdr:colOff>220980</xdr:colOff>
      <xdr:row>4</xdr:row>
      <xdr:rowOff>76200</xdr:rowOff>
    </xdr:from>
    <xdr:to>
      <xdr:col>22</xdr:col>
      <xdr:colOff>367140</xdr:colOff>
      <xdr:row>16</xdr:row>
      <xdr:rowOff>138300</xdr:rowOff>
    </xdr:to>
    <xdr:pic>
      <xdr:nvPicPr>
        <xdr:cNvPr id="3" name="図 2">
          <a:extLst>
            <a:ext uri="{FF2B5EF4-FFF2-40B4-BE49-F238E27FC236}">
              <a16:creationId xmlns:a16="http://schemas.microsoft.com/office/drawing/2014/main" id="{00000000-0008-0000-44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23960" y="937260"/>
          <a:ext cx="3895200" cy="2919600"/>
        </a:xfrm>
        <a:prstGeom prst="rect">
          <a:avLst/>
        </a:prstGeom>
      </xdr:spPr>
    </xdr:pic>
    <xdr:clientData/>
  </xdr:twoCellAnchor>
  <xdr:twoCellAnchor editAs="oneCell">
    <xdr:from>
      <xdr:col>5</xdr:col>
      <xdr:colOff>220980</xdr:colOff>
      <xdr:row>22</xdr:row>
      <xdr:rowOff>76200</xdr:rowOff>
    </xdr:from>
    <xdr:to>
      <xdr:col>11</xdr:col>
      <xdr:colOff>367140</xdr:colOff>
      <xdr:row>34</xdr:row>
      <xdr:rowOff>138300</xdr:rowOff>
    </xdr:to>
    <xdr:pic>
      <xdr:nvPicPr>
        <xdr:cNvPr id="4" name="図 3">
          <a:extLst>
            <a:ext uri="{FF2B5EF4-FFF2-40B4-BE49-F238E27FC236}">
              <a16:creationId xmlns:a16="http://schemas.microsoft.com/office/drawing/2014/main" id="{00000000-0008-0000-44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598420" y="5074920"/>
          <a:ext cx="3895200" cy="2919600"/>
        </a:xfrm>
        <a:prstGeom prst="rect">
          <a:avLst/>
        </a:prstGeom>
      </xdr:spPr>
    </xdr:pic>
    <xdr:clientData/>
  </xdr:twoCellAnchor>
  <xdr:twoCellAnchor editAs="oneCell">
    <xdr:from>
      <xdr:col>16</xdr:col>
      <xdr:colOff>220980</xdr:colOff>
      <xdr:row>22</xdr:row>
      <xdr:rowOff>76200</xdr:rowOff>
    </xdr:from>
    <xdr:to>
      <xdr:col>22</xdr:col>
      <xdr:colOff>367140</xdr:colOff>
      <xdr:row>34</xdr:row>
      <xdr:rowOff>138300</xdr:rowOff>
    </xdr:to>
    <xdr:pic>
      <xdr:nvPicPr>
        <xdr:cNvPr id="5" name="図 4">
          <a:extLst>
            <a:ext uri="{FF2B5EF4-FFF2-40B4-BE49-F238E27FC236}">
              <a16:creationId xmlns:a16="http://schemas.microsoft.com/office/drawing/2014/main" id="{00000000-0008-0000-44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23960" y="5074920"/>
          <a:ext cx="3895200" cy="291960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5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5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5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5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6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6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6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6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7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7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236220</xdr:colOff>
      <xdr:row>22</xdr:row>
      <xdr:rowOff>99060</xdr:rowOff>
    </xdr:from>
    <xdr:to>
      <xdr:col>11</xdr:col>
      <xdr:colOff>382380</xdr:colOff>
      <xdr:row>34</xdr:row>
      <xdr:rowOff>161160</xdr:rowOff>
    </xdr:to>
    <xdr:pic>
      <xdr:nvPicPr>
        <xdr:cNvPr id="4" name="図 3">
          <a:extLst>
            <a:ext uri="{FF2B5EF4-FFF2-40B4-BE49-F238E27FC236}">
              <a16:creationId xmlns:a16="http://schemas.microsoft.com/office/drawing/2014/main" id="{00000000-0008-0000-47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13660" y="509778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7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8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8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8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8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228600</xdr:colOff>
      <xdr:row>4</xdr:row>
      <xdr:rowOff>76200</xdr:rowOff>
    </xdr:from>
    <xdr:to>
      <xdr:col>11</xdr:col>
      <xdr:colOff>374760</xdr:colOff>
      <xdr:row>16</xdr:row>
      <xdr:rowOff>138300</xdr:rowOff>
    </xdr:to>
    <xdr:pic>
      <xdr:nvPicPr>
        <xdr:cNvPr id="2" name="図 1">
          <a:extLst>
            <a:ext uri="{FF2B5EF4-FFF2-40B4-BE49-F238E27FC236}">
              <a16:creationId xmlns:a16="http://schemas.microsoft.com/office/drawing/2014/main" id="{00000000-0008-0000-4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4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382380</xdr:colOff>
      <xdr:row>16</xdr:row>
      <xdr:rowOff>138300</xdr:rowOff>
    </xdr:to>
    <xdr:pic>
      <xdr:nvPicPr>
        <xdr:cNvPr id="2" name="図 1">
          <a:extLst>
            <a:ext uri="{FF2B5EF4-FFF2-40B4-BE49-F238E27FC236}">
              <a16:creationId xmlns:a16="http://schemas.microsoft.com/office/drawing/2014/main" id="{00000000-0008-0000-4A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1366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3" name="図 2">
          <a:extLst>
            <a:ext uri="{FF2B5EF4-FFF2-40B4-BE49-F238E27FC236}">
              <a16:creationId xmlns:a16="http://schemas.microsoft.com/office/drawing/2014/main" id="{00000000-0008-0000-4A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4" name="図 3">
          <a:extLst>
            <a:ext uri="{FF2B5EF4-FFF2-40B4-BE49-F238E27FC236}">
              <a16:creationId xmlns:a16="http://schemas.microsoft.com/office/drawing/2014/main" id="{00000000-0008-0000-4A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79054</xdr:rowOff>
    </xdr:from>
    <xdr:to>
      <xdr:col>22</xdr:col>
      <xdr:colOff>382380</xdr:colOff>
      <xdr:row>34</xdr:row>
      <xdr:rowOff>141154</xdr:rowOff>
    </xdr:to>
    <xdr:pic>
      <xdr:nvPicPr>
        <xdr:cNvPr id="5" name="図 4">
          <a:extLst>
            <a:ext uri="{FF2B5EF4-FFF2-40B4-BE49-F238E27FC236}">
              <a16:creationId xmlns:a16="http://schemas.microsoft.com/office/drawing/2014/main" id="{00000000-0008-0000-4A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9200" y="5077774"/>
          <a:ext cx="3895200" cy="291960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4B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B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B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79054</xdr:rowOff>
    </xdr:from>
    <xdr:to>
      <xdr:col>22</xdr:col>
      <xdr:colOff>374760</xdr:colOff>
      <xdr:row>34</xdr:row>
      <xdr:rowOff>141154</xdr:rowOff>
    </xdr:to>
    <xdr:pic>
      <xdr:nvPicPr>
        <xdr:cNvPr id="5" name="図 4">
          <a:extLst>
            <a:ext uri="{FF2B5EF4-FFF2-40B4-BE49-F238E27FC236}">
              <a16:creationId xmlns:a16="http://schemas.microsoft.com/office/drawing/2014/main" id="{00000000-0008-0000-4B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7774"/>
          <a:ext cx="3895200" cy="291960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4C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C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C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79054</xdr:rowOff>
    </xdr:from>
    <xdr:to>
      <xdr:col>22</xdr:col>
      <xdr:colOff>374760</xdr:colOff>
      <xdr:row>34</xdr:row>
      <xdr:rowOff>141154</xdr:rowOff>
    </xdr:to>
    <xdr:pic>
      <xdr:nvPicPr>
        <xdr:cNvPr id="5" name="図 4">
          <a:extLst>
            <a:ext uri="{FF2B5EF4-FFF2-40B4-BE49-F238E27FC236}">
              <a16:creationId xmlns:a16="http://schemas.microsoft.com/office/drawing/2014/main" id="{00000000-0008-0000-4C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7774"/>
          <a:ext cx="3895200" cy="29196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4D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D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D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79054</xdr:rowOff>
    </xdr:from>
    <xdr:to>
      <xdr:col>22</xdr:col>
      <xdr:colOff>374760</xdr:colOff>
      <xdr:row>34</xdr:row>
      <xdr:rowOff>141154</xdr:rowOff>
    </xdr:to>
    <xdr:pic>
      <xdr:nvPicPr>
        <xdr:cNvPr id="5" name="図 4">
          <a:extLst>
            <a:ext uri="{FF2B5EF4-FFF2-40B4-BE49-F238E27FC236}">
              <a16:creationId xmlns:a16="http://schemas.microsoft.com/office/drawing/2014/main" id="{00000000-0008-0000-4D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7774"/>
          <a:ext cx="3895200" cy="29196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5</xdr:col>
      <xdr:colOff>240030</xdr:colOff>
      <xdr:row>4</xdr:row>
      <xdr:rowOff>76200</xdr:rowOff>
    </xdr:from>
    <xdr:to>
      <xdr:col>11</xdr:col>
      <xdr:colOff>386190</xdr:colOff>
      <xdr:row>16</xdr:row>
      <xdr:rowOff>138300</xdr:rowOff>
    </xdr:to>
    <xdr:pic>
      <xdr:nvPicPr>
        <xdr:cNvPr id="2" name="図 1">
          <a:extLst>
            <a:ext uri="{FF2B5EF4-FFF2-40B4-BE49-F238E27FC236}">
              <a16:creationId xmlns:a16="http://schemas.microsoft.com/office/drawing/2014/main" id="{00000000-0008-0000-4E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1747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3" name="図 2">
          <a:extLst>
            <a:ext uri="{FF2B5EF4-FFF2-40B4-BE49-F238E27FC236}">
              <a16:creationId xmlns:a16="http://schemas.microsoft.com/office/drawing/2014/main" id="{00000000-0008-0000-4E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4" name="図 3">
          <a:extLst>
            <a:ext uri="{FF2B5EF4-FFF2-40B4-BE49-F238E27FC236}">
              <a16:creationId xmlns:a16="http://schemas.microsoft.com/office/drawing/2014/main" id="{00000000-0008-0000-4E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79054</xdr:rowOff>
    </xdr:from>
    <xdr:to>
      <xdr:col>22</xdr:col>
      <xdr:colOff>382380</xdr:colOff>
      <xdr:row>34</xdr:row>
      <xdr:rowOff>141154</xdr:rowOff>
    </xdr:to>
    <xdr:pic>
      <xdr:nvPicPr>
        <xdr:cNvPr id="5" name="図 4">
          <a:extLst>
            <a:ext uri="{FF2B5EF4-FFF2-40B4-BE49-F238E27FC236}">
              <a16:creationId xmlns:a16="http://schemas.microsoft.com/office/drawing/2014/main" id="{00000000-0008-0000-4E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9200" y="5077774"/>
          <a:ext cx="3895200" cy="291960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4F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4F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4F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79054</xdr:rowOff>
    </xdr:from>
    <xdr:to>
      <xdr:col>22</xdr:col>
      <xdr:colOff>374760</xdr:colOff>
      <xdr:row>34</xdr:row>
      <xdr:rowOff>141154</xdr:rowOff>
    </xdr:to>
    <xdr:pic>
      <xdr:nvPicPr>
        <xdr:cNvPr id="5" name="図 4">
          <a:extLst>
            <a:ext uri="{FF2B5EF4-FFF2-40B4-BE49-F238E27FC236}">
              <a16:creationId xmlns:a16="http://schemas.microsoft.com/office/drawing/2014/main" id="{00000000-0008-0000-4F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7774"/>
          <a:ext cx="3895200" cy="291960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0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4" name="図 3">
          <a:extLst>
            <a:ext uri="{FF2B5EF4-FFF2-40B4-BE49-F238E27FC236}">
              <a16:creationId xmlns:a16="http://schemas.microsoft.com/office/drawing/2014/main" id="{00000000-0008-0000-50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79054</xdr:rowOff>
    </xdr:from>
    <xdr:to>
      <xdr:col>22</xdr:col>
      <xdr:colOff>374760</xdr:colOff>
      <xdr:row>34</xdr:row>
      <xdr:rowOff>141154</xdr:rowOff>
    </xdr:to>
    <xdr:pic>
      <xdr:nvPicPr>
        <xdr:cNvPr id="5" name="図 4">
          <a:extLst>
            <a:ext uri="{FF2B5EF4-FFF2-40B4-BE49-F238E27FC236}">
              <a16:creationId xmlns:a16="http://schemas.microsoft.com/office/drawing/2014/main" id="{00000000-0008-0000-50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7774"/>
          <a:ext cx="3895200" cy="291960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1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1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1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1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251460</xdr:colOff>
      <xdr:row>4</xdr:row>
      <xdr:rowOff>83820</xdr:rowOff>
    </xdr:from>
    <xdr:to>
      <xdr:col>22</xdr:col>
      <xdr:colOff>397620</xdr:colOff>
      <xdr:row>16</xdr:row>
      <xdr:rowOff>145920</xdr:rowOff>
    </xdr:to>
    <xdr:pic>
      <xdr:nvPicPr>
        <xdr:cNvPr id="3" name="図 2">
          <a:extLst>
            <a:ext uri="{FF2B5EF4-FFF2-40B4-BE49-F238E27FC236}">
              <a16:creationId xmlns:a16="http://schemas.microsoft.com/office/drawing/2014/main" id="{00000000-0008-0000-52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54440" y="94488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2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2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3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3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3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3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4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4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4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4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5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5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5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5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5</xdr:col>
      <xdr:colOff>240030</xdr:colOff>
      <xdr:row>4</xdr:row>
      <xdr:rowOff>76200</xdr:rowOff>
    </xdr:from>
    <xdr:to>
      <xdr:col>11</xdr:col>
      <xdr:colOff>386190</xdr:colOff>
      <xdr:row>16</xdr:row>
      <xdr:rowOff>138300</xdr:rowOff>
    </xdr:to>
    <xdr:pic>
      <xdr:nvPicPr>
        <xdr:cNvPr id="2" name="図 1">
          <a:extLst>
            <a:ext uri="{FF2B5EF4-FFF2-40B4-BE49-F238E27FC236}">
              <a16:creationId xmlns:a16="http://schemas.microsoft.com/office/drawing/2014/main" id="{00000000-0008-0000-56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1747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3" name="図 2">
          <a:extLst>
            <a:ext uri="{FF2B5EF4-FFF2-40B4-BE49-F238E27FC236}">
              <a16:creationId xmlns:a16="http://schemas.microsoft.com/office/drawing/2014/main" id="{00000000-0008-0000-56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9200" y="937260"/>
          <a:ext cx="3895200" cy="2919600"/>
        </a:xfrm>
        <a:prstGeom prst="rect">
          <a:avLst/>
        </a:prstGeom>
      </xdr:spPr>
    </xdr:pic>
    <xdr:clientData/>
  </xdr:twoCellAnchor>
  <xdr:twoCellAnchor editAs="oneCell">
    <xdr:from>
      <xdr:col>5</xdr:col>
      <xdr:colOff>236220</xdr:colOff>
      <xdr:row>22</xdr:row>
      <xdr:rowOff>79054</xdr:rowOff>
    </xdr:from>
    <xdr:to>
      <xdr:col>11</xdr:col>
      <xdr:colOff>382380</xdr:colOff>
      <xdr:row>34</xdr:row>
      <xdr:rowOff>141154</xdr:rowOff>
    </xdr:to>
    <xdr:pic>
      <xdr:nvPicPr>
        <xdr:cNvPr id="4" name="図 3">
          <a:extLst>
            <a:ext uri="{FF2B5EF4-FFF2-40B4-BE49-F238E27FC236}">
              <a16:creationId xmlns:a16="http://schemas.microsoft.com/office/drawing/2014/main" id="{00000000-0008-0000-56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13660" y="5077774"/>
          <a:ext cx="3895200" cy="2919600"/>
        </a:xfrm>
        <a:prstGeom prst="rect">
          <a:avLst/>
        </a:prstGeom>
      </xdr:spPr>
    </xdr:pic>
    <xdr:clientData/>
  </xdr:twoCellAnchor>
  <xdr:twoCellAnchor editAs="oneCell">
    <xdr:from>
      <xdr:col>16</xdr:col>
      <xdr:colOff>236220</xdr:colOff>
      <xdr:row>22</xdr:row>
      <xdr:rowOff>76200</xdr:rowOff>
    </xdr:from>
    <xdr:to>
      <xdr:col>22</xdr:col>
      <xdr:colOff>382380</xdr:colOff>
      <xdr:row>34</xdr:row>
      <xdr:rowOff>138300</xdr:rowOff>
    </xdr:to>
    <xdr:pic>
      <xdr:nvPicPr>
        <xdr:cNvPr id="5" name="図 4">
          <a:extLst>
            <a:ext uri="{FF2B5EF4-FFF2-40B4-BE49-F238E27FC236}">
              <a16:creationId xmlns:a16="http://schemas.microsoft.com/office/drawing/2014/main" id="{00000000-0008-0000-56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9200" y="5074920"/>
          <a:ext cx="3895200" cy="291960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2" name="図 1">
          <a:extLst>
            <a:ext uri="{FF2B5EF4-FFF2-40B4-BE49-F238E27FC236}">
              <a16:creationId xmlns:a16="http://schemas.microsoft.com/office/drawing/2014/main" id="{00000000-0008-0000-57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3" name="図 2">
          <a:extLst>
            <a:ext uri="{FF2B5EF4-FFF2-40B4-BE49-F238E27FC236}">
              <a16:creationId xmlns:a16="http://schemas.microsoft.com/office/drawing/2014/main" id="{00000000-0008-0000-57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4" name="図 3">
          <a:extLst>
            <a:ext uri="{FF2B5EF4-FFF2-40B4-BE49-F238E27FC236}">
              <a16:creationId xmlns:a16="http://schemas.microsoft.com/office/drawing/2014/main" id="{00000000-0008-0000-57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5" name="図 4">
          <a:extLst>
            <a:ext uri="{FF2B5EF4-FFF2-40B4-BE49-F238E27FC236}">
              <a16:creationId xmlns:a16="http://schemas.microsoft.com/office/drawing/2014/main" id="{00000000-0008-0000-57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5</xdr:col>
      <xdr:colOff>232410</xdr:colOff>
      <xdr:row>4</xdr:row>
      <xdr:rowOff>76200</xdr:rowOff>
    </xdr:from>
    <xdr:to>
      <xdr:col>11</xdr:col>
      <xdr:colOff>378570</xdr:colOff>
      <xdr:row>16</xdr:row>
      <xdr:rowOff>138300</xdr:rowOff>
    </xdr:to>
    <xdr:pic>
      <xdr:nvPicPr>
        <xdr:cNvPr id="6" name="図 5">
          <a:extLst>
            <a:ext uri="{FF2B5EF4-FFF2-40B4-BE49-F238E27FC236}">
              <a16:creationId xmlns:a16="http://schemas.microsoft.com/office/drawing/2014/main" id="{00000000-0008-0000-5800-000006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0985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5800-000007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79054</xdr:rowOff>
    </xdr:from>
    <xdr:to>
      <xdr:col>11</xdr:col>
      <xdr:colOff>374760</xdr:colOff>
      <xdr:row>34</xdr:row>
      <xdr:rowOff>141154</xdr:rowOff>
    </xdr:to>
    <xdr:pic>
      <xdr:nvPicPr>
        <xdr:cNvPr id="8" name="図 7">
          <a:extLst>
            <a:ext uri="{FF2B5EF4-FFF2-40B4-BE49-F238E27FC236}">
              <a16:creationId xmlns:a16="http://schemas.microsoft.com/office/drawing/2014/main" id="{00000000-0008-0000-58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606040" y="5077774"/>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5800-000009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5</xdr:col>
      <xdr:colOff>236220</xdr:colOff>
      <xdr:row>4</xdr:row>
      <xdr:rowOff>76200</xdr:rowOff>
    </xdr:from>
    <xdr:to>
      <xdr:col>11</xdr:col>
      <xdr:colOff>382380</xdr:colOff>
      <xdr:row>16</xdr:row>
      <xdr:rowOff>138300</xdr:rowOff>
    </xdr:to>
    <xdr:pic>
      <xdr:nvPicPr>
        <xdr:cNvPr id="3" name="図 2">
          <a:extLst>
            <a:ext uri="{FF2B5EF4-FFF2-40B4-BE49-F238E27FC236}">
              <a16:creationId xmlns:a16="http://schemas.microsoft.com/office/drawing/2014/main" id="{00000000-0008-0000-59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13660" y="937260"/>
          <a:ext cx="3895200" cy="2919600"/>
        </a:xfrm>
        <a:prstGeom prst="rect">
          <a:avLst/>
        </a:prstGeom>
      </xdr:spPr>
    </xdr:pic>
    <xdr:clientData/>
  </xdr:twoCellAnchor>
  <xdr:twoCellAnchor editAs="oneCell">
    <xdr:from>
      <xdr:col>16</xdr:col>
      <xdr:colOff>224790</xdr:colOff>
      <xdr:row>4</xdr:row>
      <xdr:rowOff>76200</xdr:rowOff>
    </xdr:from>
    <xdr:to>
      <xdr:col>22</xdr:col>
      <xdr:colOff>370950</xdr:colOff>
      <xdr:row>16</xdr:row>
      <xdr:rowOff>138300</xdr:rowOff>
    </xdr:to>
    <xdr:pic>
      <xdr:nvPicPr>
        <xdr:cNvPr id="4" name="図 3">
          <a:extLst>
            <a:ext uri="{FF2B5EF4-FFF2-40B4-BE49-F238E27FC236}">
              <a16:creationId xmlns:a16="http://schemas.microsoft.com/office/drawing/2014/main" id="{00000000-0008-0000-5900-000004000000}"/>
            </a:ext>
          </a:extLst>
        </xdr:cNvPr>
        <xdr:cNvPicPr>
          <a:picLocks/>
        </xdr:cNvPicPr>
      </xdr:nvPicPr>
      <xdr:blipFill>
        <a:blip xmlns:r="http://schemas.openxmlformats.org/officeDocument/2006/relationships" r:embed="rId2"/>
        <a:stretch>
          <a:fillRect/>
        </a:stretch>
      </xdr:blipFill>
      <xdr:spPr>
        <a:xfrm>
          <a:off x="8827770" y="937260"/>
          <a:ext cx="3895200" cy="291960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439271</xdr:colOff>
      <xdr:row>8</xdr:row>
      <xdr:rowOff>89650</xdr:rowOff>
    </xdr:from>
    <xdr:to>
      <xdr:col>8</xdr:col>
      <xdr:colOff>189604</xdr:colOff>
      <xdr:row>20</xdr:row>
      <xdr:rowOff>102200</xdr:rowOff>
    </xdr:to>
    <xdr:pic>
      <xdr:nvPicPr>
        <xdr:cNvPr id="3" name="図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stretch>
          <a:fillRect/>
        </a:stretch>
      </xdr:blipFill>
      <xdr:spPr>
        <a:xfrm>
          <a:off x="923365" y="1568826"/>
          <a:ext cx="2887980" cy="2164080"/>
        </a:xfrm>
        <a:prstGeom prst="rect">
          <a:avLst/>
        </a:prstGeom>
      </xdr:spPr>
    </xdr:pic>
    <xdr:clientData/>
  </xdr:twoCellAnchor>
  <xdr:twoCellAnchor editAs="oneCell">
    <xdr:from>
      <xdr:col>9</xdr:col>
      <xdr:colOff>439271</xdr:colOff>
      <xdr:row>8</xdr:row>
      <xdr:rowOff>89650</xdr:rowOff>
    </xdr:from>
    <xdr:to>
      <xdr:col>16</xdr:col>
      <xdr:colOff>216498</xdr:colOff>
      <xdr:row>20</xdr:row>
      <xdr:rowOff>102200</xdr:rowOff>
    </xdr:to>
    <xdr:pic>
      <xdr:nvPicPr>
        <xdr:cNvPr id="5" name="図 4">
          <a:extLst>
            <a:ext uri="{FF2B5EF4-FFF2-40B4-BE49-F238E27FC236}">
              <a16:creationId xmlns:a16="http://schemas.microsoft.com/office/drawing/2014/main" id="{00000000-0008-0000-5A00-000005000000}"/>
            </a:ext>
          </a:extLst>
        </xdr:cNvPr>
        <xdr:cNvPicPr>
          <a:picLocks noChangeAspect="1"/>
        </xdr:cNvPicPr>
      </xdr:nvPicPr>
      <xdr:blipFill>
        <a:blip xmlns:r="http://schemas.openxmlformats.org/officeDocument/2006/relationships" r:embed="rId2"/>
        <a:stretch>
          <a:fillRect/>
        </a:stretch>
      </xdr:blipFill>
      <xdr:spPr>
        <a:xfrm>
          <a:off x="4670612" y="1568826"/>
          <a:ext cx="2887980" cy="2164080"/>
        </a:xfrm>
        <a:prstGeom prst="rect">
          <a:avLst/>
        </a:prstGeom>
      </xdr:spPr>
    </xdr:pic>
    <xdr:clientData/>
  </xdr:twoCellAnchor>
  <xdr:twoCellAnchor editAs="oneCell">
    <xdr:from>
      <xdr:col>17</xdr:col>
      <xdr:colOff>439271</xdr:colOff>
      <xdr:row>8</xdr:row>
      <xdr:rowOff>89650</xdr:rowOff>
    </xdr:from>
    <xdr:to>
      <xdr:col>24</xdr:col>
      <xdr:colOff>208878</xdr:colOff>
      <xdr:row>20</xdr:row>
      <xdr:rowOff>102200</xdr:rowOff>
    </xdr:to>
    <xdr:pic>
      <xdr:nvPicPr>
        <xdr:cNvPr id="7" name="図 6">
          <a:extLst>
            <a:ext uri="{FF2B5EF4-FFF2-40B4-BE49-F238E27FC236}">
              <a16:creationId xmlns:a16="http://schemas.microsoft.com/office/drawing/2014/main" id="{00000000-0008-0000-5A00-000007000000}"/>
            </a:ext>
          </a:extLst>
        </xdr:cNvPr>
        <xdr:cNvPicPr>
          <a:picLocks noChangeAspect="1"/>
        </xdr:cNvPicPr>
      </xdr:nvPicPr>
      <xdr:blipFill>
        <a:blip xmlns:r="http://schemas.openxmlformats.org/officeDocument/2006/relationships" r:embed="rId3"/>
        <a:stretch>
          <a:fillRect/>
        </a:stretch>
      </xdr:blipFill>
      <xdr:spPr>
        <a:xfrm>
          <a:off x="8390965" y="1568826"/>
          <a:ext cx="2880360" cy="2164080"/>
        </a:xfrm>
        <a:prstGeom prst="rect">
          <a:avLst/>
        </a:prstGeom>
      </xdr:spPr>
    </xdr:pic>
    <xdr:clientData/>
  </xdr:twoCellAnchor>
  <xdr:twoCellAnchor editAs="oneCell">
    <xdr:from>
      <xdr:col>1</xdr:col>
      <xdr:colOff>439271</xdr:colOff>
      <xdr:row>25</xdr:row>
      <xdr:rowOff>89650</xdr:rowOff>
    </xdr:from>
    <xdr:to>
      <xdr:col>8</xdr:col>
      <xdr:colOff>181984</xdr:colOff>
      <xdr:row>37</xdr:row>
      <xdr:rowOff>102200</xdr:rowOff>
    </xdr:to>
    <xdr:pic>
      <xdr:nvPicPr>
        <xdr:cNvPr id="9" name="図 8">
          <a:extLst>
            <a:ext uri="{FF2B5EF4-FFF2-40B4-BE49-F238E27FC236}">
              <a16:creationId xmlns:a16="http://schemas.microsoft.com/office/drawing/2014/main" id="{00000000-0008-0000-5A00-000009000000}"/>
            </a:ext>
          </a:extLst>
        </xdr:cNvPr>
        <xdr:cNvPicPr>
          <a:picLocks noChangeAspect="1"/>
        </xdr:cNvPicPr>
      </xdr:nvPicPr>
      <xdr:blipFill>
        <a:blip xmlns:r="http://schemas.openxmlformats.org/officeDocument/2006/relationships" r:embed="rId4"/>
        <a:stretch>
          <a:fillRect/>
        </a:stretch>
      </xdr:blipFill>
      <xdr:spPr>
        <a:xfrm>
          <a:off x="923365" y="4652685"/>
          <a:ext cx="2880360" cy="216408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51100</xdr:colOff>
      <xdr:row>6</xdr:row>
      <xdr:rowOff>15240</xdr:rowOff>
    </xdr:from>
    <xdr:to>
      <xdr:col>29</xdr:col>
      <xdr:colOff>142987</xdr:colOff>
      <xdr:row>17</xdr:row>
      <xdr:rowOff>83820</xdr:rowOff>
    </xdr:to>
    <xdr:pic>
      <xdr:nvPicPr>
        <xdr:cNvPr id="8" name="図 7">
          <a:extLst>
            <a:ext uri="{FF2B5EF4-FFF2-40B4-BE49-F238E27FC236}">
              <a16:creationId xmlns:a16="http://schemas.microsoft.com/office/drawing/2014/main" id="{00000000-0008-0000-5B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7431"/>
        <a:stretch/>
      </xdr:blipFill>
      <xdr:spPr bwMode="auto">
        <a:xfrm>
          <a:off x="386380" y="1409700"/>
          <a:ext cx="7704267" cy="484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53340</xdr:colOff>
      <xdr:row>10</xdr:row>
      <xdr:rowOff>419100</xdr:rowOff>
    </xdr:from>
    <xdr:to>
      <xdr:col>35</xdr:col>
      <xdr:colOff>7620</xdr:colOff>
      <xdr:row>17</xdr:row>
      <xdr:rowOff>99060</xdr:rowOff>
    </xdr:to>
    <xdr:pic>
      <xdr:nvPicPr>
        <xdr:cNvPr id="6" name="図 5">
          <a:extLst>
            <a:ext uri="{FF2B5EF4-FFF2-40B4-BE49-F238E27FC236}">
              <a16:creationId xmlns:a16="http://schemas.microsoft.com/office/drawing/2014/main" id="{00000000-0008-0000-5B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2940" y="361188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4</xdr:col>
      <xdr:colOff>200025</xdr:colOff>
      <xdr:row>6</xdr:row>
      <xdr:rowOff>19050</xdr:rowOff>
    </xdr:from>
    <xdr:to>
      <xdr:col>28</xdr:col>
      <xdr:colOff>152400</xdr:colOff>
      <xdr:row>17</xdr:row>
      <xdr:rowOff>85725</xdr:rowOff>
    </xdr:to>
    <xdr:pic>
      <xdr:nvPicPr>
        <xdr:cNvPr id="2" name="図 1">
          <a:extLst>
            <a:ext uri="{FF2B5EF4-FFF2-40B4-BE49-F238E27FC236}">
              <a16:creationId xmlns:a16="http://schemas.microsoft.com/office/drawing/2014/main" id="{00000000-0008-0000-5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520" r="58788"/>
        <a:stretch/>
      </xdr:blipFill>
      <xdr:spPr bwMode="auto">
        <a:xfrm>
          <a:off x="1104900" y="1400175"/>
          <a:ext cx="6810375" cy="482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53340</xdr:colOff>
      <xdr:row>10</xdr:row>
      <xdr:rowOff>419100</xdr:rowOff>
    </xdr:from>
    <xdr:to>
      <xdr:col>35</xdr:col>
      <xdr:colOff>7620</xdr:colOff>
      <xdr:row>17</xdr:row>
      <xdr:rowOff>99060</xdr:rowOff>
    </xdr:to>
    <xdr:pic>
      <xdr:nvPicPr>
        <xdr:cNvPr id="3" name="図 2">
          <a:extLst>
            <a:ext uri="{FF2B5EF4-FFF2-40B4-BE49-F238E27FC236}">
              <a16:creationId xmlns:a16="http://schemas.microsoft.com/office/drawing/2014/main" id="{00000000-0008-0000-5C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2940" y="361188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4</xdr:col>
      <xdr:colOff>68580</xdr:colOff>
      <xdr:row>6</xdr:row>
      <xdr:rowOff>15240</xdr:rowOff>
    </xdr:from>
    <xdr:to>
      <xdr:col>28</xdr:col>
      <xdr:colOff>12700</xdr:colOff>
      <xdr:row>17</xdr:row>
      <xdr:rowOff>83820</xdr:rowOff>
    </xdr:to>
    <xdr:pic>
      <xdr:nvPicPr>
        <xdr:cNvPr id="2" name="図 1">
          <a:extLst>
            <a:ext uri="{FF2B5EF4-FFF2-40B4-BE49-F238E27FC236}">
              <a16:creationId xmlns:a16="http://schemas.microsoft.com/office/drawing/2014/main" id="{00000000-0008-0000-5D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655" r="39677"/>
        <a:stretch/>
      </xdr:blipFill>
      <xdr:spPr bwMode="auto">
        <a:xfrm>
          <a:off x="963930" y="1418590"/>
          <a:ext cx="6649720" cy="4856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53340</xdr:colOff>
      <xdr:row>10</xdr:row>
      <xdr:rowOff>419100</xdr:rowOff>
    </xdr:from>
    <xdr:to>
      <xdr:col>35</xdr:col>
      <xdr:colOff>7620</xdr:colOff>
      <xdr:row>17</xdr:row>
      <xdr:rowOff>99060</xdr:rowOff>
    </xdr:to>
    <xdr:pic>
      <xdr:nvPicPr>
        <xdr:cNvPr id="3" name="図 2">
          <a:extLst>
            <a:ext uri="{FF2B5EF4-FFF2-40B4-BE49-F238E27FC236}">
              <a16:creationId xmlns:a16="http://schemas.microsoft.com/office/drawing/2014/main" id="{00000000-0008-0000-5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2940" y="361188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4</xdr:col>
      <xdr:colOff>152400</xdr:colOff>
      <xdr:row>6</xdr:row>
      <xdr:rowOff>15240</xdr:rowOff>
    </xdr:from>
    <xdr:to>
      <xdr:col>28</xdr:col>
      <xdr:colOff>152400</xdr:colOff>
      <xdr:row>17</xdr:row>
      <xdr:rowOff>83820</xdr:rowOff>
    </xdr:to>
    <xdr:pic>
      <xdr:nvPicPr>
        <xdr:cNvPr id="2" name="図 1">
          <a:extLst>
            <a:ext uri="{FF2B5EF4-FFF2-40B4-BE49-F238E27FC236}">
              <a16:creationId xmlns:a16="http://schemas.microsoft.com/office/drawing/2014/main" id="{00000000-0008-0000-5E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9652" r="20511"/>
        <a:stretch/>
      </xdr:blipFill>
      <xdr:spPr bwMode="auto">
        <a:xfrm>
          <a:off x="1047750" y="1418590"/>
          <a:ext cx="6705600" cy="4856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53340</xdr:colOff>
      <xdr:row>10</xdr:row>
      <xdr:rowOff>419100</xdr:rowOff>
    </xdr:from>
    <xdr:to>
      <xdr:col>35</xdr:col>
      <xdr:colOff>7620</xdr:colOff>
      <xdr:row>17</xdr:row>
      <xdr:rowOff>99060</xdr:rowOff>
    </xdr:to>
    <xdr:pic>
      <xdr:nvPicPr>
        <xdr:cNvPr id="3" name="図 2">
          <a:extLst>
            <a:ext uri="{FF2B5EF4-FFF2-40B4-BE49-F238E27FC236}">
              <a16:creationId xmlns:a16="http://schemas.microsoft.com/office/drawing/2014/main" id="{00000000-0008-0000-5E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2940" y="361188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236220</xdr:colOff>
      <xdr:row>6</xdr:row>
      <xdr:rowOff>15240</xdr:rowOff>
    </xdr:from>
    <xdr:to>
      <xdr:col>29</xdr:col>
      <xdr:colOff>106680</xdr:colOff>
      <xdr:row>17</xdr:row>
      <xdr:rowOff>83820</xdr:rowOff>
    </xdr:to>
    <xdr:pic>
      <xdr:nvPicPr>
        <xdr:cNvPr id="2" name="図 1">
          <a:extLst>
            <a:ext uri="{FF2B5EF4-FFF2-40B4-BE49-F238E27FC236}">
              <a16:creationId xmlns:a16="http://schemas.microsoft.com/office/drawing/2014/main" id="{00000000-0008-0000-5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870" r="24"/>
        <a:stretch/>
      </xdr:blipFill>
      <xdr:spPr bwMode="auto">
        <a:xfrm>
          <a:off x="853440" y="1409700"/>
          <a:ext cx="7200900" cy="4846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53340</xdr:colOff>
      <xdr:row>10</xdr:row>
      <xdr:rowOff>419100</xdr:rowOff>
    </xdr:from>
    <xdr:to>
      <xdr:col>35</xdr:col>
      <xdr:colOff>7620</xdr:colOff>
      <xdr:row>17</xdr:row>
      <xdr:rowOff>99060</xdr:rowOff>
    </xdr:to>
    <xdr:pic>
      <xdr:nvPicPr>
        <xdr:cNvPr id="3" name="図 2">
          <a:extLst>
            <a:ext uri="{FF2B5EF4-FFF2-40B4-BE49-F238E27FC236}">
              <a16:creationId xmlns:a16="http://schemas.microsoft.com/office/drawing/2014/main" id="{00000000-0008-0000-5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82940" y="361188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15239</xdr:colOff>
      <xdr:row>5</xdr:row>
      <xdr:rowOff>0</xdr:rowOff>
    </xdr:from>
    <xdr:to>
      <xdr:col>9</xdr:col>
      <xdr:colOff>269036</xdr:colOff>
      <xdr:row>40</xdr:row>
      <xdr:rowOff>45720</xdr:rowOff>
    </xdr:to>
    <xdr:pic>
      <xdr:nvPicPr>
        <xdr:cNvPr id="2" name="図 1">
          <a:extLst>
            <a:ext uri="{FF2B5EF4-FFF2-40B4-BE49-F238E27FC236}">
              <a16:creationId xmlns:a16="http://schemas.microsoft.com/office/drawing/2014/main" id="{00000000-0008-0000-6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80" r="5212"/>
        <a:stretch/>
      </xdr:blipFill>
      <xdr:spPr bwMode="auto">
        <a:xfrm>
          <a:off x="411479" y="1021080"/>
          <a:ext cx="2227377" cy="5425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7622</xdr:colOff>
      <xdr:row>5</xdr:row>
      <xdr:rowOff>7619</xdr:rowOff>
    </xdr:from>
    <xdr:to>
      <xdr:col>9</xdr:col>
      <xdr:colOff>9327</xdr:colOff>
      <xdr:row>38</xdr:row>
      <xdr:rowOff>59266</xdr:rowOff>
    </xdr:to>
    <xdr:pic>
      <xdr:nvPicPr>
        <xdr:cNvPr id="6" name="図 5">
          <a:extLst>
            <a:ext uri="{FF2B5EF4-FFF2-40B4-BE49-F238E27FC236}">
              <a16:creationId xmlns:a16="http://schemas.microsoft.com/office/drawing/2014/main" id="{00000000-0008-0000-6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955" y="1032086"/>
          <a:ext cx="1678105" cy="510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262466</xdr:colOff>
      <xdr:row>38</xdr:row>
      <xdr:rowOff>52922</xdr:rowOff>
    </xdr:to>
    <xdr:pic>
      <xdr:nvPicPr>
        <xdr:cNvPr id="2" name="図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18267" cy="5107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42331</xdr:colOff>
      <xdr:row>4</xdr:row>
      <xdr:rowOff>228599</xdr:rowOff>
    </xdr:from>
    <xdr:to>
      <xdr:col>9</xdr:col>
      <xdr:colOff>220133</xdr:colOff>
      <xdr:row>38</xdr:row>
      <xdr:rowOff>62349</xdr:rowOff>
    </xdr:to>
    <xdr:pic>
      <xdr:nvPicPr>
        <xdr:cNvPr id="2" name="図 1">
          <a:extLst>
            <a:ext uri="{FF2B5EF4-FFF2-40B4-BE49-F238E27FC236}">
              <a16:creationId xmlns:a16="http://schemas.microsoft.com/office/drawing/2014/main" id="{00000000-0008-0000-6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701" r="4809"/>
        <a:stretch/>
      </xdr:blipFill>
      <xdr:spPr bwMode="auto">
        <a:xfrm>
          <a:off x="440264" y="1024466"/>
          <a:ext cx="2133602" cy="511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1</xdr:col>
      <xdr:colOff>253999</xdr:colOff>
      <xdr:row>5</xdr:row>
      <xdr:rowOff>1</xdr:rowOff>
    </xdr:from>
    <xdr:to>
      <xdr:col>10</xdr:col>
      <xdr:colOff>58320</xdr:colOff>
      <xdr:row>38</xdr:row>
      <xdr:rowOff>76201</xdr:rowOff>
    </xdr:to>
    <xdr:pic>
      <xdr:nvPicPr>
        <xdr:cNvPr id="2" name="図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532" y="1024468"/>
          <a:ext cx="2318921" cy="513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10</xdr:col>
      <xdr:colOff>34654</xdr:colOff>
      <xdr:row>38</xdr:row>
      <xdr:rowOff>33866</xdr:rowOff>
    </xdr:to>
    <xdr:pic>
      <xdr:nvPicPr>
        <xdr:cNvPr id="2" name="図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69855" cy="5088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203200</xdr:colOff>
      <xdr:row>38</xdr:row>
      <xdr:rowOff>33867</xdr:rowOff>
    </xdr:to>
    <xdr:pic>
      <xdr:nvPicPr>
        <xdr:cNvPr id="2" name="図 1">
          <a:extLst>
            <a:ext uri="{FF2B5EF4-FFF2-40B4-BE49-F238E27FC236}">
              <a16:creationId xmlns:a16="http://schemas.microsoft.com/office/drawing/2014/main" id="{00000000-0008-0000-6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121"/>
        <a:stretch/>
      </xdr:blipFill>
      <xdr:spPr bwMode="auto">
        <a:xfrm>
          <a:off x="397933" y="1024466"/>
          <a:ext cx="2159000" cy="508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203200</xdr:colOff>
      <xdr:row>38</xdr:row>
      <xdr:rowOff>32100</xdr:rowOff>
    </xdr:to>
    <xdr:pic>
      <xdr:nvPicPr>
        <xdr:cNvPr id="2" name="図 1">
          <a:extLst>
            <a:ext uri="{FF2B5EF4-FFF2-40B4-BE49-F238E27FC236}">
              <a16:creationId xmlns:a16="http://schemas.microsoft.com/office/drawing/2014/main" id="{00000000-0008-0000-6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851"/>
        <a:stretch/>
      </xdr:blipFill>
      <xdr:spPr bwMode="auto">
        <a:xfrm>
          <a:off x="397932" y="1024466"/>
          <a:ext cx="2159001" cy="508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33868</xdr:colOff>
      <xdr:row>5</xdr:row>
      <xdr:rowOff>0</xdr:rowOff>
    </xdr:from>
    <xdr:to>
      <xdr:col>9</xdr:col>
      <xdr:colOff>236770</xdr:colOff>
      <xdr:row>38</xdr:row>
      <xdr:rowOff>42334</xdr:rowOff>
    </xdr:to>
    <xdr:pic>
      <xdr:nvPicPr>
        <xdr:cNvPr id="2" name="図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7"/>
          <a:ext cx="2158702" cy="5096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59265</xdr:colOff>
      <xdr:row>5</xdr:row>
      <xdr:rowOff>0</xdr:rowOff>
    </xdr:from>
    <xdr:to>
      <xdr:col>10</xdr:col>
      <xdr:colOff>16931</xdr:colOff>
      <xdr:row>38</xdr:row>
      <xdr:rowOff>26498</xdr:rowOff>
    </xdr:to>
    <xdr:pic>
      <xdr:nvPicPr>
        <xdr:cNvPr id="2" name="図 1">
          <a:extLst>
            <a:ext uri="{FF2B5EF4-FFF2-40B4-BE49-F238E27FC236}">
              <a16:creationId xmlns:a16="http://schemas.microsoft.com/office/drawing/2014/main" id="{00000000-0008-0000-69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128"/>
        <a:stretch/>
      </xdr:blipFill>
      <xdr:spPr bwMode="auto">
        <a:xfrm>
          <a:off x="457198" y="1024467"/>
          <a:ext cx="2192866" cy="5081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203200</xdr:colOff>
      <xdr:row>37</xdr:row>
      <xdr:rowOff>160866</xdr:rowOff>
    </xdr:to>
    <xdr:pic>
      <xdr:nvPicPr>
        <xdr:cNvPr id="2" name="図 1">
          <a:extLst>
            <a:ext uri="{FF2B5EF4-FFF2-40B4-BE49-F238E27FC236}">
              <a16:creationId xmlns:a16="http://schemas.microsoft.com/office/drawing/2014/main" id="{00000000-0008-0000-6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393"/>
        <a:stretch/>
      </xdr:blipFill>
      <xdr:spPr bwMode="auto">
        <a:xfrm>
          <a:off x="397933" y="1024466"/>
          <a:ext cx="2159000" cy="5037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1</xdr:colOff>
      <xdr:row>5</xdr:row>
      <xdr:rowOff>0</xdr:rowOff>
    </xdr:from>
    <xdr:to>
      <xdr:col>9</xdr:col>
      <xdr:colOff>228601</xdr:colOff>
      <xdr:row>38</xdr:row>
      <xdr:rowOff>25400</xdr:rowOff>
    </xdr:to>
    <xdr:pic>
      <xdr:nvPicPr>
        <xdr:cNvPr id="2" name="図 1">
          <a:extLst>
            <a:ext uri="{FF2B5EF4-FFF2-40B4-BE49-F238E27FC236}">
              <a16:creationId xmlns:a16="http://schemas.microsoft.com/office/drawing/2014/main" id="{00000000-0008-0000-6B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r="4859"/>
        <a:stretch/>
      </xdr:blipFill>
      <xdr:spPr bwMode="auto">
        <a:xfrm>
          <a:off x="397934" y="1024467"/>
          <a:ext cx="2184400" cy="5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33868</xdr:colOff>
      <xdr:row>4</xdr:row>
      <xdr:rowOff>228599</xdr:rowOff>
    </xdr:from>
    <xdr:to>
      <xdr:col>9</xdr:col>
      <xdr:colOff>237068</xdr:colOff>
      <xdr:row>38</xdr:row>
      <xdr:rowOff>7882</xdr:rowOff>
    </xdr:to>
    <xdr:pic>
      <xdr:nvPicPr>
        <xdr:cNvPr id="2" name="図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6"/>
          <a:ext cx="2159000" cy="5062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33865</xdr:colOff>
      <xdr:row>4</xdr:row>
      <xdr:rowOff>228599</xdr:rowOff>
    </xdr:from>
    <xdr:to>
      <xdr:col>9</xdr:col>
      <xdr:colOff>262465</xdr:colOff>
      <xdr:row>38</xdr:row>
      <xdr:rowOff>51082</xdr:rowOff>
    </xdr:to>
    <xdr:pic>
      <xdr:nvPicPr>
        <xdr:cNvPr id="3" name="図 2">
          <a:extLst>
            <a:ext uri="{FF2B5EF4-FFF2-40B4-BE49-F238E27FC236}">
              <a16:creationId xmlns:a16="http://schemas.microsoft.com/office/drawing/2014/main" id="{00000000-0008-0000-6D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90"/>
        <a:stretch/>
      </xdr:blipFill>
      <xdr:spPr bwMode="auto">
        <a:xfrm>
          <a:off x="431798" y="1024466"/>
          <a:ext cx="2184400" cy="5105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16934</xdr:colOff>
      <xdr:row>4</xdr:row>
      <xdr:rowOff>228599</xdr:rowOff>
    </xdr:from>
    <xdr:to>
      <xdr:col>9</xdr:col>
      <xdr:colOff>211966</xdr:colOff>
      <xdr:row>38</xdr:row>
      <xdr:rowOff>59266</xdr:rowOff>
    </xdr:to>
    <xdr:pic>
      <xdr:nvPicPr>
        <xdr:cNvPr id="2" name="図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7" y="1024466"/>
          <a:ext cx="2150832" cy="5113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243790</xdr:colOff>
      <xdr:row>38</xdr:row>
      <xdr:rowOff>67733</xdr:rowOff>
    </xdr:to>
    <xdr:pic>
      <xdr:nvPicPr>
        <xdr:cNvPr id="2" name="図 1">
          <a:extLst>
            <a:ext uri="{FF2B5EF4-FFF2-40B4-BE49-F238E27FC236}">
              <a16:creationId xmlns:a16="http://schemas.microsoft.com/office/drawing/2014/main" id="{00000000-0008-0000-6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199590" cy="5122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16934</xdr:colOff>
      <xdr:row>4</xdr:row>
      <xdr:rowOff>228599</xdr:rowOff>
    </xdr:from>
    <xdr:to>
      <xdr:col>9</xdr:col>
      <xdr:colOff>252880</xdr:colOff>
      <xdr:row>38</xdr:row>
      <xdr:rowOff>84666</xdr:rowOff>
    </xdr:to>
    <xdr:pic>
      <xdr:nvPicPr>
        <xdr:cNvPr id="2" name="図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7" y="1024466"/>
          <a:ext cx="2191746" cy="5139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33867</xdr:colOff>
      <xdr:row>5</xdr:row>
      <xdr:rowOff>0</xdr:rowOff>
    </xdr:from>
    <xdr:to>
      <xdr:col>9</xdr:col>
      <xdr:colOff>255370</xdr:colOff>
      <xdr:row>38</xdr:row>
      <xdr:rowOff>50800</xdr:rowOff>
    </xdr:to>
    <xdr:pic>
      <xdr:nvPicPr>
        <xdr:cNvPr id="2" name="図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0" y="1024467"/>
          <a:ext cx="2177303" cy="510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93132</xdr:colOff>
      <xdr:row>4</xdr:row>
      <xdr:rowOff>228599</xdr:rowOff>
    </xdr:from>
    <xdr:to>
      <xdr:col>9</xdr:col>
      <xdr:colOff>279397</xdr:colOff>
      <xdr:row>38</xdr:row>
      <xdr:rowOff>70060</xdr:rowOff>
    </xdr:to>
    <xdr:pic>
      <xdr:nvPicPr>
        <xdr:cNvPr id="2" name="図 1">
          <a:extLst>
            <a:ext uri="{FF2B5EF4-FFF2-40B4-BE49-F238E27FC236}">
              <a16:creationId xmlns:a16="http://schemas.microsoft.com/office/drawing/2014/main" id="{00000000-0008-0000-7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296"/>
        <a:stretch/>
      </xdr:blipFill>
      <xdr:spPr bwMode="auto">
        <a:xfrm>
          <a:off x="491065" y="1024466"/>
          <a:ext cx="2142065" cy="5124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245534</xdr:colOff>
      <xdr:row>38</xdr:row>
      <xdr:rowOff>71796</xdr:rowOff>
    </xdr:to>
    <xdr:pic>
      <xdr:nvPicPr>
        <xdr:cNvPr id="2" name="図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1335" cy="5126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42335</xdr:colOff>
      <xdr:row>5</xdr:row>
      <xdr:rowOff>0</xdr:rowOff>
    </xdr:from>
    <xdr:to>
      <xdr:col>9</xdr:col>
      <xdr:colOff>220135</xdr:colOff>
      <xdr:row>38</xdr:row>
      <xdr:rowOff>137658</xdr:rowOff>
    </xdr:to>
    <xdr:pic>
      <xdr:nvPicPr>
        <xdr:cNvPr id="2" name="図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8" y="1024467"/>
          <a:ext cx="2133600" cy="5192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272576</xdr:colOff>
      <xdr:row>38</xdr:row>
      <xdr:rowOff>76200</xdr:rowOff>
    </xdr:to>
    <xdr:pic>
      <xdr:nvPicPr>
        <xdr:cNvPr id="2" name="図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28377" cy="513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59265</xdr:colOff>
      <xdr:row>5</xdr:row>
      <xdr:rowOff>0</xdr:rowOff>
    </xdr:from>
    <xdr:to>
      <xdr:col>9</xdr:col>
      <xdr:colOff>270932</xdr:colOff>
      <xdr:row>39</xdr:row>
      <xdr:rowOff>4188</xdr:rowOff>
    </xdr:to>
    <xdr:pic>
      <xdr:nvPicPr>
        <xdr:cNvPr id="2" name="図 1">
          <a:extLst>
            <a:ext uri="{FF2B5EF4-FFF2-40B4-BE49-F238E27FC236}">
              <a16:creationId xmlns:a16="http://schemas.microsoft.com/office/drawing/2014/main" id="{00000000-0008-0000-7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59"/>
        <a:stretch/>
      </xdr:blipFill>
      <xdr:spPr bwMode="auto">
        <a:xfrm>
          <a:off x="457198" y="1024467"/>
          <a:ext cx="2167467" cy="5236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236518</xdr:colOff>
      <xdr:row>38</xdr:row>
      <xdr:rowOff>50800</xdr:rowOff>
    </xdr:to>
    <xdr:pic>
      <xdr:nvPicPr>
        <xdr:cNvPr id="2" name="図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92319" cy="510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93133</xdr:colOff>
      <xdr:row>4</xdr:row>
      <xdr:rowOff>228599</xdr:rowOff>
    </xdr:from>
    <xdr:to>
      <xdr:col>9</xdr:col>
      <xdr:colOff>279399</xdr:colOff>
      <xdr:row>38</xdr:row>
      <xdr:rowOff>46753</xdr:rowOff>
    </xdr:to>
    <xdr:pic>
      <xdr:nvPicPr>
        <xdr:cNvPr id="2" name="図 1">
          <a:extLst>
            <a:ext uri="{FF2B5EF4-FFF2-40B4-BE49-F238E27FC236}">
              <a16:creationId xmlns:a16="http://schemas.microsoft.com/office/drawing/2014/main" id="{00000000-0008-0000-78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44"/>
        <a:stretch/>
      </xdr:blipFill>
      <xdr:spPr bwMode="auto">
        <a:xfrm>
          <a:off x="491066" y="1024466"/>
          <a:ext cx="2142066" cy="5101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1</xdr:col>
      <xdr:colOff>270932</xdr:colOff>
      <xdr:row>5</xdr:row>
      <xdr:rowOff>0</xdr:rowOff>
    </xdr:from>
    <xdr:to>
      <xdr:col>9</xdr:col>
      <xdr:colOff>253999</xdr:colOff>
      <xdr:row>38</xdr:row>
      <xdr:rowOff>52922</xdr:rowOff>
    </xdr:to>
    <xdr:pic>
      <xdr:nvPicPr>
        <xdr:cNvPr id="2" name="図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465" y="1024467"/>
          <a:ext cx="2218267" cy="5107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2</xdr:col>
      <xdr:colOff>67731</xdr:colOff>
      <xdr:row>4</xdr:row>
      <xdr:rowOff>228599</xdr:rowOff>
    </xdr:from>
    <xdr:to>
      <xdr:col>9</xdr:col>
      <xdr:colOff>279398</xdr:colOff>
      <xdr:row>38</xdr:row>
      <xdr:rowOff>175664</xdr:rowOff>
    </xdr:to>
    <xdr:pic>
      <xdr:nvPicPr>
        <xdr:cNvPr id="2" name="図 1">
          <a:extLst>
            <a:ext uri="{FF2B5EF4-FFF2-40B4-BE49-F238E27FC236}">
              <a16:creationId xmlns:a16="http://schemas.microsoft.com/office/drawing/2014/main" id="{00000000-0008-0000-7A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33"/>
        <a:stretch/>
      </xdr:blipFill>
      <xdr:spPr bwMode="auto">
        <a:xfrm>
          <a:off x="465664" y="1024466"/>
          <a:ext cx="2167467" cy="5230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38</xdr:row>
      <xdr:rowOff>143054</xdr:rowOff>
    </xdr:to>
    <xdr:pic>
      <xdr:nvPicPr>
        <xdr:cNvPr id="2" name="図 1">
          <a:extLst>
            <a:ext uri="{FF2B5EF4-FFF2-40B4-BE49-F238E27FC236}">
              <a16:creationId xmlns:a16="http://schemas.microsoft.com/office/drawing/2014/main" id="{00000000-0008-0000-7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172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42335</xdr:colOff>
      <xdr:row>4</xdr:row>
      <xdr:rowOff>228599</xdr:rowOff>
    </xdr:from>
    <xdr:to>
      <xdr:col>9</xdr:col>
      <xdr:colOff>237367</xdr:colOff>
      <xdr:row>38</xdr:row>
      <xdr:rowOff>59266</xdr:rowOff>
    </xdr:to>
    <xdr:pic>
      <xdr:nvPicPr>
        <xdr:cNvPr id="2" name="図 1">
          <a:extLst>
            <a:ext uri="{FF2B5EF4-FFF2-40B4-BE49-F238E27FC236}">
              <a16:creationId xmlns:a16="http://schemas.microsoft.com/office/drawing/2014/main" id="{00000000-0008-0000-7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8" y="1024466"/>
          <a:ext cx="2150832" cy="5113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2</xdr:col>
      <xdr:colOff>143939</xdr:colOff>
      <xdr:row>4</xdr:row>
      <xdr:rowOff>228599</xdr:rowOff>
    </xdr:from>
    <xdr:to>
      <xdr:col>9</xdr:col>
      <xdr:colOff>110073</xdr:colOff>
      <xdr:row>38</xdr:row>
      <xdr:rowOff>50536</xdr:rowOff>
    </xdr:to>
    <xdr:pic>
      <xdr:nvPicPr>
        <xdr:cNvPr id="2" name="図 1">
          <a:extLst>
            <a:ext uri="{FF2B5EF4-FFF2-40B4-BE49-F238E27FC236}">
              <a16:creationId xmlns:a16="http://schemas.microsoft.com/office/drawing/2014/main" id="{00000000-0008-0000-7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872" y="1024466"/>
          <a:ext cx="1921934" cy="510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3</xdr:col>
      <xdr:colOff>220135</xdr:colOff>
      <xdr:row>5</xdr:row>
      <xdr:rowOff>101599</xdr:rowOff>
    </xdr:from>
    <xdr:to>
      <xdr:col>8</xdr:col>
      <xdr:colOff>76534</xdr:colOff>
      <xdr:row>38</xdr:row>
      <xdr:rowOff>160866</xdr:rowOff>
    </xdr:to>
    <xdr:pic>
      <xdr:nvPicPr>
        <xdr:cNvPr id="2" name="図 1">
          <a:extLst>
            <a:ext uri="{FF2B5EF4-FFF2-40B4-BE49-F238E27FC236}">
              <a16:creationId xmlns:a16="http://schemas.microsoft.com/office/drawing/2014/main" id="{00000000-0008-0000-7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468" y="1126066"/>
          <a:ext cx="1253399" cy="5113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2</xdr:col>
      <xdr:colOff>42331</xdr:colOff>
      <xdr:row>4</xdr:row>
      <xdr:rowOff>228599</xdr:rowOff>
    </xdr:from>
    <xdr:to>
      <xdr:col>9</xdr:col>
      <xdr:colOff>260713</xdr:colOff>
      <xdr:row>35</xdr:row>
      <xdr:rowOff>50800</xdr:rowOff>
    </xdr:to>
    <xdr:pic>
      <xdr:nvPicPr>
        <xdr:cNvPr id="2" name="図 1">
          <a:extLst>
            <a:ext uri="{FF2B5EF4-FFF2-40B4-BE49-F238E27FC236}">
              <a16:creationId xmlns:a16="http://schemas.microsoft.com/office/drawing/2014/main" id="{00000000-0008-0000-7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138" r="4349"/>
        <a:stretch/>
      </xdr:blipFill>
      <xdr:spPr bwMode="auto">
        <a:xfrm>
          <a:off x="440264" y="1024466"/>
          <a:ext cx="2174182" cy="4622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82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82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82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82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82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82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82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82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82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82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82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82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82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82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82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82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82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82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82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82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40" headerRowBorderDxfId="141" tableBorderDxfId="139">
  <autoFilter ref="B15:B21" xr:uid="{00000000-0009-0000-0100-000001000000}"/>
  <tableColumns count="1">
    <tableColumn id="1" xr3:uid="{00000000-0010-0000-0000-000001000000}" name="対象箇所" dataDxfId="13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37" headerRowBorderDxfId="136" tableBorderDxfId="135">
  <autoFilter ref="C15:J46" xr:uid="{00000000-0009-0000-0100-000002000000}"/>
  <tableColumns count="8">
    <tableColumn id="9" xr3:uid="{00000000-0010-0000-0100-000009000000}" name="部位区分" totalsRowLabel="集計" dataDxfId="134" totalsRowDxfId="133"/>
    <tableColumn id="2" xr3:uid="{00000000-0010-0000-0100-000002000000}" name="変状区分" dataDxfId="132" totalsRowDxfId="131"/>
    <tableColumn id="7" xr3:uid="{00000000-0010-0000-0100-000007000000}" name="変状種類" dataDxfId="130" totalsRowDxfId="129"/>
    <tableColumn id="4" xr3:uid="{00000000-0010-0000-0100-000004000000}" name="対策区分" dataDxfId="128" totalsRowDxfId="127"/>
    <tableColumn id="5" xr3:uid="{00000000-0010-0000-0100-000005000000}" name="健全性" dataDxfId="126" totalsRowDxfId="125"/>
    <tableColumn id="12" xr3:uid="{00000000-0010-0000-0100-00000C000000}" name="調査の要否" dataDxfId="124" totalsRowDxfId="123"/>
    <tableColumn id="10" xr3:uid="{00000000-0010-0000-0100-00000A000000}" name="措置の要否" dataDxfId="122" totalsRowDxfId="121"/>
    <tableColumn id="11" xr3:uid="{00000000-0010-0000-0100-00000B000000}" name="実施有無" totalsRowFunction="count" dataDxfId="120" totalsRowDxfId="1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18" tableBorderDxfId="11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16" tableBorderDxfId="11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14" headerRowBorderDxfId="113" tableBorderDxfId="11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11" headerRowBorderDxfId="110" tableBorderDxfId="10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07" headerRowBorderDxfId="108" tableBorderDxfId="106">
  <autoFilter ref="B5:B12" xr:uid="{00000000-0009-0000-0100-000003000000}"/>
  <tableColumns count="1">
    <tableColumn id="1" xr3:uid="{00000000-0010-0000-0800-000001000000}" name="トンネルの分類" dataDxfId="10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03" headerRowBorderDxfId="104" tableBorderDxfId="102">
  <autoFilter ref="C5:E11" xr:uid="{00000000-0009-0000-0100-000004000000}"/>
  <tableColumns count="3">
    <tableColumn id="1" xr3:uid="{00000000-0010-0000-0900-000001000000}" name="トンネル工法" dataDxfId="101"/>
    <tableColumn id="2" xr3:uid="{00000000-0010-0000-0900-000002000000}" name="緊急輸送路" dataDxfId="100"/>
    <tableColumn id="3" xr3:uid="{00000000-0010-0000-0900-000003000000}" name="代替路" dataDxfId="9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24.xml"/><Relationship Id="rId1" Type="http://schemas.openxmlformats.org/officeDocument/2006/relationships/printerSettings" Target="../printerSettings/printerSettings13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Normal="85" zoomScaleSheetLayoutView="100" workbookViewId="0">
      <selection activeCell="H13" sqref="H13:N15"/>
    </sheetView>
  </sheetViews>
  <sheetFormatPr defaultRowHeight="13.2" x14ac:dyDescent="0.2"/>
  <cols>
    <col min="1" max="2" width="8.88671875" customWidth="1"/>
    <col min="3" max="3" width="9" customWidth="1"/>
    <col min="4" max="4" width="8.88671875" customWidth="1"/>
  </cols>
  <sheetData>
    <row r="1" spans="1:14" x14ac:dyDescent="0.2">
      <c r="A1" s="255" t="s">
        <v>428</v>
      </c>
      <c r="B1" s="255"/>
      <c r="C1" s="255"/>
      <c r="D1" s="255"/>
      <c r="E1" s="255"/>
      <c r="F1" s="255"/>
      <c r="G1" s="255"/>
      <c r="H1" s="255"/>
      <c r="I1" s="255"/>
      <c r="J1" s="255"/>
      <c r="K1" s="255"/>
      <c r="L1" s="255"/>
      <c r="M1" s="255"/>
      <c r="N1" s="255"/>
    </row>
    <row r="2" spans="1:14" x14ac:dyDescent="0.2">
      <c r="A2" s="255"/>
      <c r="B2" s="255"/>
      <c r="C2" s="255"/>
      <c r="D2" s="255"/>
      <c r="E2" s="255"/>
      <c r="F2" s="255"/>
      <c r="G2" s="255"/>
      <c r="H2" s="255"/>
      <c r="I2" s="255"/>
      <c r="J2" s="255"/>
      <c r="K2" s="255"/>
      <c r="L2" s="255"/>
      <c r="M2" s="255"/>
      <c r="N2" s="255"/>
    </row>
    <row r="3" spans="1:14" x14ac:dyDescent="0.2">
      <c r="A3" s="256" t="s">
        <v>438</v>
      </c>
      <c r="B3" s="256"/>
      <c r="C3" s="256"/>
      <c r="D3" s="256"/>
      <c r="E3" s="256"/>
      <c r="F3" s="256"/>
      <c r="G3" s="256"/>
      <c r="H3" s="257" t="s">
        <v>439</v>
      </c>
      <c r="I3" s="257"/>
      <c r="J3" s="257"/>
      <c r="K3" s="257"/>
      <c r="L3" s="257"/>
      <c r="M3" s="257"/>
      <c r="N3" s="257"/>
    </row>
    <row r="4" spans="1:14" x14ac:dyDescent="0.2">
      <c r="H4" t="s">
        <v>441</v>
      </c>
    </row>
    <row r="5" spans="1:14" x14ac:dyDescent="0.2">
      <c r="H5" s="254" t="s">
        <v>440</v>
      </c>
      <c r="I5" s="254"/>
      <c r="J5" s="254"/>
      <c r="K5" s="254"/>
      <c r="L5" s="254"/>
      <c r="M5" s="254"/>
      <c r="N5" s="254"/>
    </row>
    <row r="6" spans="1:14" x14ac:dyDescent="0.2">
      <c r="H6" s="254"/>
      <c r="I6" s="254"/>
      <c r="J6" s="254"/>
      <c r="K6" s="254"/>
      <c r="L6" s="254"/>
      <c r="M6" s="254"/>
      <c r="N6" s="254"/>
    </row>
    <row r="7" spans="1:14" x14ac:dyDescent="0.2">
      <c r="H7" s="254"/>
      <c r="I7" s="254"/>
      <c r="J7" s="254"/>
      <c r="K7" s="254"/>
      <c r="L7" s="254"/>
      <c r="M7" s="254"/>
      <c r="N7" s="254"/>
    </row>
    <row r="8" spans="1:14" x14ac:dyDescent="0.2">
      <c r="H8" s="254"/>
      <c r="I8" s="254"/>
      <c r="J8" s="254"/>
      <c r="K8" s="254"/>
      <c r="L8" s="254"/>
      <c r="M8" s="254"/>
      <c r="N8" s="254"/>
    </row>
    <row r="9" spans="1:14" x14ac:dyDescent="0.2">
      <c r="H9" t="s">
        <v>573</v>
      </c>
    </row>
    <row r="10" spans="1:14" x14ac:dyDescent="0.2">
      <c r="H10" s="253" t="s">
        <v>442</v>
      </c>
      <c r="I10" s="253"/>
      <c r="J10" s="253"/>
      <c r="K10" s="253"/>
      <c r="L10" s="253"/>
      <c r="M10" s="253"/>
      <c r="N10" s="253"/>
    </row>
    <row r="11" spans="1:14" x14ac:dyDescent="0.2">
      <c r="H11" s="253"/>
      <c r="I11" s="253"/>
      <c r="J11" s="253"/>
      <c r="K11" s="253"/>
      <c r="L11" s="253"/>
      <c r="M11" s="253"/>
      <c r="N11" s="253"/>
    </row>
    <row r="12" spans="1:14" x14ac:dyDescent="0.2">
      <c r="H12" t="s">
        <v>443</v>
      </c>
    </row>
    <row r="13" spans="1:14" ht="13.5" customHeight="1" x14ac:dyDescent="0.2">
      <c r="H13" s="253" t="s">
        <v>444</v>
      </c>
      <c r="I13" s="253"/>
      <c r="J13" s="253"/>
      <c r="K13" s="253"/>
      <c r="L13" s="253"/>
      <c r="M13" s="253"/>
      <c r="N13" s="253"/>
    </row>
    <row r="14" spans="1:14" x14ac:dyDescent="0.2">
      <c r="H14" s="253"/>
      <c r="I14" s="253"/>
      <c r="J14" s="253"/>
      <c r="K14" s="253"/>
      <c r="L14" s="253"/>
      <c r="M14" s="253"/>
      <c r="N14" s="253"/>
    </row>
    <row r="15" spans="1:14" x14ac:dyDescent="0.2">
      <c r="H15" s="253"/>
      <c r="I15" s="253"/>
      <c r="J15" s="253"/>
      <c r="K15" s="253"/>
      <c r="L15" s="253"/>
      <c r="M15" s="253"/>
      <c r="N15" s="253"/>
    </row>
    <row r="16" spans="1:14" x14ac:dyDescent="0.2">
      <c r="H16" t="s">
        <v>445</v>
      </c>
    </row>
    <row r="17" spans="8:14" x14ac:dyDescent="0.2">
      <c r="H17" s="253" t="s">
        <v>446</v>
      </c>
      <c r="I17" s="253"/>
      <c r="J17" s="253"/>
      <c r="K17" s="253"/>
      <c r="L17" s="253"/>
      <c r="M17" s="253"/>
      <c r="N17" s="253"/>
    </row>
    <row r="18" spans="8:14" x14ac:dyDescent="0.2">
      <c r="H18" s="253"/>
      <c r="I18" s="253"/>
      <c r="J18" s="253"/>
      <c r="K18" s="253"/>
      <c r="L18" s="253"/>
      <c r="M18" s="253"/>
      <c r="N18" s="253"/>
    </row>
    <row r="19" spans="8:14" x14ac:dyDescent="0.2">
      <c r="H19" t="s">
        <v>447</v>
      </c>
    </row>
    <row r="20" spans="8:14" x14ac:dyDescent="0.2">
      <c r="H20" s="253" t="s">
        <v>448</v>
      </c>
      <c r="I20" s="253"/>
      <c r="J20" s="253"/>
      <c r="K20" s="253"/>
      <c r="L20" s="253"/>
      <c r="M20" s="253"/>
      <c r="N20" s="253"/>
    </row>
    <row r="21" spans="8:14" x14ac:dyDescent="0.2">
      <c r="H21" s="253"/>
      <c r="I21" s="253"/>
      <c r="J21" s="253"/>
      <c r="K21" s="253"/>
      <c r="L21" s="253"/>
      <c r="M21" s="253"/>
      <c r="N21" s="253"/>
    </row>
    <row r="22" spans="8:14" x14ac:dyDescent="0.2">
      <c r="H22" t="s">
        <v>449</v>
      </c>
    </row>
    <row r="23" spans="8:14" x14ac:dyDescent="0.2">
      <c r="H23" t="s">
        <v>450</v>
      </c>
    </row>
    <row r="24" spans="8:14" x14ac:dyDescent="0.2">
      <c r="H24" t="s">
        <v>451</v>
      </c>
    </row>
    <row r="25" spans="8:14" ht="13.5" customHeight="1" x14ac:dyDescent="0.2">
      <c r="H25" s="253" t="s">
        <v>452</v>
      </c>
      <c r="I25" s="253"/>
      <c r="J25" s="253"/>
      <c r="K25" s="253"/>
      <c r="L25" s="253"/>
      <c r="M25" s="253"/>
      <c r="N25" s="253"/>
    </row>
    <row r="26" spans="8:14" x14ac:dyDescent="0.2">
      <c r="H26" s="253"/>
      <c r="I26" s="253"/>
      <c r="J26" s="253"/>
      <c r="K26" s="253"/>
      <c r="L26" s="253"/>
      <c r="M26" s="253"/>
      <c r="N26" s="253"/>
    </row>
    <row r="27" spans="8:14" ht="12" customHeight="1" x14ac:dyDescent="0.2">
      <c r="H27" s="258" t="s">
        <v>453</v>
      </c>
      <c r="I27" s="258"/>
      <c r="J27" s="258"/>
      <c r="K27" s="258"/>
      <c r="L27" s="258"/>
      <c r="M27" s="258"/>
      <c r="N27" s="258"/>
    </row>
    <row r="28" spans="8:14" x14ac:dyDescent="0.2">
      <c r="H28" t="s">
        <v>454</v>
      </c>
    </row>
    <row r="29" spans="8:14" x14ac:dyDescent="0.2">
      <c r="H29" s="257" t="s">
        <v>556</v>
      </c>
      <c r="I29" s="257"/>
      <c r="J29" s="257"/>
      <c r="K29" s="257"/>
      <c r="L29" s="257"/>
      <c r="M29" s="257"/>
      <c r="N29" s="257"/>
    </row>
    <row r="30" spans="8:14" x14ac:dyDescent="0.2">
      <c r="H30" t="s">
        <v>574</v>
      </c>
    </row>
    <row r="31" spans="8:14" ht="13.2" customHeight="1" x14ac:dyDescent="0.2">
      <c r="H31" s="253" t="s">
        <v>575</v>
      </c>
      <c r="I31" s="253"/>
      <c r="J31" s="253"/>
      <c r="K31" s="253"/>
      <c r="L31" s="253"/>
      <c r="M31" s="253"/>
      <c r="N31" s="253"/>
    </row>
    <row r="32" spans="8:14" x14ac:dyDescent="0.2">
      <c r="H32" s="253"/>
      <c r="I32" s="253"/>
      <c r="J32" s="253"/>
      <c r="K32" s="253"/>
      <c r="L32" s="253"/>
      <c r="M32" s="253"/>
      <c r="N32" s="253"/>
    </row>
    <row r="33" spans="2:14" x14ac:dyDescent="0.2">
      <c r="H33" s="253"/>
      <c r="I33" s="253"/>
      <c r="J33" s="253"/>
      <c r="K33" s="253"/>
      <c r="L33" s="253"/>
      <c r="M33" s="253"/>
      <c r="N33" s="253"/>
    </row>
    <row r="34" spans="2:14" x14ac:dyDescent="0.2">
      <c r="H34" s="253"/>
      <c r="I34" s="253"/>
      <c r="J34" s="253"/>
      <c r="K34" s="253"/>
      <c r="L34" s="253"/>
      <c r="M34" s="253"/>
      <c r="N34" s="253"/>
    </row>
    <row r="35" spans="2:14" x14ac:dyDescent="0.2">
      <c r="B35" s="254"/>
      <c r="C35" s="254"/>
      <c r="D35" s="189"/>
      <c r="H35" s="253"/>
      <c r="I35" s="253"/>
      <c r="J35" s="253"/>
      <c r="K35" s="253"/>
      <c r="L35" s="253"/>
      <c r="M35" s="253"/>
      <c r="N35" s="253"/>
    </row>
    <row r="36" spans="2:14" x14ac:dyDescent="0.2">
      <c r="H36" s="259"/>
      <c r="I36" s="259"/>
      <c r="J36" s="259"/>
      <c r="K36" s="259"/>
      <c r="L36" s="259"/>
      <c r="M36" s="259"/>
      <c r="N36" s="259"/>
    </row>
    <row r="37" spans="2:14" x14ac:dyDescent="0.2">
      <c r="H37" s="253"/>
      <c r="I37" s="253"/>
      <c r="J37" s="253"/>
      <c r="K37" s="253"/>
      <c r="L37" s="253"/>
      <c r="M37" s="253"/>
      <c r="N37" s="253"/>
    </row>
    <row r="38" spans="2:14" ht="13.2" customHeight="1" x14ac:dyDescent="0.2">
      <c r="H38" s="253"/>
      <c r="I38" s="253"/>
      <c r="J38" s="253"/>
      <c r="K38" s="253"/>
      <c r="L38" s="253"/>
      <c r="M38" s="253"/>
      <c r="N38" s="253"/>
    </row>
    <row r="39" spans="2:14" x14ac:dyDescent="0.2">
      <c r="H39" s="253"/>
      <c r="I39" s="253"/>
      <c r="J39" s="253"/>
      <c r="K39" s="253"/>
      <c r="L39" s="253"/>
      <c r="M39" s="253"/>
      <c r="N39" s="253"/>
    </row>
    <row r="40" spans="2:14" x14ac:dyDescent="0.2">
      <c r="H40" s="253"/>
      <c r="I40" s="253"/>
      <c r="J40" s="253"/>
      <c r="K40" s="253"/>
      <c r="L40" s="253"/>
      <c r="M40" s="253"/>
      <c r="N40" s="253"/>
    </row>
    <row r="41" spans="2:14" x14ac:dyDescent="0.2">
      <c r="H41" s="253"/>
      <c r="I41" s="253"/>
      <c r="J41" s="253"/>
      <c r="K41" s="253"/>
      <c r="L41" s="253"/>
      <c r="M41" s="253"/>
      <c r="N41" s="25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106680</xdr:colOff>
                <xdr:row>3</xdr:row>
                <xdr:rowOff>99060</xdr:rowOff>
              </from>
              <to>
                <xdr:col>6</xdr:col>
                <xdr:colOff>594360</xdr:colOff>
                <xdr:row>38</xdr:row>
                <xdr:rowOff>30480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11" sqref="P11"/>
    </sheetView>
  </sheetViews>
  <sheetFormatPr defaultRowHeight="13.2" x14ac:dyDescent="0.2"/>
  <cols>
    <col min="1" max="1" width="8.88671875" customWidth="1"/>
    <col min="2" max="3" width="9" customWidth="1"/>
    <col min="4" max="4" width="8.88671875" customWidth="1"/>
  </cols>
  <sheetData>
    <row r="1" spans="1:14" x14ac:dyDescent="0.2">
      <c r="A1" s="260" t="s">
        <v>429</v>
      </c>
      <c r="B1" s="260"/>
      <c r="C1" s="260"/>
      <c r="D1" s="260"/>
      <c r="E1" s="260"/>
      <c r="F1" s="260"/>
      <c r="G1" s="260"/>
      <c r="H1" s="260"/>
      <c r="I1" s="260"/>
      <c r="J1" s="260"/>
      <c r="K1" s="260"/>
      <c r="L1" s="260"/>
      <c r="M1" s="260"/>
      <c r="N1" s="260"/>
    </row>
    <row r="2" spans="1:14" x14ac:dyDescent="0.2">
      <c r="A2" s="260"/>
      <c r="B2" s="260"/>
      <c r="C2" s="260"/>
      <c r="D2" s="260"/>
      <c r="E2" s="260"/>
      <c r="F2" s="260"/>
      <c r="G2" s="260"/>
      <c r="H2" s="260"/>
      <c r="I2" s="260"/>
      <c r="J2" s="260"/>
      <c r="K2" s="260"/>
      <c r="L2" s="260"/>
      <c r="M2" s="260"/>
      <c r="N2" s="260"/>
    </row>
    <row r="22" spans="1:14" ht="13.5" customHeight="1" x14ac:dyDescent="0.2"/>
    <row r="23" spans="1:14" ht="27.75" customHeight="1" x14ac:dyDescent="0.2">
      <c r="B23" s="191"/>
      <c r="C23" s="191"/>
      <c r="D23" s="191"/>
      <c r="E23" s="191"/>
      <c r="F23" s="191"/>
      <c r="G23" s="191"/>
      <c r="H23" s="191"/>
      <c r="I23" s="191"/>
      <c r="J23" s="191"/>
      <c r="K23" s="191"/>
      <c r="L23" s="191"/>
      <c r="M23" s="191"/>
      <c r="N23" s="191"/>
    </row>
    <row r="25" spans="1:14" ht="40.5" customHeight="1" x14ac:dyDescent="0.2">
      <c r="B25" s="191"/>
      <c r="C25" s="191"/>
      <c r="D25" s="191"/>
      <c r="E25" s="191"/>
      <c r="F25" s="191"/>
      <c r="G25" s="191"/>
      <c r="H25" s="191"/>
      <c r="I25" s="191"/>
      <c r="J25" s="191"/>
      <c r="K25" s="191"/>
      <c r="L25" s="191"/>
      <c r="M25" s="191"/>
      <c r="N25" s="191"/>
    </row>
    <row r="26" spans="1:14" ht="13.5" customHeight="1" x14ac:dyDescent="0.2">
      <c r="A26" t="s">
        <v>455</v>
      </c>
      <c r="B26" s="191"/>
      <c r="C26" s="191"/>
      <c r="D26" s="191"/>
      <c r="E26" s="191"/>
      <c r="F26" s="191"/>
      <c r="G26" s="191"/>
      <c r="H26" s="191"/>
      <c r="I26" s="191"/>
      <c r="J26" s="191"/>
      <c r="K26" s="191"/>
      <c r="L26" s="191"/>
      <c r="M26" s="191"/>
      <c r="N26" s="191"/>
    </row>
    <row r="27" spans="1:14" ht="27" customHeight="1" x14ac:dyDescent="0.2">
      <c r="A27" s="253" t="s">
        <v>458</v>
      </c>
      <c r="B27" s="253"/>
      <c r="C27" s="253"/>
      <c r="D27" s="253"/>
      <c r="E27" s="253"/>
      <c r="F27" s="253"/>
      <c r="G27" s="253"/>
      <c r="H27" s="253"/>
      <c r="I27" s="253"/>
      <c r="J27" s="253"/>
      <c r="K27" s="253"/>
      <c r="L27" s="253"/>
      <c r="M27" s="253"/>
      <c r="N27" s="253"/>
    </row>
    <row r="28" spans="1:14" x14ac:dyDescent="0.2">
      <c r="A28" t="s">
        <v>456</v>
      </c>
    </row>
    <row r="29" spans="1:14" ht="40.5" customHeight="1" x14ac:dyDescent="0.2">
      <c r="A29" s="253" t="s">
        <v>457</v>
      </c>
      <c r="B29" s="253"/>
      <c r="C29" s="253"/>
      <c r="D29" s="253"/>
      <c r="E29" s="253"/>
      <c r="F29" s="253"/>
      <c r="G29" s="253"/>
      <c r="H29" s="253"/>
      <c r="I29" s="253"/>
      <c r="J29" s="253"/>
      <c r="K29" s="253"/>
      <c r="L29" s="253"/>
      <c r="M29" s="253"/>
      <c r="N29" s="253"/>
    </row>
    <row r="30" spans="1:14" ht="27" customHeight="1" x14ac:dyDescent="0.2">
      <c r="A30" s="253" t="s">
        <v>567</v>
      </c>
      <c r="B30" s="253"/>
      <c r="C30" s="253"/>
      <c r="D30" s="253"/>
      <c r="E30" s="253"/>
      <c r="F30" s="253"/>
      <c r="G30" s="253"/>
      <c r="H30" s="253"/>
      <c r="I30" s="253"/>
      <c r="J30" s="253"/>
      <c r="K30" s="253"/>
      <c r="L30" s="253"/>
      <c r="M30" s="253"/>
      <c r="N30" s="253"/>
    </row>
    <row r="32" spans="1:14" x14ac:dyDescent="0.2">
      <c r="A32" s="190"/>
      <c r="B32" s="190"/>
      <c r="C32" s="190"/>
      <c r="D32" s="190"/>
      <c r="E32" s="190"/>
      <c r="F32" s="190"/>
      <c r="G32" s="190"/>
      <c r="H32" s="190"/>
      <c r="I32" s="190"/>
      <c r="J32" s="190"/>
      <c r="K32" s="190"/>
      <c r="L32" s="190"/>
      <c r="M32" s="190"/>
      <c r="N32" s="190"/>
    </row>
    <row r="33" spans="1:14" x14ac:dyDescent="0.2">
      <c r="A33" s="190"/>
      <c r="B33" s="190"/>
      <c r="C33" s="190"/>
      <c r="D33" s="190"/>
      <c r="E33" s="190"/>
      <c r="F33" s="190"/>
      <c r="G33" s="190"/>
      <c r="H33" s="190"/>
      <c r="I33" s="190"/>
      <c r="J33" s="190"/>
      <c r="K33" s="190"/>
      <c r="L33" s="190"/>
      <c r="M33" s="190"/>
      <c r="N33" s="190"/>
    </row>
    <row r="39" spans="1:14" x14ac:dyDescent="0.2">
      <c r="G39" s="189"/>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tabSelected="1" view="pageBreakPreview" zoomScaleNormal="100" zoomScaleSheetLayoutView="100" workbookViewId="0">
      <selection activeCell="AJ15" sqref="AJ15"/>
    </sheetView>
  </sheetViews>
  <sheetFormatPr defaultColWidth="9" defaultRowHeight="18" customHeight="1" x14ac:dyDescent="0.15"/>
  <cols>
    <col min="1" max="1" width="1.77734375" style="3" customWidth="1"/>
    <col min="2" max="12" width="5.88671875" style="1" customWidth="1"/>
    <col min="13" max="14" width="3.21875" style="1" customWidth="1"/>
    <col min="15" max="18" width="5.88671875" style="1" customWidth="1"/>
    <col min="19" max="22" width="3.21875" style="1" customWidth="1"/>
    <col min="23" max="23" width="5.88671875" style="36" customWidth="1"/>
    <col min="24" max="24" width="9.6640625" style="36" customWidth="1"/>
    <col min="25" max="25" width="5.88671875" style="36" customWidth="1"/>
    <col min="26" max="26" width="5.88671875" style="1" customWidth="1"/>
    <col min="27" max="28" width="3.21875" style="1" customWidth="1"/>
    <col min="29" max="29" width="1.44140625" style="3" customWidth="1"/>
    <col min="30" max="16384" width="9" style="3"/>
  </cols>
  <sheetData>
    <row r="1" spans="2:37" ht="10.5" customHeight="1" x14ac:dyDescent="0.15"/>
    <row r="2" spans="2:37" ht="24.9" customHeight="1" x14ac:dyDescent="0.15">
      <c r="B2" s="28" t="s">
        <v>338</v>
      </c>
      <c r="C2" s="28"/>
      <c r="D2" s="28"/>
      <c r="E2" s="28"/>
      <c r="F2" s="28"/>
      <c r="G2" s="28"/>
      <c r="H2" s="28"/>
      <c r="I2" s="28"/>
      <c r="J2" s="28"/>
      <c r="K2" s="28"/>
      <c r="L2" s="28"/>
      <c r="M2" s="28"/>
      <c r="N2" s="28"/>
      <c r="O2" s="28"/>
      <c r="P2" s="28"/>
      <c r="Q2" s="28"/>
      <c r="R2" s="28"/>
      <c r="S2" s="261" t="s">
        <v>174</v>
      </c>
      <c r="T2" s="262"/>
      <c r="U2" s="262"/>
      <c r="V2" s="263"/>
      <c r="W2" s="363" t="s">
        <v>622</v>
      </c>
      <c r="X2" s="363"/>
      <c r="Y2" s="363"/>
      <c r="Z2" s="363"/>
      <c r="AA2" s="363"/>
      <c r="AB2" s="363"/>
    </row>
    <row r="3" spans="2:37" ht="20.100000000000001" customHeight="1" x14ac:dyDescent="0.15">
      <c r="B3" s="351" t="s">
        <v>27</v>
      </c>
      <c r="C3" s="351"/>
      <c r="D3" s="352" t="s">
        <v>578</v>
      </c>
      <c r="E3" s="353"/>
      <c r="F3" s="353"/>
      <c r="G3" s="354"/>
      <c r="H3" s="355" t="s">
        <v>173</v>
      </c>
      <c r="I3" s="355"/>
      <c r="J3" s="352" t="s">
        <v>580</v>
      </c>
      <c r="K3" s="353"/>
      <c r="L3" s="353"/>
      <c r="M3" s="353"/>
      <c r="N3" s="353"/>
      <c r="O3" s="57"/>
      <c r="P3" s="330" t="s">
        <v>10</v>
      </c>
      <c r="Q3" s="332"/>
      <c r="R3" s="335" t="s">
        <v>581</v>
      </c>
      <c r="S3" s="336"/>
      <c r="T3" s="336"/>
      <c r="U3" s="336"/>
      <c r="V3" s="337"/>
      <c r="W3" s="261" t="s">
        <v>172</v>
      </c>
      <c r="X3" s="262"/>
      <c r="Y3" s="262"/>
      <c r="Z3" s="358" t="s">
        <v>353</v>
      </c>
      <c r="AA3" s="359"/>
      <c r="AB3" s="360"/>
    </row>
    <row r="4" spans="2:37" ht="20.100000000000001" customHeight="1" x14ac:dyDescent="0.15">
      <c r="B4" s="361" t="s">
        <v>11</v>
      </c>
      <c r="C4" s="361"/>
      <c r="D4" s="356" t="s">
        <v>579</v>
      </c>
      <c r="E4" s="357"/>
      <c r="F4" s="357"/>
      <c r="G4" s="362"/>
      <c r="H4" s="355"/>
      <c r="I4" s="355"/>
      <c r="J4" s="356"/>
      <c r="K4" s="357"/>
      <c r="L4" s="357"/>
      <c r="M4" s="357"/>
      <c r="N4" s="357"/>
      <c r="O4" s="63"/>
      <c r="P4" s="318"/>
      <c r="Q4" s="334"/>
      <c r="R4" s="338"/>
      <c r="S4" s="339"/>
      <c r="T4" s="339"/>
      <c r="U4" s="339"/>
      <c r="V4" s="340"/>
      <c r="W4" s="261" t="s">
        <v>171</v>
      </c>
      <c r="X4" s="262"/>
      <c r="Y4" s="262"/>
      <c r="Z4" s="358" t="s">
        <v>353</v>
      </c>
      <c r="AA4" s="359"/>
      <c r="AB4" s="360"/>
    </row>
    <row r="5" spans="2:37" ht="20.100000000000001" customHeight="1" x14ac:dyDescent="0.15">
      <c r="B5" s="328" t="s">
        <v>12</v>
      </c>
      <c r="C5" s="328"/>
      <c r="D5" s="60" t="s">
        <v>13</v>
      </c>
      <c r="E5" s="329" t="s">
        <v>582</v>
      </c>
      <c r="F5" s="329"/>
      <c r="G5" s="329"/>
      <c r="H5" s="330" t="s">
        <v>170</v>
      </c>
      <c r="I5" s="331"/>
      <c r="J5" s="332"/>
      <c r="K5" s="335" t="s">
        <v>583</v>
      </c>
      <c r="L5" s="336"/>
      <c r="M5" s="336"/>
      <c r="N5" s="336"/>
      <c r="O5" s="337"/>
      <c r="P5" s="341" t="s">
        <v>169</v>
      </c>
      <c r="Q5" s="342"/>
      <c r="R5" s="345">
        <v>45337</v>
      </c>
      <c r="S5" s="346"/>
      <c r="T5" s="347"/>
      <c r="U5" s="318" t="s">
        <v>168</v>
      </c>
      <c r="V5" s="333"/>
      <c r="W5" s="334"/>
      <c r="X5" s="290" t="s">
        <v>167</v>
      </c>
      <c r="Y5" s="291"/>
      <c r="Z5" s="291">
        <v>320</v>
      </c>
      <c r="AA5" s="291"/>
      <c r="AB5" s="66" t="s">
        <v>166</v>
      </c>
    </row>
    <row r="6" spans="2:37" ht="20.100000000000001" customHeight="1" x14ac:dyDescent="0.15">
      <c r="B6" s="328"/>
      <c r="C6" s="328"/>
      <c r="D6" s="60" t="s">
        <v>14</v>
      </c>
      <c r="E6" s="316" t="s">
        <v>582</v>
      </c>
      <c r="F6" s="316"/>
      <c r="G6" s="316"/>
      <c r="H6" s="318"/>
      <c r="I6" s="333"/>
      <c r="J6" s="334"/>
      <c r="K6" s="338"/>
      <c r="L6" s="339"/>
      <c r="M6" s="339"/>
      <c r="N6" s="339"/>
      <c r="O6" s="340"/>
      <c r="P6" s="343"/>
      <c r="Q6" s="344"/>
      <c r="R6" s="348"/>
      <c r="S6" s="349"/>
      <c r="T6" s="350"/>
      <c r="U6" s="261" t="s">
        <v>15</v>
      </c>
      <c r="V6" s="262"/>
      <c r="W6" s="263"/>
      <c r="X6" s="290" t="s">
        <v>524</v>
      </c>
      <c r="Y6" s="291"/>
      <c r="Z6" s="291"/>
      <c r="AA6" s="291"/>
      <c r="AB6" s="292"/>
    </row>
    <row r="7" spans="2:37" ht="18.899999999999999" customHeight="1" x14ac:dyDescent="0.15">
      <c r="B7" s="317" t="s">
        <v>142</v>
      </c>
      <c r="C7" s="283" t="s">
        <v>156</v>
      </c>
      <c r="D7" s="284"/>
      <c r="E7" s="309">
        <v>341844.6</v>
      </c>
      <c r="F7" s="319"/>
      <c r="G7" s="320"/>
      <c r="H7" s="283" t="s">
        <v>165</v>
      </c>
      <c r="I7" s="321"/>
      <c r="J7" s="284"/>
      <c r="K7" s="322">
        <v>28550</v>
      </c>
      <c r="L7" s="323"/>
      <c r="M7" s="327" t="s">
        <v>164</v>
      </c>
      <c r="N7" s="304"/>
      <c r="O7" s="283" t="s">
        <v>147</v>
      </c>
      <c r="P7" s="284"/>
      <c r="Q7" s="324" t="s">
        <v>587</v>
      </c>
      <c r="R7" s="325"/>
      <c r="S7" s="286" t="s">
        <v>163</v>
      </c>
      <c r="T7" s="283" t="s">
        <v>162</v>
      </c>
      <c r="U7" s="321"/>
      <c r="V7" s="321"/>
      <c r="W7" s="284"/>
      <c r="X7" s="59" t="s">
        <v>138</v>
      </c>
      <c r="Y7" s="112" t="s">
        <v>161</v>
      </c>
      <c r="Z7" s="111" t="s">
        <v>137</v>
      </c>
      <c r="AA7" s="361" t="s">
        <v>160</v>
      </c>
      <c r="AB7" s="361"/>
      <c r="AD7" s="6"/>
      <c r="AE7" s="3">
        <f>INT(E7/10000)</f>
        <v>34</v>
      </c>
      <c r="AF7" s="3">
        <f>INT(E7/100)-AE7*100</f>
        <v>18</v>
      </c>
      <c r="AG7" s="233">
        <f>E7-AE7*10000-AF7*100</f>
        <v>44.599999999976717</v>
      </c>
      <c r="AH7" s="234">
        <f>ROUND(AE7+AF7/60+AG7/60/60,5)</f>
        <v>34.312390000000001</v>
      </c>
      <c r="AI7" s="234" t="str">
        <f>TEXT(AH7,"0.00000")</f>
        <v>34.31239</v>
      </c>
    </row>
    <row r="8" spans="2:37" ht="18.899999999999999" customHeight="1" x14ac:dyDescent="0.15">
      <c r="B8" s="318"/>
      <c r="C8" s="287" t="s">
        <v>153</v>
      </c>
      <c r="D8" s="288"/>
      <c r="E8" s="309">
        <v>1311127.8999999999</v>
      </c>
      <c r="F8" s="310"/>
      <c r="G8" s="311"/>
      <c r="H8" s="287" t="s">
        <v>159</v>
      </c>
      <c r="I8" s="298"/>
      <c r="J8" s="288"/>
      <c r="K8" s="326"/>
      <c r="L8" s="297"/>
      <c r="M8" s="327"/>
      <c r="N8" s="304"/>
      <c r="O8" s="287" t="s">
        <v>158</v>
      </c>
      <c r="P8" s="288"/>
      <c r="Q8" s="264"/>
      <c r="R8" s="265"/>
      <c r="S8" s="275"/>
      <c r="T8" s="364" t="s">
        <v>157</v>
      </c>
      <c r="U8" s="261" t="s">
        <v>247</v>
      </c>
      <c r="V8" s="262"/>
      <c r="W8" s="263"/>
      <c r="X8" s="73"/>
      <c r="Y8" s="73"/>
      <c r="Z8" s="73"/>
      <c r="AA8" s="271"/>
      <c r="AB8" s="271"/>
      <c r="AD8" s="89"/>
      <c r="AE8" s="3">
        <f>INT(E8/10000)</f>
        <v>131</v>
      </c>
      <c r="AF8" s="3">
        <f>INT(E8/100)-AE8*100</f>
        <v>11</v>
      </c>
      <c r="AG8" s="233">
        <f>E8-AE8*10000-AF8*100</f>
        <v>27.899999999906868</v>
      </c>
      <c r="AH8" s="234">
        <f>ROUND(AE8+AF8/60+AG8/60/60,5)</f>
        <v>131.19108</v>
      </c>
      <c r="AI8" s="234" t="str">
        <f>TEXT(AH8,"0.00000")</f>
        <v>131.19108</v>
      </c>
    </row>
    <row r="9" spans="2:37" ht="18.899999999999999" customHeight="1" x14ac:dyDescent="0.15">
      <c r="B9" s="281" t="s">
        <v>134</v>
      </c>
      <c r="C9" s="287" t="s">
        <v>156</v>
      </c>
      <c r="D9" s="288"/>
      <c r="E9" s="309">
        <v>341841.1</v>
      </c>
      <c r="F9" s="310"/>
      <c r="G9" s="311"/>
      <c r="H9" s="312" t="s">
        <v>535</v>
      </c>
      <c r="I9" s="313"/>
      <c r="J9" s="313"/>
      <c r="K9" s="264"/>
      <c r="L9" s="265"/>
      <c r="M9" s="327"/>
      <c r="N9" s="304"/>
      <c r="O9" s="287" t="s">
        <v>155</v>
      </c>
      <c r="P9" s="288"/>
      <c r="Q9" s="315">
        <v>2720</v>
      </c>
      <c r="R9" s="315"/>
      <c r="S9" s="275"/>
      <c r="T9" s="365"/>
      <c r="U9" s="261" t="s">
        <v>154</v>
      </c>
      <c r="V9" s="262"/>
      <c r="W9" s="263"/>
      <c r="X9" s="73"/>
      <c r="Y9" s="73"/>
      <c r="Z9" s="73"/>
      <c r="AA9" s="271"/>
      <c r="AB9" s="271"/>
      <c r="AD9" s="89"/>
    </row>
    <row r="10" spans="2:37" ht="18.899999999999999" customHeight="1" x14ac:dyDescent="0.15">
      <c r="B10" s="283"/>
      <c r="C10" s="287" t="s">
        <v>153</v>
      </c>
      <c r="D10" s="288"/>
      <c r="E10" s="309">
        <v>1311138</v>
      </c>
      <c r="F10" s="310"/>
      <c r="G10" s="311"/>
      <c r="H10" s="287" t="s">
        <v>152</v>
      </c>
      <c r="I10" s="298"/>
      <c r="J10" s="288"/>
      <c r="K10" s="296" t="s">
        <v>585</v>
      </c>
      <c r="L10" s="297"/>
      <c r="M10" s="301"/>
      <c r="N10" s="302"/>
      <c r="O10" s="287" t="s">
        <v>92</v>
      </c>
      <c r="P10" s="288"/>
      <c r="Q10" s="314"/>
      <c r="R10" s="314"/>
      <c r="S10" s="275"/>
      <c r="T10" s="366"/>
      <c r="U10" s="261" t="s">
        <v>151</v>
      </c>
      <c r="V10" s="262"/>
      <c r="W10" s="263"/>
      <c r="X10" s="73"/>
      <c r="Y10" s="73"/>
      <c r="Z10" s="73"/>
      <c r="AA10" s="271"/>
      <c r="AB10" s="271"/>
      <c r="AD10" s="89"/>
    </row>
    <row r="11" spans="2:37" ht="18.899999999999999" customHeight="1" x14ac:dyDescent="0.15">
      <c r="B11" s="287" t="s">
        <v>150</v>
      </c>
      <c r="C11" s="298"/>
      <c r="D11" s="288"/>
      <c r="E11" s="264" t="s">
        <v>584</v>
      </c>
      <c r="F11" s="266"/>
      <c r="G11" s="265"/>
      <c r="H11" s="287" t="s">
        <v>149</v>
      </c>
      <c r="I11" s="298"/>
      <c r="J11" s="288"/>
      <c r="K11" s="296"/>
      <c r="L11" s="297"/>
      <c r="M11" s="299" t="s">
        <v>148</v>
      </c>
      <c r="N11" s="300"/>
      <c r="O11" s="287" t="s">
        <v>147</v>
      </c>
      <c r="P11" s="288"/>
      <c r="Q11" s="303"/>
      <c r="R11" s="303"/>
      <c r="S11" s="275"/>
      <c r="T11" s="90" t="s">
        <v>146</v>
      </c>
      <c r="U11" s="261" t="s">
        <v>145</v>
      </c>
      <c r="V11" s="262"/>
      <c r="W11" s="263"/>
      <c r="X11" s="73"/>
      <c r="Y11" s="73"/>
      <c r="Z11" s="73"/>
      <c r="AA11" s="271"/>
      <c r="AB11" s="271"/>
      <c r="AD11" s="89"/>
    </row>
    <row r="12" spans="2:37" ht="18.899999999999999" customHeight="1" x14ac:dyDescent="0.15">
      <c r="B12" s="287" t="s">
        <v>144</v>
      </c>
      <c r="C12" s="298"/>
      <c r="D12" s="288"/>
      <c r="E12" s="264"/>
      <c r="F12" s="266"/>
      <c r="G12" s="66" t="s">
        <v>105</v>
      </c>
      <c r="H12" s="300" t="s">
        <v>143</v>
      </c>
      <c r="I12" s="286" t="s">
        <v>142</v>
      </c>
      <c r="J12" s="70" t="s">
        <v>133</v>
      </c>
      <c r="K12" s="264" t="s">
        <v>586</v>
      </c>
      <c r="L12" s="265"/>
      <c r="M12" s="301"/>
      <c r="N12" s="302"/>
      <c r="O12" s="287" t="s">
        <v>92</v>
      </c>
      <c r="P12" s="288"/>
      <c r="Q12" s="305"/>
      <c r="R12" s="305"/>
      <c r="S12" s="275"/>
      <c r="T12" s="364" t="s">
        <v>130</v>
      </c>
      <c r="U12" s="261" t="s">
        <v>129</v>
      </c>
      <c r="V12" s="262"/>
      <c r="W12" s="263"/>
      <c r="X12" s="73"/>
      <c r="Y12" s="73"/>
      <c r="Z12" s="73"/>
      <c r="AA12" s="271"/>
      <c r="AB12" s="271"/>
      <c r="AD12" s="89"/>
    </row>
    <row r="13" spans="2:37" ht="18.899999999999999" customHeight="1" x14ac:dyDescent="0.15">
      <c r="B13" s="281" t="s">
        <v>141</v>
      </c>
      <c r="C13" s="293"/>
      <c r="D13" s="282"/>
      <c r="E13" s="264"/>
      <c r="F13" s="266"/>
      <c r="G13" s="66" t="s">
        <v>505</v>
      </c>
      <c r="H13" s="304"/>
      <c r="I13" s="276"/>
      <c r="J13" s="70" t="s">
        <v>127</v>
      </c>
      <c r="K13" s="65"/>
      <c r="L13" s="68" t="s">
        <v>140</v>
      </c>
      <c r="M13" s="306" t="s">
        <v>139</v>
      </c>
      <c r="N13" s="307"/>
      <c r="O13" s="308"/>
      <c r="P13" s="59" t="s">
        <v>138</v>
      </c>
      <c r="Q13" s="62" t="s">
        <v>137</v>
      </c>
      <c r="R13" s="59" t="s">
        <v>92</v>
      </c>
      <c r="S13" s="275"/>
      <c r="T13" s="366"/>
      <c r="U13" s="261" t="s">
        <v>248</v>
      </c>
      <c r="V13" s="262"/>
      <c r="W13" s="263"/>
      <c r="X13" s="73"/>
      <c r="Y13" s="73"/>
      <c r="Z13" s="73"/>
      <c r="AA13" s="271"/>
      <c r="AB13" s="271"/>
      <c r="AD13" s="89"/>
      <c r="AF13" s="40"/>
      <c r="AG13" s="39"/>
      <c r="AH13" s="39"/>
      <c r="AI13" s="39"/>
      <c r="AJ13" s="41"/>
      <c r="AK13" s="37"/>
    </row>
    <row r="14" spans="2:37" ht="18.899999999999999" customHeight="1" x14ac:dyDescent="0.15">
      <c r="B14" s="281" t="s">
        <v>136</v>
      </c>
      <c r="C14" s="293"/>
      <c r="D14" s="282"/>
      <c r="E14" s="294">
        <v>6855</v>
      </c>
      <c r="F14" s="295"/>
      <c r="G14" s="58" t="s">
        <v>135</v>
      </c>
      <c r="H14" s="304"/>
      <c r="I14" s="286" t="s">
        <v>134</v>
      </c>
      <c r="J14" s="70" t="s">
        <v>133</v>
      </c>
      <c r="K14" s="264" t="s">
        <v>586</v>
      </c>
      <c r="L14" s="265"/>
      <c r="M14" s="286" t="s">
        <v>132</v>
      </c>
      <c r="N14" s="261" t="s">
        <v>131</v>
      </c>
      <c r="O14" s="263"/>
      <c r="P14" s="87"/>
      <c r="Q14" s="73">
        <v>77</v>
      </c>
      <c r="R14" s="74"/>
      <c r="S14" s="275"/>
      <c r="T14" s="364" t="s">
        <v>120</v>
      </c>
      <c r="U14" s="261" t="s">
        <v>249</v>
      </c>
      <c r="V14" s="262"/>
      <c r="W14" s="263"/>
      <c r="X14" s="73"/>
      <c r="Y14" s="73"/>
      <c r="Z14" s="73"/>
      <c r="AA14" s="271"/>
      <c r="AB14" s="271"/>
      <c r="AD14" s="89"/>
      <c r="AF14" s="40"/>
      <c r="AG14" s="39"/>
      <c r="AH14" s="39"/>
      <c r="AI14" s="39"/>
      <c r="AJ14" s="41"/>
      <c r="AK14" s="37"/>
    </row>
    <row r="15" spans="2:37" ht="18.899999999999999" customHeight="1" x14ac:dyDescent="0.15">
      <c r="B15" s="75"/>
      <c r="C15" s="287" t="s">
        <v>128</v>
      </c>
      <c r="D15" s="288"/>
      <c r="E15" s="264">
        <v>8.5</v>
      </c>
      <c r="F15" s="266"/>
      <c r="G15" s="66" t="s">
        <v>105</v>
      </c>
      <c r="H15" s="302"/>
      <c r="I15" s="276"/>
      <c r="J15" s="72" t="s">
        <v>127</v>
      </c>
      <c r="K15" s="76"/>
      <c r="L15" s="77" t="s">
        <v>126</v>
      </c>
      <c r="M15" s="275"/>
      <c r="N15" s="261" t="s">
        <v>125</v>
      </c>
      <c r="O15" s="263"/>
      <c r="P15" s="87"/>
      <c r="Q15" s="73"/>
      <c r="R15" s="74"/>
      <c r="S15" s="275"/>
      <c r="T15" s="365"/>
      <c r="U15" s="330" t="s">
        <v>118</v>
      </c>
      <c r="V15" s="331"/>
      <c r="W15" s="332"/>
      <c r="X15" s="88"/>
      <c r="Y15" s="73"/>
      <c r="Z15" s="73"/>
      <c r="AA15" s="271"/>
      <c r="AB15" s="271"/>
      <c r="AD15" s="89"/>
      <c r="AF15" s="40"/>
      <c r="AG15" s="39"/>
      <c r="AH15" s="39"/>
      <c r="AI15" s="39"/>
      <c r="AJ15" s="41"/>
      <c r="AK15" s="37"/>
    </row>
    <row r="16" spans="2:37" ht="18.899999999999999" customHeight="1" x14ac:dyDescent="0.15">
      <c r="B16" s="275" t="s">
        <v>124</v>
      </c>
      <c r="C16" s="281" t="s">
        <v>123</v>
      </c>
      <c r="D16" s="282"/>
      <c r="E16" s="264">
        <v>8.5</v>
      </c>
      <c r="F16" s="266"/>
      <c r="G16" s="61" t="s">
        <v>105</v>
      </c>
      <c r="H16" s="286" t="s">
        <v>122</v>
      </c>
      <c r="I16" s="287" t="s">
        <v>108</v>
      </c>
      <c r="J16" s="288"/>
      <c r="K16" s="65"/>
      <c r="L16" s="68" t="s">
        <v>100</v>
      </c>
      <c r="M16" s="275"/>
      <c r="N16" s="261" t="s">
        <v>121</v>
      </c>
      <c r="O16" s="263"/>
      <c r="P16" s="87"/>
      <c r="Q16" s="73"/>
      <c r="R16" s="74"/>
      <c r="S16" s="275"/>
      <c r="T16" s="365"/>
      <c r="U16" s="318"/>
      <c r="V16" s="333"/>
      <c r="W16" s="334"/>
      <c r="X16" s="73"/>
      <c r="Y16" s="73"/>
      <c r="Z16" s="73"/>
      <c r="AA16" s="271"/>
      <c r="AB16" s="271"/>
      <c r="AD16" s="89"/>
      <c r="AF16" s="40"/>
      <c r="AG16" s="39"/>
      <c r="AH16" s="39"/>
      <c r="AI16" s="39"/>
      <c r="AJ16" s="41"/>
      <c r="AK16" s="37"/>
    </row>
    <row r="17" spans="2:37" ht="18.899999999999999" customHeight="1" x14ac:dyDescent="0.15">
      <c r="B17" s="275"/>
      <c r="C17" s="283"/>
      <c r="D17" s="284"/>
      <c r="E17" s="264"/>
      <c r="F17" s="266"/>
      <c r="G17" s="61" t="s">
        <v>105</v>
      </c>
      <c r="H17" s="275"/>
      <c r="I17" s="281" t="s">
        <v>104</v>
      </c>
      <c r="J17" s="282"/>
      <c r="K17" s="65"/>
      <c r="L17" s="68" t="s">
        <v>100</v>
      </c>
      <c r="M17" s="275"/>
      <c r="N17" s="261" t="s">
        <v>119</v>
      </c>
      <c r="O17" s="263"/>
      <c r="P17" s="2"/>
      <c r="Q17" s="73"/>
      <c r="R17" s="74"/>
      <c r="S17" s="275"/>
      <c r="T17" s="365"/>
      <c r="U17" s="261" t="s">
        <v>114</v>
      </c>
      <c r="V17" s="262"/>
      <c r="W17" s="263"/>
      <c r="X17" s="73"/>
      <c r="Y17" s="73"/>
      <c r="Z17" s="87"/>
      <c r="AA17" s="296"/>
      <c r="AB17" s="297"/>
      <c r="AD17" s="89"/>
      <c r="AF17" s="40"/>
      <c r="AG17" s="39"/>
      <c r="AH17" s="39"/>
      <c r="AI17" s="39"/>
      <c r="AJ17" s="38"/>
      <c r="AK17" s="37"/>
    </row>
    <row r="18" spans="2:37" ht="18.899999999999999" customHeight="1" x14ac:dyDescent="0.15">
      <c r="B18" s="71"/>
      <c r="C18" s="287" t="s">
        <v>117</v>
      </c>
      <c r="D18" s="288"/>
      <c r="E18" s="264">
        <v>0</v>
      </c>
      <c r="F18" s="266"/>
      <c r="G18" s="61" t="s">
        <v>105</v>
      </c>
      <c r="H18" s="275"/>
      <c r="I18" s="283"/>
      <c r="J18" s="284"/>
      <c r="K18" s="65"/>
      <c r="L18" s="68" t="s">
        <v>116</v>
      </c>
      <c r="M18" s="275"/>
      <c r="N18" s="261" t="s">
        <v>115</v>
      </c>
      <c r="O18" s="263"/>
      <c r="P18" s="2"/>
      <c r="Q18" s="73"/>
      <c r="R18" s="74"/>
      <c r="S18" s="275"/>
      <c r="T18" s="365"/>
      <c r="U18" s="318" t="s">
        <v>111</v>
      </c>
      <c r="V18" s="333"/>
      <c r="W18" s="334"/>
      <c r="X18" s="79"/>
      <c r="Y18" s="79"/>
      <c r="Z18" s="78"/>
      <c r="AA18" s="271"/>
      <c r="AB18" s="271"/>
      <c r="AD18" s="89"/>
      <c r="AF18" s="40"/>
      <c r="AG18" s="39"/>
      <c r="AH18" s="39"/>
      <c r="AI18" s="39"/>
      <c r="AJ18" s="38"/>
      <c r="AK18" s="37"/>
    </row>
    <row r="19" spans="2:37" ht="18.899999999999999" customHeight="1" x14ac:dyDescent="0.15">
      <c r="B19" s="275" t="s">
        <v>113</v>
      </c>
      <c r="C19" s="283" t="s">
        <v>112</v>
      </c>
      <c r="D19" s="284"/>
      <c r="E19" s="264"/>
      <c r="F19" s="266"/>
      <c r="G19" s="64" t="s">
        <v>105</v>
      </c>
      <c r="H19" s="276"/>
      <c r="I19" s="287" t="s">
        <v>101</v>
      </c>
      <c r="J19" s="288"/>
      <c r="K19" s="65"/>
      <c r="L19" s="68" t="s">
        <v>100</v>
      </c>
      <c r="M19" s="275"/>
      <c r="N19" s="261"/>
      <c r="O19" s="263"/>
      <c r="P19" s="2"/>
      <c r="Q19" s="73"/>
      <c r="R19" s="74"/>
      <c r="S19" s="275"/>
      <c r="T19" s="364" t="s">
        <v>107</v>
      </c>
      <c r="U19" s="261" t="s">
        <v>250</v>
      </c>
      <c r="V19" s="262"/>
      <c r="W19" s="263"/>
      <c r="X19" s="79"/>
      <c r="Y19" s="79"/>
      <c r="Z19" s="73"/>
      <c r="AA19" s="271"/>
      <c r="AB19" s="271"/>
      <c r="AD19" s="89"/>
    </row>
    <row r="20" spans="2:37" ht="18.899999999999999" customHeight="1" x14ac:dyDescent="0.15">
      <c r="B20" s="275"/>
      <c r="C20" s="287" t="s">
        <v>110</v>
      </c>
      <c r="D20" s="288"/>
      <c r="E20" s="264"/>
      <c r="F20" s="266"/>
      <c r="G20" s="66" t="s">
        <v>105</v>
      </c>
      <c r="H20" s="286" t="s">
        <v>109</v>
      </c>
      <c r="I20" s="287" t="s">
        <v>108</v>
      </c>
      <c r="J20" s="288"/>
      <c r="K20" s="80"/>
      <c r="L20" s="81" t="s">
        <v>100</v>
      </c>
      <c r="M20" s="275"/>
      <c r="N20" s="261"/>
      <c r="O20" s="263"/>
      <c r="P20" s="2"/>
      <c r="Q20" s="52"/>
      <c r="R20" s="74"/>
      <c r="S20" s="275"/>
      <c r="T20" s="365"/>
      <c r="U20" s="261" t="s">
        <v>103</v>
      </c>
      <c r="V20" s="262"/>
      <c r="W20" s="263"/>
      <c r="X20" s="79"/>
      <c r="Y20" s="79"/>
      <c r="Z20" s="73"/>
      <c r="AA20" s="271"/>
      <c r="AB20" s="271"/>
      <c r="AD20" s="89"/>
    </row>
    <row r="21" spans="2:37" ht="18.899999999999999" customHeight="1" x14ac:dyDescent="0.15">
      <c r="B21" s="276"/>
      <c r="C21" s="287" t="s">
        <v>106</v>
      </c>
      <c r="D21" s="288"/>
      <c r="E21" s="264"/>
      <c r="F21" s="266"/>
      <c r="G21" s="66" t="s">
        <v>105</v>
      </c>
      <c r="H21" s="275"/>
      <c r="I21" s="287" t="s">
        <v>104</v>
      </c>
      <c r="J21" s="288"/>
      <c r="K21" s="65"/>
      <c r="L21" s="67" t="s">
        <v>100</v>
      </c>
      <c r="M21" s="275"/>
      <c r="N21" s="261"/>
      <c r="O21" s="263"/>
      <c r="P21" s="2"/>
      <c r="Q21" s="52"/>
      <c r="R21" s="74"/>
      <c r="S21" s="275"/>
      <c r="T21" s="365"/>
      <c r="U21" s="261" t="s">
        <v>99</v>
      </c>
      <c r="V21" s="262"/>
      <c r="W21" s="263"/>
      <c r="X21" s="79"/>
      <c r="Y21" s="79"/>
      <c r="Z21" s="73"/>
      <c r="AA21" s="271"/>
      <c r="AB21" s="271"/>
      <c r="AD21" s="89"/>
    </row>
    <row r="22" spans="2:37" ht="18.899999999999999" customHeight="1" x14ac:dyDescent="0.15">
      <c r="B22" s="72"/>
      <c r="C22" s="82" t="s">
        <v>102</v>
      </c>
      <c r="D22" s="83"/>
      <c r="E22" s="289"/>
      <c r="F22" s="289"/>
      <c r="G22" s="289"/>
      <c r="H22" s="276"/>
      <c r="I22" s="287" t="s">
        <v>101</v>
      </c>
      <c r="J22" s="288"/>
      <c r="K22" s="76"/>
      <c r="L22" s="77" t="s">
        <v>100</v>
      </c>
      <c r="M22" s="290"/>
      <c r="N22" s="291"/>
      <c r="O22" s="291"/>
      <c r="P22" s="292"/>
      <c r="Q22" s="290"/>
      <c r="R22" s="292"/>
      <c r="S22" s="275"/>
      <c r="T22" s="365"/>
      <c r="U22" s="261" t="s">
        <v>251</v>
      </c>
      <c r="V22" s="262"/>
      <c r="W22" s="263"/>
      <c r="X22" s="79"/>
      <c r="Y22" s="79"/>
      <c r="Z22" s="73"/>
      <c r="AA22" s="271"/>
      <c r="AB22" s="271"/>
      <c r="AD22" s="89"/>
    </row>
    <row r="23" spans="2:37" ht="18.899999999999999" customHeight="1" x14ac:dyDescent="0.15">
      <c r="B23" s="275" t="s">
        <v>98</v>
      </c>
      <c r="C23" s="82" t="s">
        <v>97</v>
      </c>
      <c r="D23" s="83"/>
      <c r="E23" s="285"/>
      <c r="F23" s="285"/>
      <c r="G23" s="285"/>
      <c r="H23" s="286" t="s">
        <v>96</v>
      </c>
      <c r="I23" s="287" t="s">
        <v>95</v>
      </c>
      <c r="J23" s="288"/>
      <c r="K23" s="287" t="s">
        <v>94</v>
      </c>
      <c r="L23" s="288"/>
      <c r="M23" s="261" t="s">
        <v>93</v>
      </c>
      <c r="N23" s="262"/>
      <c r="O23" s="262"/>
      <c r="P23" s="263"/>
      <c r="Q23" s="261" t="s">
        <v>92</v>
      </c>
      <c r="R23" s="263"/>
      <c r="S23" s="367" t="s">
        <v>255</v>
      </c>
      <c r="T23" s="368"/>
      <c r="U23" s="261" t="s">
        <v>254</v>
      </c>
      <c r="V23" s="262"/>
      <c r="W23" s="263"/>
      <c r="X23" s="79"/>
      <c r="Y23" s="79"/>
      <c r="Z23" s="73"/>
      <c r="AA23" s="271"/>
      <c r="AB23" s="271"/>
      <c r="AD23" s="89"/>
    </row>
    <row r="24" spans="2:37" ht="18.899999999999999" customHeight="1" x14ac:dyDescent="0.15">
      <c r="B24" s="275"/>
      <c r="C24" s="286" t="s">
        <v>91</v>
      </c>
      <c r="D24" s="261" t="s">
        <v>90</v>
      </c>
      <c r="E24" s="262"/>
      <c r="F24" s="279"/>
      <c r="G24" s="280"/>
      <c r="H24" s="275"/>
      <c r="I24" s="264"/>
      <c r="J24" s="265"/>
      <c r="K24" s="264"/>
      <c r="L24" s="265"/>
      <c r="M24" s="264"/>
      <c r="N24" s="266"/>
      <c r="O24" s="266"/>
      <c r="P24" s="265"/>
      <c r="Q24" s="264"/>
      <c r="R24" s="265"/>
      <c r="S24" s="267"/>
      <c r="T24" s="268"/>
      <c r="U24" s="261"/>
      <c r="V24" s="262"/>
      <c r="W24" s="263"/>
      <c r="X24" s="73"/>
      <c r="Y24" s="73"/>
      <c r="Z24" s="73"/>
      <c r="AA24" s="271"/>
      <c r="AB24" s="271"/>
      <c r="AD24" s="89"/>
    </row>
    <row r="25" spans="2:37" ht="18.899999999999999" customHeight="1" x14ac:dyDescent="0.15">
      <c r="B25" s="275"/>
      <c r="C25" s="275"/>
      <c r="D25" s="277" t="s">
        <v>89</v>
      </c>
      <c r="E25" s="278"/>
      <c r="F25" s="279"/>
      <c r="G25" s="280"/>
      <c r="H25" s="275"/>
      <c r="I25" s="264"/>
      <c r="J25" s="265"/>
      <c r="K25" s="264"/>
      <c r="L25" s="265"/>
      <c r="M25" s="264"/>
      <c r="N25" s="266"/>
      <c r="O25" s="266"/>
      <c r="P25" s="265"/>
      <c r="Q25" s="264"/>
      <c r="R25" s="265"/>
      <c r="S25" s="267"/>
      <c r="T25" s="268"/>
      <c r="U25" s="261"/>
      <c r="V25" s="262"/>
      <c r="W25" s="263"/>
      <c r="X25" s="73"/>
      <c r="Y25" s="73"/>
      <c r="Z25" s="73"/>
      <c r="AA25" s="271"/>
      <c r="AB25" s="271"/>
      <c r="AD25" s="89"/>
    </row>
    <row r="26" spans="2:37" ht="18.899999999999999" customHeight="1" x14ac:dyDescent="0.15">
      <c r="B26" s="275"/>
      <c r="C26" s="275"/>
      <c r="D26" s="261" t="s">
        <v>88</v>
      </c>
      <c r="E26" s="262"/>
      <c r="F26" s="279"/>
      <c r="G26" s="280"/>
      <c r="H26" s="275"/>
      <c r="I26" s="264"/>
      <c r="J26" s="265"/>
      <c r="K26" s="264"/>
      <c r="L26" s="265"/>
      <c r="M26" s="264"/>
      <c r="N26" s="266"/>
      <c r="O26" s="266"/>
      <c r="P26" s="265"/>
      <c r="Q26" s="264"/>
      <c r="R26" s="265"/>
      <c r="S26" s="269"/>
      <c r="T26" s="270"/>
      <c r="U26" s="261"/>
      <c r="V26" s="262"/>
      <c r="W26" s="263"/>
      <c r="X26" s="73"/>
      <c r="Y26" s="73"/>
      <c r="Z26" s="73"/>
      <c r="AA26" s="271"/>
      <c r="AB26" s="271"/>
      <c r="AD26" s="89"/>
    </row>
    <row r="27" spans="2:37" ht="18.899999999999999" customHeight="1" x14ac:dyDescent="0.15">
      <c r="B27" s="84"/>
      <c r="C27" s="276"/>
      <c r="D27" s="277" t="s">
        <v>87</v>
      </c>
      <c r="E27" s="278"/>
      <c r="F27" s="279"/>
      <c r="G27" s="280"/>
      <c r="H27" s="276"/>
      <c r="I27" s="264"/>
      <c r="J27" s="265"/>
      <c r="K27" s="264"/>
      <c r="L27" s="265"/>
      <c r="M27" s="264"/>
      <c r="N27" s="266"/>
      <c r="O27" s="266"/>
      <c r="P27" s="265"/>
      <c r="Q27" s="264"/>
      <c r="R27" s="265"/>
      <c r="S27" s="267" t="s">
        <v>86</v>
      </c>
      <c r="T27" s="268"/>
      <c r="U27" s="261" t="s">
        <v>85</v>
      </c>
      <c r="V27" s="262"/>
      <c r="W27" s="263"/>
      <c r="X27" s="73"/>
      <c r="Y27" s="73"/>
      <c r="Z27" s="73"/>
      <c r="AA27" s="271"/>
      <c r="AB27" s="271"/>
      <c r="AD27" s="89"/>
    </row>
    <row r="28" spans="2:37" ht="18.899999999999999" customHeight="1" x14ac:dyDescent="0.15">
      <c r="B28" s="82" t="s">
        <v>84</v>
      </c>
      <c r="C28" s="85"/>
      <c r="D28" s="83"/>
      <c r="E28" s="264" t="s">
        <v>532</v>
      </c>
      <c r="F28" s="266"/>
      <c r="G28" s="266"/>
      <c r="H28" s="266"/>
      <c r="I28" s="266"/>
      <c r="J28" s="266"/>
      <c r="K28" s="272"/>
      <c r="L28" s="273"/>
      <c r="M28" s="273"/>
      <c r="N28" s="273"/>
      <c r="O28" s="273"/>
      <c r="P28" s="273"/>
      <c r="Q28" s="273"/>
      <c r="R28" s="274"/>
      <c r="S28" s="269"/>
      <c r="T28" s="270"/>
      <c r="U28" s="261" t="s">
        <v>83</v>
      </c>
      <c r="V28" s="262"/>
      <c r="W28" s="263"/>
      <c r="X28" s="73"/>
      <c r="Y28" s="73"/>
      <c r="Z28" s="73"/>
      <c r="AA28" s="271"/>
      <c r="AB28" s="271"/>
      <c r="AD28" s="89"/>
    </row>
    <row r="29" spans="2:37" ht="15" customHeight="1" x14ac:dyDescent="0.15">
      <c r="B29" s="4"/>
      <c r="C29" s="4" t="s">
        <v>577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36"/>
      <c r="X31" s="36"/>
      <c r="Y31" s="36"/>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8"/>
  <sheetViews>
    <sheetView showGridLines="0" showZeros="0" view="pageBreakPreview" zoomScale="90" zoomScaleNormal="100" zoomScaleSheetLayoutView="90" workbookViewId="0">
      <selection activeCell="O7" sqref="O7:R7"/>
    </sheetView>
  </sheetViews>
  <sheetFormatPr defaultColWidth="9" defaultRowHeight="12" x14ac:dyDescent="0.2"/>
  <cols>
    <col min="1" max="1" width="1.6640625" style="5" customWidth="1"/>
    <col min="2" max="2" width="5.6640625" style="5" bestFit="1" customWidth="1"/>
    <col min="3" max="3" width="7" style="5" bestFit="1" customWidth="1"/>
    <col min="4" max="5" width="5.88671875" style="5" customWidth="1"/>
    <col min="6" max="14" width="4.109375" style="5" customWidth="1"/>
    <col min="15" max="26" width="4.44140625" style="5" customWidth="1"/>
    <col min="27" max="36" width="4.109375" style="5" customWidth="1"/>
    <col min="37" max="40" width="3.21875" style="5" customWidth="1"/>
    <col min="41" max="41" width="1.33203125" style="5" customWidth="1"/>
    <col min="42" max="16384" width="9" style="5"/>
  </cols>
  <sheetData>
    <row r="2" spans="2:40" ht="8.25" customHeight="1" x14ac:dyDescent="0.2"/>
    <row r="3" spans="2:40" ht="24.9" customHeight="1" x14ac:dyDescent="0.2">
      <c r="B3" s="370" t="s">
        <v>339</v>
      </c>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row>
    <row r="4" spans="2:40" ht="20.100000000000001" customHeight="1" x14ac:dyDescent="0.2">
      <c r="B4" s="371" t="s">
        <v>199</v>
      </c>
      <c r="C4" s="371"/>
      <c r="D4" s="371"/>
      <c r="E4" s="372" t="str">
        <f>'様式A-1'!D3</f>
        <v>シブキ</v>
      </c>
      <c r="F4" s="373"/>
      <c r="G4" s="373"/>
      <c r="H4" s="373"/>
      <c r="I4" s="374"/>
      <c r="J4" s="375" t="s">
        <v>198</v>
      </c>
      <c r="K4" s="375"/>
      <c r="L4" s="375"/>
      <c r="M4" s="376" t="str">
        <f>'様式A-1'!J3</f>
        <v>一般国道316号</v>
      </c>
      <c r="N4" s="377"/>
      <c r="O4" s="377"/>
      <c r="P4" s="377"/>
      <c r="Q4" s="377"/>
      <c r="R4" s="378"/>
      <c r="S4" s="384" t="s">
        <v>170</v>
      </c>
      <c r="T4" s="384"/>
      <c r="U4" s="384"/>
      <c r="V4" s="384"/>
      <c r="W4" s="384"/>
      <c r="X4" s="384"/>
      <c r="Y4" s="448" t="str">
        <f>'様式A-1'!K5</f>
        <v>株式会社オリエンタルコンサルタンツ
妹尾　優大</v>
      </c>
      <c r="Z4" s="449"/>
      <c r="AA4" s="449"/>
      <c r="AB4" s="449"/>
      <c r="AC4" s="449"/>
      <c r="AD4" s="450"/>
      <c r="AE4" s="369" t="s">
        <v>169</v>
      </c>
      <c r="AF4" s="369"/>
      <c r="AG4" s="369"/>
      <c r="AH4" s="369"/>
      <c r="AI4" s="447">
        <f>'様式A-1'!R5</f>
        <v>45337</v>
      </c>
      <c r="AJ4" s="447"/>
      <c r="AK4" s="447"/>
      <c r="AL4" s="447"/>
      <c r="AM4" s="447"/>
      <c r="AN4" s="447"/>
    </row>
    <row r="5" spans="2:40" ht="20.100000000000001" customHeight="1" x14ac:dyDescent="0.2">
      <c r="B5" s="379" t="s">
        <v>0</v>
      </c>
      <c r="C5" s="379"/>
      <c r="D5" s="379"/>
      <c r="E5" s="380" t="str">
        <f>'様式A-1'!D4</f>
        <v>渋木トンネル</v>
      </c>
      <c r="F5" s="381"/>
      <c r="G5" s="381"/>
      <c r="H5" s="381"/>
      <c r="I5" s="382"/>
      <c r="J5" s="383" t="s">
        <v>1</v>
      </c>
      <c r="K5" s="383"/>
      <c r="L5" s="383"/>
      <c r="M5" s="376" t="str">
        <f>'様式A-1'!R3</f>
        <v>長門土木建築事務所</v>
      </c>
      <c r="N5" s="377"/>
      <c r="O5" s="377"/>
      <c r="P5" s="377"/>
      <c r="Q5" s="377"/>
      <c r="R5" s="378"/>
      <c r="S5" s="384"/>
      <c r="T5" s="384"/>
      <c r="U5" s="384"/>
      <c r="V5" s="384"/>
      <c r="W5" s="384"/>
      <c r="X5" s="384"/>
      <c r="Y5" s="451"/>
      <c r="Z5" s="452"/>
      <c r="AA5" s="452"/>
      <c r="AB5" s="452"/>
      <c r="AC5" s="452"/>
      <c r="AD5" s="453"/>
      <c r="AE5" s="369"/>
      <c r="AF5" s="369"/>
      <c r="AG5" s="369"/>
      <c r="AH5" s="369"/>
      <c r="AI5" s="447"/>
      <c r="AJ5" s="447"/>
      <c r="AK5" s="447"/>
      <c r="AL5" s="447"/>
      <c r="AM5" s="447"/>
      <c r="AN5" s="447"/>
    </row>
    <row r="6" spans="2:40" ht="13.5" customHeight="1" x14ac:dyDescent="0.2">
      <c r="B6" s="385" t="s">
        <v>197</v>
      </c>
      <c r="C6" s="385" t="s">
        <v>196</v>
      </c>
      <c r="D6" s="402" t="s">
        <v>195</v>
      </c>
      <c r="E6" s="403"/>
      <c r="F6" s="406" t="s">
        <v>194</v>
      </c>
      <c r="G6" s="407"/>
      <c r="H6" s="407"/>
      <c r="I6" s="407"/>
      <c r="J6" s="408"/>
      <c r="K6" s="412" t="s">
        <v>193</v>
      </c>
      <c r="L6" s="413"/>
      <c r="M6" s="413"/>
      <c r="N6" s="414"/>
      <c r="O6" s="437" t="s">
        <v>192</v>
      </c>
      <c r="P6" s="438"/>
      <c r="Q6" s="438"/>
      <c r="R6" s="438"/>
      <c r="S6" s="434"/>
      <c r="T6" s="434"/>
      <c r="U6" s="434"/>
      <c r="V6" s="434"/>
      <c r="W6" s="434"/>
      <c r="X6" s="434"/>
      <c r="Y6" s="434"/>
      <c r="Z6" s="434"/>
      <c r="AA6" s="434"/>
      <c r="AB6" s="434"/>
      <c r="AC6" s="434"/>
      <c r="AD6" s="435"/>
      <c r="AE6" s="418" t="s">
        <v>191</v>
      </c>
      <c r="AF6" s="419"/>
      <c r="AG6" s="419"/>
      <c r="AH6" s="419"/>
      <c r="AI6" s="419"/>
      <c r="AJ6" s="420"/>
      <c r="AK6" s="434" t="s">
        <v>190</v>
      </c>
      <c r="AL6" s="434"/>
      <c r="AM6" s="434"/>
      <c r="AN6" s="435"/>
    </row>
    <row r="7" spans="2:40" ht="13.5" customHeight="1" x14ac:dyDescent="0.2">
      <c r="B7" s="385"/>
      <c r="C7" s="386"/>
      <c r="D7" s="404"/>
      <c r="E7" s="405"/>
      <c r="F7" s="409"/>
      <c r="G7" s="410"/>
      <c r="H7" s="410"/>
      <c r="I7" s="410"/>
      <c r="J7" s="411"/>
      <c r="K7" s="415"/>
      <c r="L7" s="416"/>
      <c r="M7" s="416"/>
      <c r="N7" s="417"/>
      <c r="O7" s="369" t="str">
        <f>'様式A-1'!T8</f>
        <v>通報設備</v>
      </c>
      <c r="P7" s="369"/>
      <c r="Q7" s="369"/>
      <c r="R7" s="219" t="str">
        <f>'様式A-1'!T11</f>
        <v>警報設備</v>
      </c>
      <c r="S7" s="369" t="str">
        <f>'様式A-1'!T12</f>
        <v>消火設備</v>
      </c>
      <c r="T7" s="369"/>
      <c r="U7" s="369" t="str">
        <f>'様式A-1'!T14</f>
        <v>避難誘導設備</v>
      </c>
      <c r="V7" s="369"/>
      <c r="W7" s="369"/>
      <c r="X7" s="369"/>
      <c r="Y7" s="444" t="str">
        <f>'様式A-1'!T19</f>
        <v>その他の設備</v>
      </c>
      <c r="Z7" s="445"/>
      <c r="AA7" s="445"/>
      <c r="AB7" s="446"/>
      <c r="AC7" s="388" t="s">
        <v>178</v>
      </c>
      <c r="AD7" s="439"/>
      <c r="AE7" s="421"/>
      <c r="AF7" s="422"/>
      <c r="AG7" s="422"/>
      <c r="AH7" s="422"/>
      <c r="AI7" s="422"/>
      <c r="AJ7" s="423"/>
      <c r="AK7" s="434"/>
      <c r="AL7" s="434"/>
      <c r="AM7" s="434"/>
      <c r="AN7" s="435"/>
    </row>
    <row r="8" spans="2:40" ht="13.5" customHeight="1" x14ac:dyDescent="0.2">
      <c r="B8" s="383"/>
      <c r="C8" s="387"/>
      <c r="D8" s="49" t="s">
        <v>189</v>
      </c>
      <c r="E8" s="48" t="s">
        <v>188</v>
      </c>
      <c r="F8" s="383" t="s">
        <v>187</v>
      </c>
      <c r="G8" s="383"/>
      <c r="H8" s="383"/>
      <c r="I8" s="428" t="s">
        <v>186</v>
      </c>
      <c r="J8" s="428" t="s">
        <v>185</v>
      </c>
      <c r="K8" s="428" t="s">
        <v>184</v>
      </c>
      <c r="L8" s="430" t="s">
        <v>183</v>
      </c>
      <c r="M8" s="388" t="s">
        <v>178</v>
      </c>
      <c r="N8" s="389"/>
      <c r="O8" s="400" t="str">
        <f>'様式A-1'!U8</f>
        <v>通話型通報設備</v>
      </c>
      <c r="P8" s="400" t="str">
        <f>'様式A-1'!U9</f>
        <v>操作型通報設備</v>
      </c>
      <c r="Q8" s="400" t="str">
        <f>'様式A-1'!U10</f>
        <v>自動通報設備</v>
      </c>
      <c r="R8" s="400" t="str">
        <f>'様式A-1'!U11</f>
        <v>非常警報設備</v>
      </c>
      <c r="S8" s="398" t="str">
        <f>'様式A-1'!U12</f>
        <v>消 火 器</v>
      </c>
      <c r="T8" s="398" t="str">
        <f>'様式A-1'!U13</f>
        <v>消火栓設備</v>
      </c>
      <c r="U8" s="398" t="str">
        <f>'様式A-1'!U14</f>
        <v>誘導表示設備</v>
      </c>
      <c r="V8" s="400" t="str">
        <f>'様式A-1'!U15</f>
        <v>避難情報提供設備</v>
      </c>
      <c r="W8" s="398" t="str">
        <f>'様式A-1'!U17</f>
        <v>避難通路</v>
      </c>
      <c r="X8" s="398" t="str">
        <f>'様式A-1'!U18</f>
        <v>排煙設備</v>
      </c>
      <c r="Y8" s="400" t="str">
        <f>'様式A-1'!U19</f>
        <v>給水栓設備</v>
      </c>
      <c r="Z8" s="400" t="str">
        <f>'様式A-1'!U20</f>
        <v>無線通信補助設備</v>
      </c>
      <c r="AA8" s="400" t="str">
        <f>'様式A-1'!U21</f>
        <v>水噴霧設備</v>
      </c>
      <c r="AB8" s="398" t="str">
        <f>'様式A-1'!U22</f>
        <v>監視設備</v>
      </c>
      <c r="AC8" s="440"/>
      <c r="AD8" s="441"/>
      <c r="AE8" s="392" t="s">
        <v>182</v>
      </c>
      <c r="AF8" s="394" t="s">
        <v>181</v>
      </c>
      <c r="AG8" s="394" t="s">
        <v>180</v>
      </c>
      <c r="AH8" s="396" t="s">
        <v>179</v>
      </c>
      <c r="AI8" s="388" t="s">
        <v>178</v>
      </c>
      <c r="AJ8" s="439"/>
      <c r="AK8" s="434"/>
      <c r="AL8" s="434"/>
      <c r="AM8" s="434"/>
      <c r="AN8" s="435"/>
    </row>
    <row r="9" spans="2:40" x14ac:dyDescent="0.2">
      <c r="B9" s="383"/>
      <c r="C9" s="69" t="s">
        <v>177</v>
      </c>
      <c r="D9" s="47" t="s">
        <v>176</v>
      </c>
      <c r="E9" s="47" t="s">
        <v>175</v>
      </c>
      <c r="F9" s="383"/>
      <c r="G9" s="383"/>
      <c r="H9" s="383"/>
      <c r="I9" s="429"/>
      <c r="J9" s="429"/>
      <c r="K9" s="429"/>
      <c r="L9" s="431"/>
      <c r="M9" s="390"/>
      <c r="N9" s="391"/>
      <c r="O9" s="401"/>
      <c r="P9" s="401"/>
      <c r="Q9" s="401"/>
      <c r="R9" s="401"/>
      <c r="S9" s="399"/>
      <c r="T9" s="399"/>
      <c r="U9" s="399"/>
      <c r="V9" s="401"/>
      <c r="W9" s="399"/>
      <c r="X9" s="399"/>
      <c r="Y9" s="401"/>
      <c r="Z9" s="401"/>
      <c r="AA9" s="401"/>
      <c r="AB9" s="399"/>
      <c r="AC9" s="442"/>
      <c r="AD9" s="443"/>
      <c r="AE9" s="393"/>
      <c r="AF9" s="395"/>
      <c r="AG9" s="395"/>
      <c r="AH9" s="397"/>
      <c r="AI9" s="442"/>
      <c r="AJ9" s="443"/>
      <c r="AK9" s="436"/>
      <c r="AL9" s="436"/>
      <c r="AM9" s="436"/>
      <c r="AN9" s="391"/>
    </row>
    <row r="10" spans="2:40" ht="13.5" customHeight="1" x14ac:dyDescent="0.2">
      <c r="B10" s="45" t="s">
        <v>588</v>
      </c>
      <c r="C10" s="242">
        <v>1.2</v>
      </c>
      <c r="D10" s="44"/>
      <c r="E10" s="44">
        <v>1.2</v>
      </c>
      <c r="F10" s="424" t="s">
        <v>589</v>
      </c>
      <c r="G10" s="425"/>
      <c r="H10" s="425"/>
      <c r="I10" s="43"/>
      <c r="J10" s="31"/>
      <c r="K10" s="43"/>
      <c r="L10" s="42"/>
      <c r="M10" s="426"/>
      <c r="N10" s="427"/>
      <c r="O10" s="43"/>
      <c r="P10" s="42"/>
      <c r="Q10" s="42"/>
      <c r="R10" s="42"/>
      <c r="S10" s="42"/>
      <c r="T10" s="45"/>
      <c r="U10" s="45"/>
      <c r="V10" s="45"/>
      <c r="W10" s="45"/>
      <c r="X10" s="45"/>
      <c r="Y10" s="45"/>
      <c r="Z10" s="45"/>
      <c r="AA10" s="222"/>
      <c r="AB10" s="223"/>
      <c r="AC10" s="433"/>
      <c r="AD10" s="433"/>
      <c r="AE10" s="45"/>
      <c r="AF10" s="45"/>
      <c r="AG10" s="222"/>
      <c r="AH10" s="223"/>
      <c r="AI10" s="218"/>
      <c r="AJ10" s="220"/>
      <c r="AK10" s="221"/>
      <c r="AL10" s="221"/>
      <c r="AM10" s="221"/>
      <c r="AN10" s="220"/>
    </row>
    <row r="11" spans="2:40" ht="13.5" customHeight="1" x14ac:dyDescent="0.2">
      <c r="B11" s="181" t="s">
        <v>590</v>
      </c>
      <c r="C11" s="242">
        <v>7.42</v>
      </c>
      <c r="D11" s="44">
        <v>1.2</v>
      </c>
      <c r="E11" s="44">
        <v>8.6199999999999992</v>
      </c>
      <c r="F11" s="424"/>
      <c r="G11" s="425"/>
      <c r="H11" s="425"/>
      <c r="I11" s="43"/>
      <c r="J11" s="31"/>
      <c r="K11" s="43" t="s">
        <v>621</v>
      </c>
      <c r="L11" s="43"/>
      <c r="M11" s="426"/>
      <c r="N11" s="427"/>
      <c r="O11" s="43"/>
      <c r="P11" s="42"/>
      <c r="Q11" s="42"/>
      <c r="R11" s="42"/>
      <c r="S11" s="42"/>
      <c r="T11" s="45"/>
      <c r="U11" s="45"/>
      <c r="V11" s="45"/>
      <c r="W11" s="45"/>
      <c r="X11" s="45"/>
      <c r="Y11" s="45"/>
      <c r="Z11" s="45"/>
      <c r="AA11" s="222"/>
      <c r="AB11" s="223"/>
      <c r="AC11" s="433"/>
      <c r="AD11" s="433"/>
      <c r="AE11" s="45"/>
      <c r="AF11" s="45"/>
      <c r="AG11" s="222"/>
      <c r="AH11" s="223"/>
      <c r="AI11" s="218"/>
      <c r="AJ11" s="220"/>
      <c r="AK11" s="221"/>
      <c r="AL11" s="221"/>
      <c r="AM11" s="221"/>
      <c r="AN11" s="220"/>
    </row>
    <row r="12" spans="2:40" ht="13.5" customHeight="1" x14ac:dyDescent="0.2">
      <c r="B12" s="181" t="s">
        <v>591</v>
      </c>
      <c r="C12" s="242">
        <v>10.5</v>
      </c>
      <c r="D12" s="44">
        <v>8.6199999999999992</v>
      </c>
      <c r="E12" s="44">
        <v>19.119999999999997</v>
      </c>
      <c r="F12" s="424"/>
      <c r="G12" s="425"/>
      <c r="H12" s="425"/>
      <c r="I12" s="43"/>
      <c r="J12" s="31"/>
      <c r="K12" s="43" t="s">
        <v>621</v>
      </c>
      <c r="L12" s="43"/>
      <c r="M12" s="426"/>
      <c r="N12" s="427"/>
      <c r="O12" s="43"/>
      <c r="P12" s="42"/>
      <c r="Q12" s="42"/>
      <c r="R12" s="42"/>
      <c r="S12" s="42"/>
      <c r="T12" s="45"/>
      <c r="U12" s="45"/>
      <c r="V12" s="45"/>
      <c r="W12" s="45"/>
      <c r="X12" s="45"/>
      <c r="Y12" s="45"/>
      <c r="Z12" s="45"/>
      <c r="AA12" s="222"/>
      <c r="AB12" s="223"/>
      <c r="AC12" s="433"/>
      <c r="AD12" s="433"/>
      <c r="AE12" s="45"/>
      <c r="AF12" s="45"/>
      <c r="AG12" s="222"/>
      <c r="AH12" s="223"/>
      <c r="AI12" s="218"/>
      <c r="AJ12" s="220"/>
      <c r="AK12" s="221"/>
      <c r="AL12" s="221"/>
      <c r="AM12" s="221"/>
      <c r="AN12" s="220"/>
    </row>
    <row r="13" spans="2:40" ht="13.5" customHeight="1" x14ac:dyDescent="0.2">
      <c r="B13" s="181" t="s">
        <v>592</v>
      </c>
      <c r="C13" s="242">
        <v>10.78</v>
      </c>
      <c r="D13" s="44">
        <v>19.119999999999997</v>
      </c>
      <c r="E13" s="44">
        <v>29.9</v>
      </c>
      <c r="F13" s="424"/>
      <c r="G13" s="425"/>
      <c r="H13" s="425"/>
      <c r="I13" s="43"/>
      <c r="J13" s="31"/>
      <c r="K13" s="43" t="s">
        <v>621</v>
      </c>
      <c r="L13" s="43"/>
      <c r="M13" s="426"/>
      <c r="N13" s="427"/>
      <c r="O13" s="43"/>
      <c r="P13" s="42"/>
      <c r="Q13" s="42"/>
      <c r="R13" s="42"/>
      <c r="S13" s="42"/>
      <c r="T13" s="45"/>
      <c r="U13" s="45"/>
      <c r="V13" s="45"/>
      <c r="W13" s="45"/>
      <c r="X13" s="45"/>
      <c r="Y13" s="45"/>
      <c r="Z13" s="45"/>
      <c r="AA13" s="222"/>
      <c r="AB13" s="223"/>
      <c r="AC13" s="433"/>
      <c r="AD13" s="433"/>
      <c r="AE13" s="45"/>
      <c r="AF13" s="45"/>
      <c r="AG13" s="222"/>
      <c r="AH13" s="223"/>
      <c r="AI13" s="218"/>
      <c r="AJ13" s="220"/>
      <c r="AK13" s="221"/>
      <c r="AL13" s="221"/>
      <c r="AM13" s="221"/>
      <c r="AN13" s="220"/>
    </row>
    <row r="14" spans="2:40" ht="13.5" customHeight="1" x14ac:dyDescent="0.2">
      <c r="B14" s="181" t="s">
        <v>593</v>
      </c>
      <c r="C14" s="242">
        <v>10.65</v>
      </c>
      <c r="D14" s="44">
        <v>29.9</v>
      </c>
      <c r="E14" s="44">
        <v>40.549999999999997</v>
      </c>
      <c r="F14" s="424"/>
      <c r="G14" s="425"/>
      <c r="H14" s="425"/>
      <c r="I14" s="43"/>
      <c r="J14" s="31"/>
      <c r="K14" s="43" t="s">
        <v>621</v>
      </c>
      <c r="L14" s="43"/>
      <c r="M14" s="426"/>
      <c r="N14" s="427"/>
      <c r="O14" s="43"/>
      <c r="P14" s="42"/>
      <c r="Q14" s="42"/>
      <c r="R14" s="42"/>
      <c r="S14" s="42"/>
      <c r="T14" s="45"/>
      <c r="U14" s="45"/>
      <c r="V14" s="45"/>
      <c r="W14" s="45"/>
      <c r="X14" s="45"/>
      <c r="Y14" s="45"/>
      <c r="Z14" s="45"/>
      <c r="AA14" s="222"/>
      <c r="AB14" s="223"/>
      <c r="AC14" s="433"/>
      <c r="AD14" s="433"/>
      <c r="AE14" s="45"/>
      <c r="AF14" s="45"/>
      <c r="AG14" s="222"/>
      <c r="AH14" s="223"/>
      <c r="AI14" s="218"/>
      <c r="AJ14" s="220"/>
      <c r="AK14" s="221"/>
      <c r="AL14" s="221"/>
      <c r="AM14" s="221"/>
      <c r="AN14" s="220"/>
    </row>
    <row r="15" spans="2:40" ht="13.5" customHeight="1" x14ac:dyDescent="0.2">
      <c r="B15" s="181" t="s">
        <v>594</v>
      </c>
      <c r="C15" s="242">
        <v>10.77</v>
      </c>
      <c r="D15" s="44">
        <v>40.549999999999997</v>
      </c>
      <c r="E15" s="44">
        <v>51.319999999999993</v>
      </c>
      <c r="F15" s="424"/>
      <c r="G15" s="425"/>
      <c r="H15" s="425"/>
      <c r="I15" s="43"/>
      <c r="J15" s="31"/>
      <c r="K15" s="43" t="s">
        <v>621</v>
      </c>
      <c r="L15" s="43"/>
      <c r="M15" s="426"/>
      <c r="N15" s="427"/>
      <c r="O15" s="43"/>
      <c r="P15" s="42"/>
      <c r="Q15" s="42"/>
      <c r="R15" s="42"/>
      <c r="S15" s="42"/>
      <c r="T15" s="45"/>
      <c r="U15" s="45"/>
      <c r="V15" s="45"/>
      <c r="W15" s="45"/>
      <c r="X15" s="45"/>
      <c r="Y15" s="45"/>
      <c r="Z15" s="45"/>
      <c r="AA15" s="222"/>
      <c r="AB15" s="223"/>
      <c r="AC15" s="433"/>
      <c r="AD15" s="433"/>
      <c r="AE15" s="45"/>
      <c r="AF15" s="45"/>
      <c r="AG15" s="222"/>
      <c r="AH15" s="223"/>
      <c r="AI15" s="218"/>
      <c r="AJ15" s="220"/>
      <c r="AK15" s="221"/>
      <c r="AL15" s="221"/>
      <c r="AM15" s="221"/>
      <c r="AN15" s="220"/>
    </row>
    <row r="16" spans="2:40" ht="13.5" customHeight="1" x14ac:dyDescent="0.2">
      <c r="B16" s="181" t="s">
        <v>595</v>
      </c>
      <c r="C16" s="242">
        <v>10.4</v>
      </c>
      <c r="D16" s="44">
        <v>51.319999999999993</v>
      </c>
      <c r="E16" s="44">
        <v>61.719999999999992</v>
      </c>
      <c r="F16" s="424"/>
      <c r="G16" s="425"/>
      <c r="H16" s="425"/>
      <c r="I16" s="43"/>
      <c r="J16" s="31"/>
      <c r="K16" s="43" t="s">
        <v>621</v>
      </c>
      <c r="L16" s="42"/>
      <c r="M16" s="426"/>
      <c r="N16" s="427"/>
      <c r="O16" s="43"/>
      <c r="P16" s="42"/>
      <c r="Q16" s="42"/>
      <c r="R16" s="42"/>
      <c r="S16" s="42"/>
      <c r="T16" s="45"/>
      <c r="U16" s="45"/>
      <c r="V16" s="45"/>
      <c r="W16" s="45"/>
      <c r="X16" s="45"/>
      <c r="Y16" s="45"/>
      <c r="Z16" s="45"/>
      <c r="AA16" s="222"/>
      <c r="AB16" s="223"/>
      <c r="AC16" s="433"/>
      <c r="AD16" s="433"/>
      <c r="AE16" s="45"/>
      <c r="AF16" s="45"/>
      <c r="AG16" s="222"/>
      <c r="AH16" s="223"/>
      <c r="AI16" s="218"/>
      <c r="AJ16" s="220"/>
      <c r="AK16" s="221"/>
      <c r="AL16" s="221"/>
      <c r="AM16" s="221"/>
      <c r="AN16" s="220"/>
    </row>
    <row r="17" spans="2:40" ht="13.5" customHeight="1" x14ac:dyDescent="0.2">
      <c r="B17" s="181" t="s">
        <v>596</v>
      </c>
      <c r="C17" s="242">
        <v>10.9</v>
      </c>
      <c r="D17" s="44">
        <v>61.719999999999992</v>
      </c>
      <c r="E17" s="44">
        <v>72.61999999999999</v>
      </c>
      <c r="F17" s="424"/>
      <c r="G17" s="425"/>
      <c r="H17" s="425"/>
      <c r="I17" s="43"/>
      <c r="J17" s="31"/>
      <c r="K17" s="43" t="s">
        <v>621</v>
      </c>
      <c r="L17" s="42"/>
      <c r="M17" s="426"/>
      <c r="N17" s="427"/>
      <c r="O17" s="43"/>
      <c r="P17" s="42"/>
      <c r="Q17" s="42"/>
      <c r="R17" s="42"/>
      <c r="S17" s="42"/>
      <c r="T17" s="45"/>
      <c r="U17" s="45"/>
      <c r="V17" s="45"/>
      <c r="W17" s="45"/>
      <c r="X17" s="45"/>
      <c r="Y17" s="45"/>
      <c r="Z17" s="45"/>
      <c r="AA17" s="222"/>
      <c r="AB17" s="223"/>
      <c r="AC17" s="433"/>
      <c r="AD17" s="433"/>
      <c r="AE17" s="45"/>
      <c r="AF17" s="45"/>
      <c r="AG17" s="222"/>
      <c r="AH17" s="223"/>
      <c r="AI17" s="218"/>
      <c r="AJ17" s="220"/>
      <c r="AK17" s="221"/>
      <c r="AL17" s="221"/>
      <c r="AM17" s="221"/>
      <c r="AN17" s="220"/>
    </row>
    <row r="18" spans="2:40" ht="13.5" customHeight="1" x14ac:dyDescent="0.2">
      <c r="B18" s="181" t="s">
        <v>597</v>
      </c>
      <c r="C18" s="242">
        <v>10.47</v>
      </c>
      <c r="D18" s="44">
        <v>72.61999999999999</v>
      </c>
      <c r="E18" s="44">
        <v>83.089999999999989</v>
      </c>
      <c r="F18" s="424"/>
      <c r="G18" s="425"/>
      <c r="H18" s="425"/>
      <c r="I18" s="43"/>
      <c r="J18" s="31"/>
      <c r="K18" s="43" t="s">
        <v>621</v>
      </c>
      <c r="L18" s="42"/>
      <c r="M18" s="426"/>
      <c r="N18" s="427"/>
      <c r="O18" s="43"/>
      <c r="P18" s="42"/>
      <c r="Q18" s="42"/>
      <c r="R18" s="42"/>
      <c r="S18" s="42"/>
      <c r="T18" s="45"/>
      <c r="U18" s="45"/>
      <c r="V18" s="45"/>
      <c r="W18" s="45"/>
      <c r="X18" s="45"/>
      <c r="Y18" s="45"/>
      <c r="Z18" s="45"/>
      <c r="AA18" s="222"/>
      <c r="AB18" s="223"/>
      <c r="AC18" s="433"/>
      <c r="AD18" s="433"/>
      <c r="AE18" s="45"/>
      <c r="AF18" s="45"/>
      <c r="AG18" s="222"/>
      <c r="AH18" s="223"/>
      <c r="AI18" s="218"/>
      <c r="AJ18" s="220"/>
      <c r="AK18" s="221"/>
      <c r="AL18" s="221"/>
      <c r="AM18" s="221"/>
      <c r="AN18" s="220"/>
    </row>
    <row r="19" spans="2:40" ht="13.5" customHeight="1" x14ac:dyDescent="0.2">
      <c r="B19" s="181" t="s">
        <v>598</v>
      </c>
      <c r="C19" s="242">
        <v>10.83</v>
      </c>
      <c r="D19" s="44">
        <v>83.089999999999989</v>
      </c>
      <c r="E19" s="44">
        <v>93.919999999999987</v>
      </c>
      <c r="F19" s="424"/>
      <c r="G19" s="425"/>
      <c r="H19" s="425"/>
      <c r="I19" s="43"/>
      <c r="J19" s="31"/>
      <c r="K19" s="43" t="s">
        <v>621</v>
      </c>
      <c r="L19" s="42"/>
      <c r="M19" s="426"/>
      <c r="N19" s="427"/>
      <c r="O19" s="43"/>
      <c r="P19" s="42"/>
      <c r="Q19" s="42"/>
      <c r="R19" s="42"/>
      <c r="S19" s="42"/>
      <c r="T19" s="45"/>
      <c r="U19" s="45"/>
      <c r="V19" s="45"/>
      <c r="W19" s="45"/>
      <c r="X19" s="45"/>
      <c r="Y19" s="45"/>
      <c r="Z19" s="45"/>
      <c r="AA19" s="222"/>
      <c r="AB19" s="223"/>
      <c r="AC19" s="433"/>
      <c r="AD19" s="433"/>
      <c r="AE19" s="45"/>
      <c r="AF19" s="45"/>
      <c r="AG19" s="222"/>
      <c r="AH19" s="223"/>
      <c r="AI19" s="218"/>
      <c r="AJ19" s="220"/>
      <c r="AK19" s="221"/>
      <c r="AL19" s="221"/>
      <c r="AM19" s="221"/>
      <c r="AN19" s="220"/>
    </row>
    <row r="20" spans="2:40" ht="13.5" customHeight="1" x14ac:dyDescent="0.2">
      <c r="B20" s="181" t="s">
        <v>599</v>
      </c>
      <c r="C20" s="242">
        <v>10.72</v>
      </c>
      <c r="D20" s="44">
        <v>93.919999999999987</v>
      </c>
      <c r="E20" s="44">
        <v>104.63999999999999</v>
      </c>
      <c r="F20" s="424"/>
      <c r="G20" s="425"/>
      <c r="H20" s="425"/>
      <c r="I20" s="43"/>
      <c r="J20" s="31"/>
      <c r="K20" s="43" t="s">
        <v>621</v>
      </c>
      <c r="L20" s="43"/>
      <c r="M20" s="426"/>
      <c r="N20" s="427"/>
      <c r="O20" s="43"/>
      <c r="P20" s="42"/>
      <c r="Q20" s="42"/>
      <c r="R20" s="42"/>
      <c r="S20" s="42"/>
      <c r="T20" s="86"/>
      <c r="U20" s="86"/>
      <c r="V20" s="86"/>
      <c r="W20" s="45"/>
      <c r="X20" s="45"/>
      <c r="Y20" s="45"/>
      <c r="Z20" s="45"/>
      <c r="AA20" s="222"/>
      <c r="AB20" s="223"/>
      <c r="AC20" s="433"/>
      <c r="AD20" s="433"/>
      <c r="AE20" s="45"/>
      <c r="AF20" s="45"/>
      <c r="AG20" s="222"/>
      <c r="AH20" s="223"/>
      <c r="AI20" s="218"/>
      <c r="AJ20" s="220"/>
      <c r="AK20" s="221"/>
      <c r="AL20" s="221"/>
      <c r="AM20" s="221"/>
      <c r="AN20" s="220"/>
    </row>
    <row r="21" spans="2:40" ht="13.5" customHeight="1" x14ac:dyDescent="0.2">
      <c r="B21" s="181" t="s">
        <v>600</v>
      </c>
      <c r="C21" s="242">
        <v>10.79</v>
      </c>
      <c r="D21" s="44">
        <v>104.63999999999999</v>
      </c>
      <c r="E21" s="44">
        <v>115.42999999999998</v>
      </c>
      <c r="F21" s="424"/>
      <c r="G21" s="425"/>
      <c r="H21" s="425"/>
      <c r="I21" s="43"/>
      <c r="J21" s="31"/>
      <c r="K21" s="43" t="s">
        <v>621</v>
      </c>
      <c r="L21" s="43"/>
      <c r="M21" s="426"/>
      <c r="N21" s="427"/>
      <c r="O21" s="43"/>
      <c r="P21" s="42"/>
      <c r="Q21" s="42"/>
      <c r="R21" s="42"/>
      <c r="S21" s="42"/>
      <c r="T21" s="45"/>
      <c r="U21" s="45"/>
      <c r="V21" s="45"/>
      <c r="W21" s="45"/>
      <c r="X21" s="45"/>
      <c r="Y21" s="45"/>
      <c r="Z21" s="45"/>
      <c r="AA21" s="222"/>
      <c r="AB21" s="223"/>
      <c r="AC21" s="433"/>
      <c r="AD21" s="433"/>
      <c r="AE21" s="45"/>
      <c r="AF21" s="45"/>
      <c r="AG21" s="222"/>
      <c r="AH21" s="223"/>
      <c r="AI21" s="218"/>
      <c r="AJ21" s="220"/>
      <c r="AK21" s="221"/>
      <c r="AL21" s="221"/>
      <c r="AM21" s="221"/>
      <c r="AN21" s="220"/>
    </row>
    <row r="22" spans="2:40" ht="13.5" customHeight="1" x14ac:dyDescent="0.2">
      <c r="B22" s="181" t="s">
        <v>601</v>
      </c>
      <c r="C22" s="242">
        <v>10.41</v>
      </c>
      <c r="D22" s="44">
        <v>115.42999999999998</v>
      </c>
      <c r="E22" s="44">
        <v>125.83999999999997</v>
      </c>
      <c r="F22" s="424"/>
      <c r="G22" s="425"/>
      <c r="H22" s="425"/>
      <c r="I22" s="43"/>
      <c r="J22" s="31"/>
      <c r="K22" s="43" t="s">
        <v>621</v>
      </c>
      <c r="L22" s="43"/>
      <c r="M22" s="426"/>
      <c r="N22" s="427"/>
      <c r="O22" s="43"/>
      <c r="P22" s="42"/>
      <c r="Q22" s="42"/>
      <c r="R22" s="42"/>
      <c r="S22" s="42"/>
      <c r="T22" s="45"/>
      <c r="U22" s="45"/>
      <c r="V22" s="45"/>
      <c r="W22" s="45"/>
      <c r="X22" s="45"/>
      <c r="Y22" s="45"/>
      <c r="Z22" s="45"/>
      <c r="AA22" s="222"/>
      <c r="AB22" s="223"/>
      <c r="AC22" s="433"/>
      <c r="AD22" s="433"/>
      <c r="AE22" s="45"/>
      <c r="AF22" s="45"/>
      <c r="AG22" s="222"/>
      <c r="AH22" s="223"/>
      <c r="AI22" s="218"/>
      <c r="AJ22" s="220"/>
      <c r="AK22" s="221"/>
      <c r="AL22" s="221"/>
      <c r="AM22" s="221"/>
      <c r="AN22" s="220"/>
    </row>
    <row r="23" spans="2:40" ht="13.5" customHeight="1" x14ac:dyDescent="0.2">
      <c r="B23" s="181" t="s">
        <v>602</v>
      </c>
      <c r="C23" s="242">
        <v>10.85</v>
      </c>
      <c r="D23" s="44">
        <v>125.83999999999997</v>
      </c>
      <c r="E23" s="44">
        <v>136.68999999999997</v>
      </c>
      <c r="F23" s="424"/>
      <c r="G23" s="425"/>
      <c r="H23" s="425"/>
      <c r="I23" s="43"/>
      <c r="J23" s="31"/>
      <c r="K23" s="43" t="s">
        <v>621</v>
      </c>
      <c r="L23" s="43"/>
      <c r="M23" s="426"/>
      <c r="N23" s="427"/>
      <c r="O23" s="43"/>
      <c r="P23" s="42"/>
      <c r="Q23" s="42"/>
      <c r="R23" s="42"/>
      <c r="S23" s="42"/>
      <c r="T23" s="86"/>
      <c r="U23" s="86"/>
      <c r="V23" s="86"/>
      <c r="W23" s="86"/>
      <c r="X23" s="86"/>
      <c r="Y23" s="86"/>
      <c r="Z23" s="86"/>
      <c r="AA23" s="222"/>
      <c r="AB23" s="223"/>
      <c r="AC23" s="433"/>
      <c r="AD23" s="433"/>
      <c r="AE23" s="45"/>
      <c r="AF23" s="45"/>
      <c r="AG23" s="222"/>
      <c r="AH23" s="223"/>
      <c r="AI23" s="218"/>
      <c r="AJ23" s="220"/>
      <c r="AK23" s="221"/>
      <c r="AL23" s="221"/>
      <c r="AM23" s="221"/>
      <c r="AN23" s="220"/>
    </row>
    <row r="24" spans="2:40" ht="13.5" customHeight="1" x14ac:dyDescent="0.2">
      <c r="B24" s="181" t="s">
        <v>603</v>
      </c>
      <c r="C24" s="242">
        <v>10.33</v>
      </c>
      <c r="D24" s="44">
        <v>136.68999999999997</v>
      </c>
      <c r="E24" s="44">
        <v>147.01999999999998</v>
      </c>
      <c r="F24" s="432"/>
      <c r="G24" s="425"/>
      <c r="H24" s="425"/>
      <c r="I24" s="43"/>
      <c r="J24" s="31"/>
      <c r="K24" s="43" t="s">
        <v>621</v>
      </c>
      <c r="L24" s="43"/>
      <c r="M24" s="426"/>
      <c r="N24" s="427"/>
      <c r="O24" s="43"/>
      <c r="P24" s="42"/>
      <c r="Q24" s="42"/>
      <c r="R24" s="42"/>
      <c r="S24" s="42"/>
      <c r="T24" s="45"/>
      <c r="U24" s="45"/>
      <c r="V24" s="45"/>
      <c r="W24" s="45"/>
      <c r="X24" s="45"/>
      <c r="Y24" s="45"/>
      <c r="Z24" s="45"/>
      <c r="AA24" s="222"/>
      <c r="AB24" s="223"/>
      <c r="AC24" s="433"/>
      <c r="AD24" s="433"/>
      <c r="AE24" s="45"/>
      <c r="AF24" s="45"/>
      <c r="AG24" s="222"/>
      <c r="AH24" s="223"/>
      <c r="AI24" s="218"/>
      <c r="AJ24" s="220"/>
      <c r="AK24" s="221"/>
      <c r="AL24" s="221"/>
      <c r="AM24" s="221"/>
      <c r="AN24" s="220"/>
    </row>
    <row r="25" spans="2:40" ht="13.5" customHeight="1" x14ac:dyDescent="0.2">
      <c r="B25" s="181" t="s">
        <v>604</v>
      </c>
      <c r="C25" s="242">
        <v>10.69</v>
      </c>
      <c r="D25" s="44">
        <v>147.01999999999998</v>
      </c>
      <c r="E25" s="44">
        <v>157.70999999999998</v>
      </c>
      <c r="F25" s="432"/>
      <c r="G25" s="425"/>
      <c r="H25" s="425"/>
      <c r="I25" s="43"/>
      <c r="J25" s="31"/>
      <c r="K25" s="43" t="s">
        <v>621</v>
      </c>
      <c r="L25" s="43"/>
      <c r="M25" s="426"/>
      <c r="N25" s="427"/>
      <c r="O25" s="43"/>
      <c r="P25" s="42"/>
      <c r="Q25" s="42"/>
      <c r="R25" s="42"/>
      <c r="S25" s="42"/>
      <c r="T25" s="45"/>
      <c r="U25" s="45"/>
      <c r="V25" s="45"/>
      <c r="W25" s="45"/>
      <c r="X25" s="45"/>
      <c r="Y25" s="45"/>
      <c r="Z25" s="45"/>
      <c r="AA25" s="222"/>
      <c r="AB25" s="223"/>
      <c r="AC25" s="433"/>
      <c r="AD25" s="433"/>
      <c r="AE25" s="45"/>
      <c r="AF25" s="45"/>
      <c r="AG25" s="222"/>
      <c r="AH25" s="223"/>
      <c r="AI25" s="218"/>
      <c r="AJ25" s="220"/>
      <c r="AK25" s="221"/>
      <c r="AL25" s="221"/>
      <c r="AM25" s="221"/>
      <c r="AN25" s="220"/>
    </row>
    <row r="26" spans="2:40" ht="13.5" customHeight="1" x14ac:dyDescent="0.2">
      <c r="B26" s="181" t="s">
        <v>605</v>
      </c>
      <c r="C26" s="242">
        <v>10.49</v>
      </c>
      <c r="D26" s="44">
        <v>157.70999999999998</v>
      </c>
      <c r="E26" s="44">
        <v>168.2</v>
      </c>
      <c r="F26" s="432"/>
      <c r="G26" s="425"/>
      <c r="H26" s="425"/>
      <c r="I26" s="43"/>
      <c r="J26" s="31"/>
      <c r="K26" s="43" t="s">
        <v>621</v>
      </c>
      <c r="L26" s="42"/>
      <c r="M26" s="426"/>
      <c r="N26" s="427"/>
      <c r="O26" s="43"/>
      <c r="P26" s="42"/>
      <c r="Q26" s="42"/>
      <c r="R26" s="42"/>
      <c r="S26" s="42"/>
      <c r="T26" s="45"/>
      <c r="U26" s="45"/>
      <c r="V26" s="45"/>
      <c r="W26" s="45"/>
      <c r="X26" s="45"/>
      <c r="Y26" s="45"/>
      <c r="Z26" s="45"/>
      <c r="AA26" s="222"/>
      <c r="AB26" s="223"/>
      <c r="AC26" s="433"/>
      <c r="AD26" s="433"/>
      <c r="AE26" s="45"/>
      <c r="AF26" s="45"/>
      <c r="AG26" s="222"/>
      <c r="AH26" s="223"/>
      <c r="AI26" s="218"/>
      <c r="AJ26" s="220"/>
      <c r="AK26" s="221"/>
      <c r="AL26" s="221"/>
      <c r="AM26" s="221"/>
      <c r="AN26" s="220"/>
    </row>
    <row r="27" spans="2:40" ht="13.5" customHeight="1" x14ac:dyDescent="0.2">
      <c r="B27" s="181" t="s">
        <v>606</v>
      </c>
      <c r="C27" s="242">
        <v>10.51</v>
      </c>
      <c r="D27" s="44">
        <v>168.2</v>
      </c>
      <c r="E27" s="44">
        <v>178.70999999999998</v>
      </c>
      <c r="F27" s="432"/>
      <c r="G27" s="425"/>
      <c r="H27" s="425"/>
      <c r="I27" s="43"/>
      <c r="J27" s="31"/>
      <c r="K27" s="43" t="s">
        <v>621</v>
      </c>
      <c r="L27" s="42"/>
      <c r="M27" s="426"/>
      <c r="N27" s="427"/>
      <c r="O27" s="43"/>
      <c r="P27" s="42"/>
      <c r="Q27" s="42"/>
      <c r="R27" s="42"/>
      <c r="S27" s="42"/>
      <c r="T27" s="45"/>
      <c r="U27" s="45"/>
      <c r="V27" s="45"/>
      <c r="W27" s="45"/>
      <c r="X27" s="45"/>
      <c r="Y27" s="45"/>
      <c r="Z27" s="45"/>
      <c r="AA27" s="222"/>
      <c r="AB27" s="223"/>
      <c r="AC27" s="433"/>
      <c r="AD27" s="433"/>
      <c r="AE27" s="45"/>
      <c r="AF27" s="45"/>
      <c r="AG27" s="222"/>
      <c r="AH27" s="223"/>
      <c r="AI27" s="218"/>
      <c r="AJ27" s="220"/>
      <c r="AK27" s="221"/>
      <c r="AL27" s="221"/>
      <c r="AM27" s="221"/>
      <c r="AN27" s="220"/>
    </row>
    <row r="28" spans="2:40" ht="13.5" customHeight="1" x14ac:dyDescent="0.2">
      <c r="B28" s="181" t="s">
        <v>607</v>
      </c>
      <c r="C28" s="242">
        <v>10.79</v>
      </c>
      <c r="D28" s="44">
        <v>178.70999999999998</v>
      </c>
      <c r="E28" s="44">
        <v>189.49999999999997</v>
      </c>
      <c r="F28" s="432"/>
      <c r="G28" s="425"/>
      <c r="H28" s="425"/>
      <c r="I28" s="43"/>
      <c r="J28" s="31"/>
      <c r="K28" s="43" t="s">
        <v>621</v>
      </c>
      <c r="L28" s="42"/>
      <c r="M28" s="426"/>
      <c r="N28" s="427"/>
      <c r="O28" s="43"/>
      <c r="P28" s="42"/>
      <c r="Q28" s="42"/>
      <c r="R28" s="42"/>
      <c r="S28" s="42"/>
      <c r="T28" s="45"/>
      <c r="U28" s="45"/>
      <c r="V28" s="45"/>
      <c r="W28" s="45"/>
      <c r="X28" s="45"/>
      <c r="Y28" s="45"/>
      <c r="Z28" s="45"/>
      <c r="AA28" s="222"/>
      <c r="AB28" s="223"/>
      <c r="AC28" s="433"/>
      <c r="AD28" s="433"/>
      <c r="AE28" s="45"/>
      <c r="AF28" s="45"/>
      <c r="AG28" s="222"/>
      <c r="AH28" s="223"/>
      <c r="AI28" s="218"/>
      <c r="AJ28" s="220"/>
      <c r="AK28" s="221"/>
      <c r="AL28" s="221"/>
      <c r="AM28" s="221"/>
      <c r="AN28" s="220"/>
    </row>
    <row r="29" spans="2:40" ht="13.5" customHeight="1" x14ac:dyDescent="0.2">
      <c r="B29" s="181" t="s">
        <v>608</v>
      </c>
      <c r="C29" s="242">
        <v>10.75</v>
      </c>
      <c r="D29" s="44">
        <v>189.49999999999997</v>
      </c>
      <c r="E29" s="44">
        <v>200.24999999999997</v>
      </c>
      <c r="F29" s="424"/>
      <c r="G29" s="425"/>
      <c r="H29" s="425"/>
      <c r="I29" s="43"/>
      <c r="J29" s="31"/>
      <c r="K29" s="43" t="s">
        <v>621</v>
      </c>
      <c r="L29" s="42"/>
      <c r="M29" s="426"/>
      <c r="N29" s="427"/>
      <c r="O29" s="43"/>
      <c r="P29" s="42"/>
      <c r="Q29" s="42"/>
      <c r="R29" s="42"/>
      <c r="S29" s="42"/>
      <c r="T29" s="45"/>
      <c r="U29" s="45"/>
      <c r="V29" s="45"/>
      <c r="W29" s="45"/>
      <c r="X29" s="45"/>
      <c r="Y29" s="45"/>
      <c r="Z29" s="45"/>
      <c r="AA29" s="222"/>
      <c r="AB29" s="223"/>
      <c r="AC29" s="433"/>
      <c r="AD29" s="433"/>
      <c r="AE29" s="45"/>
      <c r="AF29" s="45"/>
      <c r="AG29" s="222"/>
      <c r="AH29" s="223"/>
      <c r="AI29" s="218"/>
      <c r="AJ29" s="220"/>
      <c r="AK29" s="221"/>
      <c r="AL29" s="221"/>
      <c r="AM29" s="221"/>
      <c r="AN29" s="220"/>
    </row>
    <row r="30" spans="2:40" ht="13.5" customHeight="1" x14ac:dyDescent="0.2">
      <c r="B30" s="181" t="s">
        <v>609</v>
      </c>
      <c r="C30" s="242">
        <v>10.34</v>
      </c>
      <c r="D30" s="44">
        <v>200.24999999999997</v>
      </c>
      <c r="E30" s="44">
        <v>210.58999999999997</v>
      </c>
      <c r="F30" s="424"/>
      <c r="G30" s="425"/>
      <c r="H30" s="425"/>
      <c r="I30" s="43"/>
      <c r="J30" s="31"/>
      <c r="K30" s="43" t="s">
        <v>621</v>
      </c>
      <c r="L30" s="42"/>
      <c r="M30" s="426"/>
      <c r="N30" s="427"/>
      <c r="O30" s="43"/>
      <c r="P30" s="42"/>
      <c r="Q30" s="42"/>
      <c r="R30" s="42"/>
      <c r="S30" s="42"/>
      <c r="T30" s="45"/>
      <c r="U30" s="45"/>
      <c r="V30" s="45"/>
      <c r="W30" s="45"/>
      <c r="X30" s="45"/>
      <c r="Y30" s="45"/>
      <c r="Z30" s="45"/>
      <c r="AA30" s="222"/>
      <c r="AB30" s="223"/>
      <c r="AC30" s="433"/>
      <c r="AD30" s="433"/>
      <c r="AE30" s="45"/>
      <c r="AF30" s="45"/>
      <c r="AG30" s="222"/>
      <c r="AH30" s="223"/>
      <c r="AI30" s="218"/>
      <c r="AJ30" s="220"/>
      <c r="AK30" s="221"/>
      <c r="AL30" s="221"/>
      <c r="AM30" s="221"/>
      <c r="AN30" s="220"/>
    </row>
    <row r="31" spans="2:40" ht="13.5" customHeight="1" x14ac:dyDescent="0.2">
      <c r="B31" s="181" t="s">
        <v>610</v>
      </c>
      <c r="C31" s="242">
        <v>10.81</v>
      </c>
      <c r="D31" s="44">
        <v>210.58999999999997</v>
      </c>
      <c r="E31" s="44">
        <v>221.39999999999998</v>
      </c>
      <c r="F31" s="424"/>
      <c r="G31" s="425"/>
      <c r="H31" s="425"/>
      <c r="I31" s="43"/>
      <c r="J31" s="31"/>
      <c r="K31" s="43" t="s">
        <v>621</v>
      </c>
      <c r="L31" s="42"/>
      <c r="M31" s="426"/>
      <c r="N31" s="427"/>
      <c r="O31" s="43"/>
      <c r="P31" s="42"/>
      <c r="Q31" s="42"/>
      <c r="R31" s="42"/>
      <c r="S31" s="42"/>
      <c r="T31" s="45"/>
      <c r="U31" s="45"/>
      <c r="V31" s="45"/>
      <c r="W31" s="45"/>
      <c r="X31" s="45"/>
      <c r="Y31" s="45"/>
      <c r="Z31" s="45"/>
      <c r="AA31" s="222"/>
      <c r="AB31" s="223"/>
      <c r="AC31" s="433"/>
      <c r="AD31" s="433"/>
      <c r="AE31" s="45"/>
      <c r="AF31" s="45"/>
      <c r="AG31" s="222"/>
      <c r="AH31" s="223"/>
      <c r="AI31" s="218"/>
      <c r="AJ31" s="220"/>
      <c r="AK31" s="221"/>
      <c r="AL31" s="221"/>
      <c r="AM31" s="221"/>
      <c r="AN31" s="220"/>
    </row>
    <row r="32" spans="2:40" ht="13.5" customHeight="1" x14ac:dyDescent="0.2">
      <c r="B32" s="181" t="s">
        <v>611</v>
      </c>
      <c r="C32" s="242">
        <v>10.96</v>
      </c>
      <c r="D32" s="44">
        <v>221.39999999999998</v>
      </c>
      <c r="E32" s="44">
        <v>232.35999999999999</v>
      </c>
      <c r="F32" s="424"/>
      <c r="G32" s="425"/>
      <c r="H32" s="425"/>
      <c r="I32" s="43"/>
      <c r="J32" s="31"/>
      <c r="K32" s="43" t="s">
        <v>621</v>
      </c>
      <c r="L32" s="42"/>
      <c r="M32" s="426"/>
      <c r="N32" s="427"/>
      <c r="O32" s="43"/>
      <c r="P32" s="42"/>
      <c r="Q32" s="42"/>
      <c r="R32" s="42"/>
      <c r="S32" s="42"/>
      <c r="T32" s="45"/>
      <c r="U32" s="45"/>
      <c r="V32" s="45"/>
      <c r="W32" s="45"/>
      <c r="X32" s="45"/>
      <c r="Y32" s="45"/>
      <c r="Z32" s="45"/>
      <c r="AA32" s="222"/>
      <c r="AB32" s="223"/>
      <c r="AC32" s="433"/>
      <c r="AD32" s="433"/>
      <c r="AE32" s="45"/>
      <c r="AF32" s="45"/>
      <c r="AG32" s="222"/>
      <c r="AH32" s="223"/>
      <c r="AI32" s="218"/>
      <c r="AJ32" s="220"/>
      <c r="AK32" s="221"/>
      <c r="AL32" s="221"/>
      <c r="AM32" s="221"/>
      <c r="AN32" s="220"/>
    </row>
    <row r="33" spans="2:40" ht="13.5" customHeight="1" x14ac:dyDescent="0.2">
      <c r="B33" s="181" t="s">
        <v>612</v>
      </c>
      <c r="C33" s="242">
        <v>10.45</v>
      </c>
      <c r="D33" s="44">
        <v>232.35999999999999</v>
      </c>
      <c r="E33" s="44">
        <v>242.80999999999997</v>
      </c>
      <c r="F33" s="424"/>
      <c r="G33" s="425"/>
      <c r="H33" s="425"/>
      <c r="I33" s="43"/>
      <c r="J33" s="31"/>
      <c r="K33" s="43" t="s">
        <v>621</v>
      </c>
      <c r="L33" s="42"/>
      <c r="M33" s="426"/>
      <c r="N33" s="427"/>
      <c r="O33" s="43"/>
      <c r="P33" s="42"/>
      <c r="Q33" s="42"/>
      <c r="R33" s="42"/>
      <c r="S33" s="42"/>
      <c r="T33" s="45"/>
      <c r="U33" s="45"/>
      <c r="V33" s="45"/>
      <c r="W33" s="45"/>
      <c r="X33" s="45"/>
      <c r="Y33" s="45"/>
      <c r="Z33" s="45"/>
      <c r="AA33" s="222"/>
      <c r="AB33" s="223"/>
      <c r="AC33" s="433"/>
      <c r="AD33" s="433"/>
      <c r="AE33" s="45"/>
      <c r="AF33" s="45"/>
      <c r="AG33" s="222"/>
      <c r="AH33" s="223"/>
      <c r="AI33" s="218"/>
      <c r="AJ33" s="220"/>
      <c r="AK33" s="221"/>
      <c r="AL33" s="221"/>
      <c r="AM33" s="221"/>
      <c r="AN33" s="220"/>
    </row>
    <row r="34" spans="2:40" ht="13.5" customHeight="1" x14ac:dyDescent="0.2">
      <c r="B34" s="181" t="s">
        <v>613</v>
      </c>
      <c r="C34" s="242">
        <v>10.74</v>
      </c>
      <c r="D34" s="44">
        <v>242.80999999999997</v>
      </c>
      <c r="E34" s="44">
        <v>253.54999999999998</v>
      </c>
      <c r="F34" s="424"/>
      <c r="G34" s="425"/>
      <c r="H34" s="425"/>
      <c r="I34" s="43"/>
      <c r="J34" s="31"/>
      <c r="K34" s="43" t="s">
        <v>621</v>
      </c>
      <c r="L34" s="42"/>
      <c r="M34" s="426"/>
      <c r="N34" s="427"/>
      <c r="O34" s="43"/>
      <c r="P34" s="42"/>
      <c r="Q34" s="42"/>
      <c r="R34" s="42"/>
      <c r="S34" s="42"/>
      <c r="T34" s="45"/>
      <c r="U34" s="45"/>
      <c r="V34" s="45"/>
      <c r="W34" s="45"/>
      <c r="X34" s="45"/>
      <c r="Y34" s="45"/>
      <c r="Z34" s="45"/>
      <c r="AA34" s="222"/>
      <c r="AB34" s="223"/>
      <c r="AC34" s="433"/>
      <c r="AD34" s="433"/>
      <c r="AE34" s="45"/>
      <c r="AF34" s="45"/>
      <c r="AG34" s="222"/>
      <c r="AH34" s="223"/>
      <c r="AI34" s="218"/>
      <c r="AJ34" s="220"/>
      <c r="AK34" s="221"/>
      <c r="AL34" s="221"/>
      <c r="AM34" s="221"/>
      <c r="AN34" s="220"/>
    </row>
    <row r="35" spans="2:40" ht="13.5" customHeight="1" x14ac:dyDescent="0.2">
      <c r="B35" s="181" t="s">
        <v>614</v>
      </c>
      <c r="C35" s="242">
        <v>10.58</v>
      </c>
      <c r="D35" s="44">
        <v>253.54999999999998</v>
      </c>
      <c r="E35" s="44">
        <v>264.13</v>
      </c>
      <c r="F35" s="432"/>
      <c r="G35" s="425"/>
      <c r="H35" s="425"/>
      <c r="I35" s="43"/>
      <c r="J35" s="31"/>
      <c r="K35" s="43" t="s">
        <v>621</v>
      </c>
      <c r="L35" s="42"/>
      <c r="M35" s="426"/>
      <c r="N35" s="427"/>
      <c r="O35" s="43"/>
      <c r="P35" s="42"/>
      <c r="Q35" s="42"/>
      <c r="R35" s="42"/>
      <c r="S35" s="42"/>
      <c r="T35" s="45"/>
      <c r="U35" s="45"/>
      <c r="V35" s="45"/>
      <c r="W35" s="45"/>
      <c r="X35" s="45"/>
      <c r="Y35" s="45"/>
      <c r="Z35" s="45"/>
      <c r="AA35" s="222"/>
      <c r="AB35" s="223"/>
      <c r="AC35" s="433"/>
      <c r="AD35" s="433"/>
      <c r="AE35" s="45"/>
      <c r="AF35" s="45"/>
      <c r="AG35" s="222"/>
      <c r="AH35" s="223"/>
      <c r="AI35" s="218"/>
      <c r="AJ35" s="220"/>
      <c r="AK35" s="221"/>
      <c r="AL35" s="221"/>
      <c r="AM35" s="221"/>
      <c r="AN35" s="220"/>
    </row>
    <row r="36" spans="2:40" ht="13.5" customHeight="1" x14ac:dyDescent="0.2">
      <c r="B36" s="181" t="s">
        <v>615</v>
      </c>
      <c r="C36" s="242">
        <v>10.77</v>
      </c>
      <c r="D36" s="44">
        <v>264.13</v>
      </c>
      <c r="E36" s="44">
        <v>274.89999999999998</v>
      </c>
      <c r="F36" s="432"/>
      <c r="G36" s="425"/>
      <c r="H36" s="425"/>
      <c r="I36" s="43"/>
      <c r="J36" s="31"/>
      <c r="K36" s="43" t="s">
        <v>621</v>
      </c>
      <c r="L36" s="42"/>
      <c r="M36" s="426"/>
      <c r="N36" s="427"/>
      <c r="O36" s="43"/>
      <c r="P36" s="42"/>
      <c r="Q36" s="42"/>
      <c r="R36" s="42"/>
      <c r="S36" s="42"/>
      <c r="T36" s="45"/>
      <c r="U36" s="45"/>
      <c r="V36" s="45"/>
      <c r="W36" s="45"/>
      <c r="X36" s="45"/>
      <c r="Y36" s="45"/>
      <c r="Z36" s="45"/>
      <c r="AA36" s="222"/>
      <c r="AB36" s="223"/>
      <c r="AC36" s="433"/>
      <c r="AD36" s="433"/>
      <c r="AE36" s="45"/>
      <c r="AF36" s="45"/>
      <c r="AG36" s="222"/>
      <c r="AH36" s="223"/>
      <c r="AI36" s="218"/>
      <c r="AJ36" s="220"/>
      <c r="AK36" s="221"/>
      <c r="AL36" s="221"/>
      <c r="AM36" s="221"/>
      <c r="AN36" s="220"/>
    </row>
    <row r="37" spans="2:40" ht="13.5" customHeight="1" x14ac:dyDescent="0.2">
      <c r="B37" s="181" t="s">
        <v>616</v>
      </c>
      <c r="C37" s="242">
        <v>10.75</v>
      </c>
      <c r="D37" s="44">
        <v>274.89999999999998</v>
      </c>
      <c r="E37" s="44">
        <v>285.64999999999998</v>
      </c>
      <c r="F37" s="432"/>
      <c r="G37" s="425"/>
      <c r="H37" s="425"/>
      <c r="I37" s="43"/>
      <c r="J37" s="31"/>
      <c r="K37" s="43" t="s">
        <v>621</v>
      </c>
      <c r="L37" s="42"/>
      <c r="M37" s="426"/>
      <c r="N37" s="427"/>
      <c r="O37" s="43"/>
      <c r="P37" s="42"/>
      <c r="Q37" s="42"/>
      <c r="R37" s="42"/>
      <c r="S37" s="42"/>
      <c r="T37" s="86"/>
      <c r="U37" s="86"/>
      <c r="V37" s="86"/>
      <c r="W37" s="45"/>
      <c r="X37" s="45"/>
      <c r="Y37" s="45"/>
      <c r="Z37" s="45"/>
      <c r="AA37" s="222"/>
      <c r="AB37" s="223"/>
      <c r="AC37" s="433"/>
      <c r="AD37" s="433"/>
      <c r="AE37" s="45"/>
      <c r="AF37" s="45"/>
      <c r="AG37" s="222"/>
      <c r="AH37" s="223"/>
      <c r="AI37" s="218"/>
      <c r="AJ37" s="220"/>
      <c r="AK37" s="221"/>
      <c r="AL37" s="221"/>
      <c r="AM37" s="221"/>
      <c r="AN37" s="220"/>
    </row>
    <row r="38" spans="2:40" ht="13.5" customHeight="1" x14ac:dyDescent="0.2">
      <c r="B38" s="181" t="s">
        <v>617</v>
      </c>
      <c r="C38" s="242">
        <v>10.47</v>
      </c>
      <c r="D38" s="44">
        <v>285.64999999999998</v>
      </c>
      <c r="E38" s="44">
        <v>296.12</v>
      </c>
      <c r="F38" s="424"/>
      <c r="G38" s="425"/>
      <c r="H38" s="425"/>
      <c r="I38" s="43"/>
      <c r="J38" s="31"/>
      <c r="K38" s="43" t="s">
        <v>621</v>
      </c>
      <c r="L38" s="42"/>
      <c r="M38" s="426"/>
      <c r="N38" s="427"/>
      <c r="O38" s="43"/>
      <c r="P38" s="42"/>
      <c r="Q38" s="42"/>
      <c r="R38" s="42"/>
      <c r="S38" s="42"/>
      <c r="T38" s="45"/>
      <c r="U38" s="45"/>
      <c r="V38" s="45"/>
      <c r="W38" s="45"/>
      <c r="X38" s="45"/>
      <c r="Y38" s="45"/>
      <c r="Z38" s="45"/>
      <c r="AA38" s="222"/>
      <c r="AB38" s="223"/>
      <c r="AC38" s="433"/>
      <c r="AD38" s="433"/>
      <c r="AE38" s="45"/>
      <c r="AF38" s="45"/>
      <c r="AG38" s="222"/>
      <c r="AH38" s="223"/>
      <c r="AI38" s="218"/>
      <c r="AJ38" s="220"/>
      <c r="AK38" s="221"/>
      <c r="AL38" s="221"/>
      <c r="AM38" s="221"/>
      <c r="AN38" s="220"/>
    </row>
    <row r="39" spans="2:40" ht="13.5" customHeight="1" x14ac:dyDescent="0.2">
      <c r="B39" s="181" t="s">
        <v>618</v>
      </c>
      <c r="C39" s="242">
        <v>8.3800000000000008</v>
      </c>
      <c r="D39" s="44">
        <v>296.12</v>
      </c>
      <c r="E39" s="44">
        <v>304.5</v>
      </c>
      <c r="F39" s="424"/>
      <c r="G39" s="425"/>
      <c r="H39" s="425"/>
      <c r="I39" s="43"/>
      <c r="J39" s="31"/>
      <c r="K39" s="43" t="s">
        <v>621</v>
      </c>
      <c r="L39" s="42"/>
      <c r="M39" s="426"/>
      <c r="N39" s="427"/>
      <c r="O39" s="43"/>
      <c r="P39" s="42"/>
      <c r="Q39" s="42"/>
      <c r="R39" s="42"/>
      <c r="S39" s="42"/>
      <c r="T39" s="45"/>
      <c r="U39" s="45"/>
      <c r="V39" s="45"/>
      <c r="W39" s="45"/>
      <c r="X39" s="45"/>
      <c r="Y39" s="45"/>
      <c r="Z39" s="45"/>
      <c r="AA39" s="222"/>
      <c r="AB39" s="223"/>
      <c r="AC39" s="433"/>
      <c r="AD39" s="433"/>
      <c r="AE39" s="45"/>
      <c r="AF39" s="45"/>
      <c r="AG39" s="222"/>
      <c r="AH39" s="223"/>
      <c r="AI39" s="218"/>
      <c r="AJ39" s="220"/>
      <c r="AK39" s="221"/>
      <c r="AL39" s="221"/>
      <c r="AM39" s="221"/>
      <c r="AN39" s="220"/>
    </row>
    <row r="40" spans="2:40" ht="13.5" customHeight="1" x14ac:dyDescent="0.2">
      <c r="B40" s="181" t="s">
        <v>619</v>
      </c>
      <c r="C40" s="242">
        <v>4.4400000000000004</v>
      </c>
      <c r="D40" s="44">
        <v>304.5</v>
      </c>
      <c r="E40" s="44">
        <v>308.94</v>
      </c>
      <c r="F40" s="424"/>
      <c r="G40" s="425"/>
      <c r="H40" s="425"/>
      <c r="I40" s="43"/>
      <c r="J40" s="31"/>
      <c r="K40" s="43" t="s">
        <v>621</v>
      </c>
      <c r="L40" s="42"/>
      <c r="M40" s="426"/>
      <c r="N40" s="427"/>
      <c r="O40" s="43"/>
      <c r="P40" s="42"/>
      <c r="Q40" s="42"/>
      <c r="R40" s="42"/>
      <c r="S40" s="42"/>
      <c r="T40" s="45"/>
      <c r="U40" s="45"/>
      <c r="V40" s="45"/>
      <c r="W40" s="45"/>
      <c r="X40" s="45"/>
      <c r="Y40" s="45"/>
      <c r="Z40" s="45"/>
      <c r="AA40" s="222"/>
      <c r="AB40" s="223"/>
      <c r="AC40" s="433"/>
      <c r="AD40" s="433"/>
      <c r="AE40" s="45"/>
      <c r="AF40" s="45"/>
      <c r="AG40" s="222"/>
      <c r="AH40" s="223"/>
      <c r="AI40" s="218"/>
      <c r="AJ40" s="220"/>
      <c r="AK40" s="221"/>
      <c r="AL40" s="221"/>
      <c r="AM40" s="221"/>
      <c r="AN40" s="220"/>
    </row>
    <row r="41" spans="2:40" ht="13.5" customHeight="1" x14ac:dyDescent="0.2">
      <c r="B41" s="46" t="s">
        <v>620</v>
      </c>
      <c r="C41" s="242">
        <v>1.1300000000000001</v>
      </c>
      <c r="D41" s="44">
        <v>308.94</v>
      </c>
      <c r="E41" s="44">
        <v>310.07</v>
      </c>
      <c r="F41" s="424" t="s">
        <v>589</v>
      </c>
      <c r="G41" s="425"/>
      <c r="H41" s="425"/>
      <c r="I41" s="43"/>
      <c r="J41" s="31"/>
      <c r="K41" s="43"/>
      <c r="L41" s="42"/>
      <c r="M41" s="426"/>
      <c r="N41" s="427"/>
      <c r="O41" s="43"/>
      <c r="P41" s="42"/>
      <c r="Q41" s="42"/>
      <c r="R41" s="42"/>
      <c r="S41" s="42"/>
      <c r="T41" s="45"/>
      <c r="U41" s="45"/>
      <c r="V41" s="45"/>
      <c r="W41" s="45"/>
      <c r="X41" s="45"/>
      <c r="Y41" s="45"/>
      <c r="Z41" s="45"/>
      <c r="AA41" s="222"/>
      <c r="AB41" s="223"/>
      <c r="AC41" s="433"/>
      <c r="AD41" s="433"/>
      <c r="AE41" s="45"/>
      <c r="AF41" s="45"/>
      <c r="AG41" s="222"/>
      <c r="AH41" s="223"/>
      <c r="AI41" s="218"/>
      <c r="AJ41" s="220"/>
      <c r="AK41" s="221"/>
      <c r="AL41" s="221"/>
      <c r="AM41" s="221"/>
      <c r="AN41" s="220"/>
    </row>
    <row r="42" spans="2:40" ht="13.5" customHeight="1" x14ac:dyDescent="0.2">
      <c r="B42" s="46"/>
      <c r="C42" s="44"/>
      <c r="D42" s="44"/>
      <c r="E42" s="44"/>
      <c r="F42" s="424"/>
      <c r="G42" s="425"/>
      <c r="H42" s="425"/>
      <c r="I42" s="43"/>
      <c r="J42" s="31"/>
      <c r="K42" s="43"/>
      <c r="L42" s="42"/>
      <c r="M42" s="426"/>
      <c r="N42" s="427"/>
      <c r="O42" s="43"/>
      <c r="P42" s="42"/>
      <c r="Q42" s="42"/>
      <c r="R42" s="42"/>
      <c r="S42" s="42"/>
      <c r="T42" s="45"/>
      <c r="U42" s="45"/>
      <c r="V42" s="45"/>
      <c r="W42" s="45"/>
      <c r="X42" s="45"/>
      <c r="Y42" s="45"/>
      <c r="Z42" s="45"/>
      <c r="AA42" s="222"/>
      <c r="AB42" s="223"/>
      <c r="AC42" s="433"/>
      <c r="AD42" s="433"/>
      <c r="AE42" s="45"/>
      <c r="AF42" s="45"/>
      <c r="AG42" s="222"/>
      <c r="AH42" s="223"/>
      <c r="AI42" s="218"/>
      <c r="AJ42" s="220"/>
      <c r="AK42" s="221"/>
      <c r="AL42" s="221"/>
      <c r="AM42" s="221"/>
      <c r="AN42" s="220"/>
    </row>
    <row r="43" spans="2:40" ht="13.5" customHeight="1" x14ac:dyDescent="0.2">
      <c r="B43" s="46"/>
      <c r="C43" s="44"/>
      <c r="D43" s="44"/>
      <c r="E43" s="44"/>
      <c r="F43" s="424"/>
      <c r="G43" s="425"/>
      <c r="H43" s="425"/>
      <c r="I43" s="43"/>
      <c r="J43" s="31"/>
      <c r="K43" s="43"/>
      <c r="L43" s="42"/>
      <c r="M43" s="426"/>
      <c r="N43" s="427"/>
      <c r="O43" s="43"/>
      <c r="P43" s="42"/>
      <c r="Q43" s="42"/>
      <c r="R43" s="42"/>
      <c r="S43" s="42"/>
      <c r="T43" s="45"/>
      <c r="U43" s="45"/>
      <c r="V43" s="45"/>
      <c r="W43" s="45"/>
      <c r="X43" s="45"/>
      <c r="Y43" s="45"/>
      <c r="Z43" s="45"/>
      <c r="AA43" s="222"/>
      <c r="AB43" s="223"/>
      <c r="AC43" s="433"/>
      <c r="AD43" s="433"/>
      <c r="AE43" s="45"/>
      <c r="AF43" s="45"/>
      <c r="AG43" s="222"/>
      <c r="AH43" s="223"/>
      <c r="AI43" s="218"/>
      <c r="AJ43" s="220"/>
      <c r="AK43" s="221"/>
      <c r="AL43" s="221"/>
      <c r="AM43" s="221"/>
      <c r="AN43" s="220"/>
    </row>
    <row r="44" spans="2:40" ht="13.5" customHeight="1" x14ac:dyDescent="0.2">
      <c r="B44" s="46"/>
      <c r="C44" s="44"/>
      <c r="D44" s="44"/>
      <c r="E44" s="44"/>
      <c r="F44" s="424"/>
      <c r="G44" s="425"/>
      <c r="H44" s="425"/>
      <c r="I44" s="43"/>
      <c r="J44" s="31"/>
      <c r="K44" s="43"/>
      <c r="L44" s="42"/>
      <c r="M44" s="426"/>
      <c r="N44" s="427"/>
      <c r="O44" s="43"/>
      <c r="P44" s="42"/>
      <c r="Q44" s="42"/>
      <c r="R44" s="42"/>
      <c r="S44" s="42"/>
      <c r="T44" s="45"/>
      <c r="U44" s="45"/>
      <c r="V44" s="45"/>
      <c r="W44" s="45"/>
      <c r="X44" s="45"/>
      <c r="Y44" s="45"/>
      <c r="Z44" s="45"/>
      <c r="AA44" s="222"/>
      <c r="AB44" s="223"/>
      <c r="AC44" s="433"/>
      <c r="AD44" s="433"/>
      <c r="AE44" s="45"/>
      <c r="AF44" s="45"/>
      <c r="AG44" s="222"/>
      <c r="AH44" s="223"/>
      <c r="AI44" s="218"/>
      <c r="AJ44" s="220"/>
      <c r="AK44" s="221"/>
      <c r="AL44" s="221"/>
      <c r="AM44" s="221"/>
      <c r="AN44" s="220"/>
    </row>
    <row r="45" spans="2:40" ht="13.5" customHeight="1" x14ac:dyDescent="0.2">
      <c r="B45" s="237" t="s">
        <v>570</v>
      </c>
      <c r="C45" s="241"/>
      <c r="D45" s="241"/>
      <c r="E45" s="241"/>
      <c r="F45" s="241"/>
      <c r="G45" s="241"/>
      <c r="H45" s="241"/>
      <c r="I45" s="241"/>
      <c r="J45" s="241"/>
      <c r="K45" s="241"/>
      <c r="L45" s="241"/>
      <c r="M45" s="241"/>
      <c r="N45" s="241"/>
      <c r="O45" s="241"/>
      <c r="P45" s="241"/>
      <c r="Q45" s="241"/>
    </row>
    <row r="46" spans="2:40" ht="13.5" customHeight="1" x14ac:dyDescent="0.2"/>
    <row r="47" spans="2:40" ht="13.5" customHeight="1" x14ac:dyDescent="0.2"/>
    <row r="48" spans="2:4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sheetData>
  <mergeCells count="156">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s>
  <phoneticPr fontId="8"/>
  <dataValidations count="1">
    <dataValidation type="list" allowBlank="1" showInputMessage="1" showErrorMessage="1" sqref="K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100" zoomScaleSheetLayoutView="100" workbookViewId="0">
      <selection activeCell="C6" sqref="C6:AI18"/>
    </sheetView>
  </sheetViews>
  <sheetFormatPr defaultColWidth="9" defaultRowHeight="12" x14ac:dyDescent="0.15"/>
  <cols>
    <col min="1" max="1" width="1.6640625" style="3" customWidth="1"/>
    <col min="2" max="35" width="4.109375" style="3" customWidth="1"/>
    <col min="36" max="36" width="1.21875" style="3" customWidth="1"/>
    <col min="37" max="16384" width="9" style="3"/>
  </cols>
  <sheetData>
    <row r="2" spans="2:35" ht="8.25" customHeight="1" x14ac:dyDescent="0.15"/>
    <row r="3" spans="2:35" s="51" customFormat="1" ht="24.9" customHeight="1" x14ac:dyDescent="0.2">
      <c r="B3" s="454" t="s">
        <v>335</v>
      </c>
      <c r="C3" s="454"/>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row>
    <row r="4" spans="2:35" ht="20.100000000000001" customHeight="1" x14ac:dyDescent="0.15">
      <c r="B4" s="281" t="s">
        <v>27</v>
      </c>
      <c r="C4" s="293"/>
      <c r="D4" s="282"/>
      <c r="E4" s="455" t="str">
        <f>'様式A-1'!D3</f>
        <v>シブキ</v>
      </c>
      <c r="F4" s="456"/>
      <c r="G4" s="456"/>
      <c r="H4" s="456"/>
      <c r="I4" s="457"/>
      <c r="J4" s="458" t="s">
        <v>28</v>
      </c>
      <c r="K4" s="458"/>
      <c r="L4" s="458"/>
      <c r="M4" s="459" t="str">
        <f>'様式A-1'!J3</f>
        <v>一般国道316号</v>
      </c>
      <c r="N4" s="459"/>
      <c r="O4" s="459"/>
      <c r="P4" s="459"/>
      <c r="Q4" s="459"/>
      <c r="R4" s="459"/>
      <c r="S4" s="330" t="s">
        <v>170</v>
      </c>
      <c r="T4" s="331"/>
      <c r="U4" s="331"/>
      <c r="V4" s="332"/>
      <c r="W4" s="335" t="str">
        <f>'様式A-1'!K5</f>
        <v>株式会社オリエンタルコンサルタンツ
妹尾　優大</v>
      </c>
      <c r="X4" s="474"/>
      <c r="Y4" s="474"/>
      <c r="Z4" s="474"/>
      <c r="AA4" s="474"/>
      <c r="AB4" s="475"/>
      <c r="AC4" s="479" t="s">
        <v>201</v>
      </c>
      <c r="AD4" s="480"/>
      <c r="AE4" s="481"/>
      <c r="AF4" s="460">
        <f>'様式A-1'!R5</f>
        <v>45337</v>
      </c>
      <c r="AG4" s="461"/>
      <c r="AH4" s="461"/>
      <c r="AI4" s="462"/>
    </row>
    <row r="5" spans="2:35" ht="20.100000000000001" customHeight="1" x14ac:dyDescent="0.15">
      <c r="B5" s="283" t="s">
        <v>0</v>
      </c>
      <c r="C5" s="321"/>
      <c r="D5" s="284"/>
      <c r="E5" s="466" t="str">
        <f>'様式A-1'!D4</f>
        <v>渋木トンネル</v>
      </c>
      <c r="F5" s="467"/>
      <c r="G5" s="467"/>
      <c r="H5" s="467"/>
      <c r="I5" s="468"/>
      <c r="J5" s="469" t="s">
        <v>1</v>
      </c>
      <c r="K5" s="469"/>
      <c r="L5" s="469"/>
      <c r="M5" s="459" t="str">
        <f>'様式A-1'!R3</f>
        <v>長門土木建築事務所</v>
      </c>
      <c r="N5" s="459"/>
      <c r="O5" s="459"/>
      <c r="P5" s="459"/>
      <c r="Q5" s="459"/>
      <c r="R5" s="459"/>
      <c r="S5" s="318"/>
      <c r="T5" s="333"/>
      <c r="U5" s="333"/>
      <c r="V5" s="334"/>
      <c r="W5" s="476"/>
      <c r="X5" s="477"/>
      <c r="Y5" s="477"/>
      <c r="Z5" s="477"/>
      <c r="AA5" s="477"/>
      <c r="AB5" s="478"/>
      <c r="AC5" s="482"/>
      <c r="AD5" s="483"/>
      <c r="AE5" s="484"/>
      <c r="AF5" s="463"/>
      <c r="AG5" s="464"/>
      <c r="AH5" s="464"/>
      <c r="AI5" s="465"/>
    </row>
    <row r="6" spans="2:35" ht="26.25" customHeight="1" x14ac:dyDescent="0.15">
      <c r="B6" s="470" t="s">
        <v>200</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row>
    <row r="7" spans="2:35" ht="35.4" customHeight="1" x14ac:dyDescent="0.15">
      <c r="B7" s="471"/>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c r="AH7" s="473"/>
      <c r="AI7" s="473"/>
    </row>
    <row r="8" spans="2:35" ht="35.4" customHeight="1" x14ac:dyDescent="0.15">
      <c r="B8" s="471"/>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c r="AG8" s="473"/>
      <c r="AH8" s="473"/>
      <c r="AI8" s="473"/>
    </row>
    <row r="9" spans="2:35" ht="35.4" customHeight="1" x14ac:dyDescent="0.15">
      <c r="B9" s="471"/>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row>
    <row r="10" spans="2:35" ht="35.4" customHeight="1" x14ac:dyDescent="0.15">
      <c r="B10" s="471"/>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row>
    <row r="11" spans="2:35" ht="35.4" customHeight="1" x14ac:dyDescent="0.15">
      <c r="B11" s="471"/>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row>
    <row r="12" spans="2:35" ht="35.4" customHeight="1" x14ac:dyDescent="0.15">
      <c r="B12" s="471"/>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row>
    <row r="13" spans="2:35" ht="35.4" customHeight="1" x14ac:dyDescent="0.15">
      <c r="B13" s="471"/>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row>
    <row r="14" spans="2:35" ht="35.4" customHeight="1" x14ac:dyDescent="0.15">
      <c r="B14" s="471"/>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c r="AI14" s="473"/>
    </row>
    <row r="15" spans="2:35" ht="35.4" customHeight="1" x14ac:dyDescent="0.15">
      <c r="B15" s="471"/>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c r="AG15" s="473"/>
      <c r="AH15" s="473"/>
      <c r="AI15" s="473"/>
    </row>
    <row r="16" spans="2:35" ht="35.4" customHeight="1" x14ac:dyDescent="0.15">
      <c r="B16" s="471"/>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c r="AI16" s="473"/>
    </row>
    <row r="17" spans="2:35" ht="35.4" customHeight="1" x14ac:dyDescent="0.15">
      <c r="B17" s="471"/>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c r="AG17" s="473"/>
      <c r="AH17" s="473"/>
      <c r="AI17" s="473"/>
    </row>
    <row r="18" spans="2:35" ht="53.25" customHeight="1" x14ac:dyDescent="0.15">
      <c r="B18" s="471"/>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c r="AG18" s="473"/>
      <c r="AH18" s="473"/>
      <c r="AI18" s="473"/>
    </row>
    <row r="19" spans="2:35" ht="15" customHeight="1" x14ac:dyDescent="0.15">
      <c r="B19" s="50"/>
      <c r="C19" s="50"/>
      <c r="D19" s="4"/>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showZeros="0" view="pageBreakPreview" zoomScaleNormal="100" zoomScaleSheetLayoutView="100" workbookViewId="0">
      <selection activeCell="Y20" sqref="Y20"/>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6"/>
      <c r="O2" s="207"/>
      <c r="P2" s="542"/>
      <c r="Q2" s="543"/>
      <c r="R2" s="543"/>
      <c r="S2" s="544"/>
      <c r="T2" s="355" t="s">
        <v>55</v>
      </c>
      <c r="U2" s="355"/>
      <c r="V2" s="545" t="s">
        <v>646</v>
      </c>
      <c r="W2" s="545"/>
      <c r="X2" s="545"/>
      <c r="Y2" s="545"/>
    </row>
    <row r="3" spans="2:29" ht="20.100000000000001" customHeight="1" x14ac:dyDescent="0.15">
      <c r="B3" s="351" t="s">
        <v>33</v>
      </c>
      <c r="C3" s="351"/>
      <c r="D3" s="534" t="s">
        <v>634</v>
      </c>
      <c r="E3" s="534"/>
      <c r="F3" s="534"/>
      <c r="G3" s="534"/>
      <c r="H3" s="355" t="s">
        <v>32</v>
      </c>
      <c r="I3" s="355"/>
      <c r="J3" s="459" t="s">
        <v>638</v>
      </c>
      <c r="K3" s="459"/>
      <c r="L3" s="459"/>
      <c r="M3" s="459"/>
      <c r="N3" s="355" t="s">
        <v>10</v>
      </c>
      <c r="O3" s="355"/>
      <c r="P3" s="329" t="s">
        <v>640</v>
      </c>
      <c r="Q3" s="329"/>
      <c r="R3" s="329"/>
      <c r="S3" s="329"/>
      <c r="T3" s="355" t="s">
        <v>16</v>
      </c>
      <c r="U3" s="355"/>
      <c r="V3" s="538" t="s">
        <v>353</v>
      </c>
      <c r="W3" s="538"/>
      <c r="X3" s="538"/>
      <c r="Y3" s="538"/>
    </row>
    <row r="4" spans="2:29" ht="20.100000000000001" customHeight="1" x14ac:dyDescent="0.15">
      <c r="B4" s="361" t="s">
        <v>11</v>
      </c>
      <c r="C4" s="361"/>
      <c r="D4" s="532" t="s">
        <v>636</v>
      </c>
      <c r="E4" s="532"/>
      <c r="F4" s="532"/>
      <c r="G4" s="532"/>
      <c r="H4" s="355"/>
      <c r="I4" s="355"/>
      <c r="J4" s="459"/>
      <c r="K4" s="534"/>
      <c r="L4" s="534"/>
      <c r="M4" s="534"/>
      <c r="N4" s="351"/>
      <c r="O4" s="351"/>
      <c r="P4" s="535"/>
      <c r="Q4" s="535"/>
      <c r="R4" s="535"/>
      <c r="S4" s="535"/>
      <c r="T4" s="351" t="s">
        <v>17</v>
      </c>
      <c r="U4" s="351"/>
      <c r="V4" s="533" t="s">
        <v>353</v>
      </c>
      <c r="W4" s="533"/>
      <c r="X4" s="533"/>
      <c r="Y4" s="533"/>
    </row>
    <row r="5" spans="2:29" ht="20.100000000000001" customHeight="1" x14ac:dyDescent="0.15">
      <c r="B5" s="328" t="s">
        <v>12</v>
      </c>
      <c r="C5" s="328"/>
      <c r="D5" s="2" t="s">
        <v>13</v>
      </c>
      <c r="E5" s="329" t="s">
        <v>647</v>
      </c>
      <c r="F5" s="329"/>
      <c r="G5" s="329"/>
      <c r="H5" s="355" t="s">
        <v>265</v>
      </c>
      <c r="I5" s="355"/>
      <c r="J5" s="261"/>
      <c r="K5" s="329" t="s">
        <v>642</v>
      </c>
      <c r="L5" s="329"/>
      <c r="M5" s="329"/>
      <c r="N5" s="329"/>
      <c r="O5" s="536" t="s">
        <v>246</v>
      </c>
      <c r="P5" s="536"/>
      <c r="Q5" s="538">
        <v>45281</v>
      </c>
      <c r="R5" s="538"/>
      <c r="S5" s="538"/>
      <c r="T5" s="355" t="s">
        <v>44</v>
      </c>
      <c r="U5" s="355"/>
      <c r="V5" s="232" t="s">
        <v>43</v>
      </c>
      <c r="W5" s="540">
        <f>'様式A-1'!Z5</f>
        <v>320</v>
      </c>
      <c r="X5" s="541"/>
      <c r="Y5" s="66" t="s">
        <v>42</v>
      </c>
    </row>
    <row r="6" spans="2:29" ht="20.100000000000001" customHeight="1" x14ac:dyDescent="0.15">
      <c r="B6" s="328"/>
      <c r="C6" s="328"/>
      <c r="D6" s="2" t="s">
        <v>14</v>
      </c>
      <c r="E6" s="329" t="s">
        <v>647</v>
      </c>
      <c r="F6" s="329"/>
      <c r="G6" s="329"/>
      <c r="H6" s="355" t="s">
        <v>266</v>
      </c>
      <c r="I6" s="355"/>
      <c r="J6" s="261"/>
      <c r="K6" s="329" t="s">
        <v>644</v>
      </c>
      <c r="L6" s="329"/>
      <c r="M6" s="329"/>
      <c r="N6" s="329"/>
      <c r="O6" s="537"/>
      <c r="P6" s="537"/>
      <c r="Q6" s="539"/>
      <c r="R6" s="539"/>
      <c r="S6" s="539"/>
      <c r="T6" s="355" t="s">
        <v>15</v>
      </c>
      <c r="U6" s="355"/>
      <c r="V6" s="329" t="s">
        <v>524</v>
      </c>
      <c r="W6" s="329"/>
      <c r="X6" s="329"/>
      <c r="Y6" s="329"/>
    </row>
    <row r="7" spans="2:29" ht="6.9" customHeight="1" x14ac:dyDescent="0.15">
      <c r="B7" s="493" t="s">
        <v>18</v>
      </c>
      <c r="C7" s="494" t="s">
        <v>19</v>
      </c>
      <c r="D7" s="497">
        <v>341844.6</v>
      </c>
      <c r="E7" s="498"/>
      <c r="F7" s="479" t="s">
        <v>20</v>
      </c>
      <c r="G7" s="480"/>
      <c r="H7" s="479" t="s">
        <v>21</v>
      </c>
      <c r="I7" s="481"/>
      <c r="J7" s="330" t="s">
        <v>22</v>
      </c>
      <c r="K7" s="502"/>
      <c r="L7" s="515" t="s">
        <v>36</v>
      </c>
      <c r="M7" s="516">
        <v>16</v>
      </c>
      <c r="N7" s="515" t="s">
        <v>35</v>
      </c>
      <c r="O7" s="516"/>
      <c r="P7" s="521" t="s">
        <v>34</v>
      </c>
      <c r="Q7" s="513"/>
      <c r="R7" s="503" t="s">
        <v>41</v>
      </c>
      <c r="S7" s="504"/>
      <c r="T7" s="505" t="s">
        <v>672</v>
      </c>
      <c r="U7" s="506"/>
      <c r="V7" s="523" t="s">
        <v>40</v>
      </c>
      <c r="W7" s="528" t="s">
        <v>301</v>
      </c>
      <c r="X7" s="529"/>
      <c r="Y7" s="526"/>
    </row>
    <row r="8" spans="2:29" ht="6.9" customHeight="1" x14ac:dyDescent="0.15">
      <c r="B8" s="493"/>
      <c r="C8" s="495"/>
      <c r="D8" s="499"/>
      <c r="E8" s="500"/>
      <c r="F8" s="503"/>
      <c r="G8" s="531"/>
      <c r="H8" s="503"/>
      <c r="I8" s="504"/>
      <c r="J8" s="317"/>
      <c r="K8" s="502"/>
      <c r="L8" s="515"/>
      <c r="M8" s="516"/>
      <c r="N8" s="515"/>
      <c r="O8" s="516"/>
      <c r="P8" s="521"/>
      <c r="Q8" s="513"/>
      <c r="R8" s="503"/>
      <c r="S8" s="504"/>
      <c r="T8" s="505"/>
      <c r="U8" s="506"/>
      <c r="V8" s="524"/>
      <c r="W8" s="530"/>
      <c r="X8" s="530"/>
      <c r="Y8" s="501"/>
    </row>
    <row r="9" spans="2:29" ht="6.9" customHeight="1" x14ac:dyDescent="0.15">
      <c r="B9" s="493"/>
      <c r="C9" s="496"/>
      <c r="D9" s="309"/>
      <c r="E9" s="311"/>
      <c r="F9" s="503"/>
      <c r="G9" s="531"/>
      <c r="H9" s="503"/>
      <c r="I9" s="504"/>
      <c r="J9" s="317"/>
      <c r="K9" s="502"/>
      <c r="L9" s="515"/>
      <c r="M9" s="516"/>
      <c r="N9" s="515"/>
      <c r="O9" s="516"/>
      <c r="P9" s="521"/>
      <c r="Q9" s="513"/>
      <c r="R9" s="503"/>
      <c r="S9" s="504"/>
      <c r="T9" s="505"/>
      <c r="U9" s="506"/>
      <c r="V9" s="524"/>
      <c r="W9" s="530"/>
      <c r="X9" s="530"/>
      <c r="Y9" s="501"/>
    </row>
    <row r="10" spans="2:29" ht="6.9" customHeight="1" x14ac:dyDescent="0.15">
      <c r="B10" s="493"/>
      <c r="C10" s="494" t="s">
        <v>23</v>
      </c>
      <c r="D10" s="497">
        <v>1311127.8999999999</v>
      </c>
      <c r="E10" s="498"/>
      <c r="F10" s="503"/>
      <c r="G10" s="531"/>
      <c r="H10" s="503"/>
      <c r="I10" s="504"/>
      <c r="J10" s="317"/>
      <c r="K10" s="502"/>
      <c r="L10" s="515"/>
      <c r="M10" s="517"/>
      <c r="N10" s="515"/>
      <c r="O10" s="517"/>
      <c r="P10" s="521"/>
      <c r="Q10" s="514"/>
      <c r="R10" s="503"/>
      <c r="S10" s="504"/>
      <c r="T10" s="505"/>
      <c r="U10" s="506"/>
      <c r="V10" s="524"/>
      <c r="W10" s="530"/>
      <c r="X10" s="530"/>
      <c r="Y10" s="501"/>
    </row>
    <row r="11" spans="2:29" ht="6.9" customHeight="1" x14ac:dyDescent="0.15">
      <c r="B11" s="493"/>
      <c r="C11" s="495"/>
      <c r="D11" s="499"/>
      <c r="E11" s="500"/>
      <c r="F11" s="503"/>
      <c r="G11" s="531"/>
      <c r="H11" s="503"/>
      <c r="I11" s="504"/>
      <c r="J11" s="330" t="s">
        <v>24</v>
      </c>
      <c r="K11" s="332"/>
      <c r="L11" s="351" t="s">
        <v>39</v>
      </c>
      <c r="M11" s="527">
        <v>40</v>
      </c>
      <c r="N11" s="351" t="s">
        <v>38</v>
      </c>
      <c r="O11" s="512"/>
      <c r="P11" s="520" t="s">
        <v>37</v>
      </c>
      <c r="Q11" s="512"/>
      <c r="R11" s="503"/>
      <c r="S11" s="504"/>
      <c r="T11" s="505"/>
      <c r="U11" s="506"/>
      <c r="V11" s="524"/>
      <c r="W11" s="530"/>
      <c r="X11" s="530"/>
      <c r="Y11" s="501"/>
    </row>
    <row r="12" spans="2:29" ht="6.9" customHeight="1" x14ac:dyDescent="0.15">
      <c r="B12" s="493"/>
      <c r="C12" s="496"/>
      <c r="D12" s="309"/>
      <c r="E12" s="311"/>
      <c r="F12" s="503"/>
      <c r="G12" s="531"/>
      <c r="H12" s="503"/>
      <c r="I12" s="504"/>
      <c r="J12" s="317"/>
      <c r="K12" s="502"/>
      <c r="L12" s="515"/>
      <c r="M12" s="516"/>
      <c r="N12" s="515"/>
      <c r="O12" s="513"/>
      <c r="P12" s="521"/>
      <c r="Q12" s="513"/>
      <c r="R12" s="503"/>
      <c r="S12" s="504"/>
      <c r="T12" s="505"/>
      <c r="U12" s="506"/>
      <c r="V12" s="524"/>
      <c r="W12" s="530"/>
      <c r="X12" s="530"/>
      <c r="Y12" s="501"/>
    </row>
    <row r="13" spans="2:29" ht="6.9" customHeight="1" x14ac:dyDescent="0.15">
      <c r="B13" s="493" t="s">
        <v>25</v>
      </c>
      <c r="C13" s="494" t="s">
        <v>19</v>
      </c>
      <c r="D13" s="497">
        <v>341841.1</v>
      </c>
      <c r="E13" s="498"/>
      <c r="F13" s="503"/>
      <c r="G13" s="531"/>
      <c r="H13" s="503"/>
      <c r="I13" s="504"/>
      <c r="J13" s="317"/>
      <c r="K13" s="502"/>
      <c r="L13" s="515"/>
      <c r="M13" s="516"/>
      <c r="N13" s="515"/>
      <c r="O13" s="513"/>
      <c r="P13" s="521"/>
      <c r="Q13" s="513"/>
      <c r="R13" s="503"/>
      <c r="S13" s="504"/>
      <c r="T13" s="505"/>
      <c r="U13" s="506"/>
      <c r="V13" s="524"/>
      <c r="W13" s="518" t="s">
        <v>282</v>
      </c>
      <c r="X13" s="519"/>
      <c r="Y13" s="501">
        <v>0</v>
      </c>
    </row>
    <row r="14" spans="2:29" ht="6.9" customHeight="1" x14ac:dyDescent="0.15">
      <c r="B14" s="494"/>
      <c r="C14" s="495"/>
      <c r="D14" s="499"/>
      <c r="E14" s="500"/>
      <c r="F14" s="503"/>
      <c r="G14" s="531"/>
      <c r="H14" s="503"/>
      <c r="I14" s="504"/>
      <c r="J14" s="318"/>
      <c r="K14" s="334"/>
      <c r="L14" s="515"/>
      <c r="M14" s="517"/>
      <c r="N14" s="515"/>
      <c r="O14" s="514"/>
      <c r="P14" s="521"/>
      <c r="Q14" s="514"/>
      <c r="R14" s="503"/>
      <c r="S14" s="504"/>
      <c r="T14" s="505"/>
      <c r="U14" s="506"/>
      <c r="V14" s="524"/>
      <c r="W14" s="519"/>
      <c r="X14" s="519"/>
      <c r="Y14" s="501"/>
    </row>
    <row r="15" spans="2:29" ht="6.9" customHeight="1" x14ac:dyDescent="0.15">
      <c r="B15" s="494"/>
      <c r="C15" s="496"/>
      <c r="D15" s="309"/>
      <c r="E15" s="311"/>
      <c r="F15" s="503"/>
      <c r="G15" s="531"/>
      <c r="H15" s="503"/>
      <c r="I15" s="504"/>
      <c r="J15" s="317" t="s">
        <v>26</v>
      </c>
      <c r="K15" s="502"/>
      <c r="L15" s="351" t="s">
        <v>36</v>
      </c>
      <c r="M15" s="509">
        <v>1</v>
      </c>
      <c r="N15" s="351" t="s">
        <v>35</v>
      </c>
      <c r="O15" s="509"/>
      <c r="P15" s="520" t="s">
        <v>34</v>
      </c>
      <c r="Q15" s="509"/>
      <c r="R15" s="503"/>
      <c r="S15" s="504"/>
      <c r="T15" s="505"/>
      <c r="U15" s="506"/>
      <c r="V15" s="524"/>
      <c r="W15" s="519"/>
      <c r="X15" s="519"/>
      <c r="Y15" s="501"/>
      <c r="AC15" s="3">
        <v>0</v>
      </c>
    </row>
    <row r="16" spans="2:29" ht="6.9" customHeight="1" x14ac:dyDescent="0.15">
      <c r="B16" s="494"/>
      <c r="C16" s="494" t="s">
        <v>23</v>
      </c>
      <c r="D16" s="497">
        <v>1311138</v>
      </c>
      <c r="E16" s="498"/>
      <c r="F16" s="503"/>
      <c r="G16" s="531"/>
      <c r="H16" s="503"/>
      <c r="I16" s="504"/>
      <c r="J16" s="317"/>
      <c r="K16" s="502"/>
      <c r="L16" s="515"/>
      <c r="M16" s="510"/>
      <c r="N16" s="515"/>
      <c r="O16" s="510"/>
      <c r="P16" s="521"/>
      <c r="Q16" s="510"/>
      <c r="R16" s="503"/>
      <c r="S16" s="504"/>
      <c r="T16" s="505"/>
      <c r="U16" s="506"/>
      <c r="V16" s="524"/>
      <c r="W16" s="519"/>
      <c r="X16" s="519"/>
      <c r="Y16" s="501"/>
    </row>
    <row r="17" spans="2:25" ht="6.9" customHeight="1" x14ac:dyDescent="0.15">
      <c r="B17" s="494"/>
      <c r="C17" s="495"/>
      <c r="D17" s="499"/>
      <c r="E17" s="500"/>
      <c r="F17" s="503"/>
      <c r="G17" s="531"/>
      <c r="H17" s="503"/>
      <c r="I17" s="504"/>
      <c r="J17" s="317"/>
      <c r="K17" s="502"/>
      <c r="L17" s="515"/>
      <c r="M17" s="510"/>
      <c r="N17" s="515"/>
      <c r="O17" s="510"/>
      <c r="P17" s="521"/>
      <c r="Q17" s="510"/>
      <c r="R17" s="503"/>
      <c r="S17" s="504"/>
      <c r="T17" s="505"/>
      <c r="U17" s="506"/>
      <c r="V17" s="524"/>
      <c r="W17" s="519"/>
      <c r="X17" s="519"/>
      <c r="Y17" s="501"/>
    </row>
    <row r="18" spans="2:25" ht="6.9" customHeight="1" x14ac:dyDescent="0.15">
      <c r="B18" s="493"/>
      <c r="C18" s="496"/>
      <c r="D18" s="309"/>
      <c r="E18" s="311"/>
      <c r="F18" s="482"/>
      <c r="G18" s="483"/>
      <c r="H18" s="482"/>
      <c r="I18" s="484"/>
      <c r="J18" s="318"/>
      <c r="K18" s="334"/>
      <c r="L18" s="361"/>
      <c r="M18" s="511"/>
      <c r="N18" s="361"/>
      <c r="O18" s="511"/>
      <c r="P18" s="522"/>
      <c r="Q18" s="511"/>
      <c r="R18" s="482"/>
      <c r="S18" s="484"/>
      <c r="T18" s="507"/>
      <c r="U18" s="508"/>
      <c r="V18" s="525"/>
      <c r="W18" s="519"/>
      <c r="X18" s="519"/>
      <c r="Y18" s="501"/>
    </row>
    <row r="19" spans="2:25" ht="31.2" customHeight="1" x14ac:dyDescent="0.15">
      <c r="B19" s="485" t="s">
        <v>9</v>
      </c>
      <c r="C19" s="486"/>
      <c r="D19" s="487"/>
      <c r="E19" s="487"/>
      <c r="F19" s="487"/>
      <c r="G19" s="487"/>
      <c r="H19" s="487"/>
      <c r="I19" s="487"/>
      <c r="J19" s="487"/>
      <c r="K19" s="487"/>
      <c r="L19" s="487"/>
      <c r="M19" s="487"/>
      <c r="N19" s="487"/>
      <c r="O19" s="487"/>
      <c r="P19" s="487"/>
      <c r="Q19" s="487"/>
      <c r="R19" s="487"/>
      <c r="S19" s="487"/>
      <c r="T19" s="487"/>
      <c r="U19" s="487"/>
      <c r="V19" s="487"/>
      <c r="W19" s="487"/>
      <c r="X19" s="487"/>
      <c r="Y19" s="488"/>
    </row>
    <row r="20" spans="2:25" ht="39.9" customHeight="1" x14ac:dyDescent="0.15">
      <c r="B20" s="485"/>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5"/>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5"/>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5"/>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5"/>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5"/>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5"/>
      <c r="C26" s="23"/>
      <c r="D26" s="1"/>
      <c r="E26" s="1"/>
      <c r="G26" s="26"/>
      <c r="H26" s="26"/>
      <c r="I26" s="26"/>
      <c r="J26" s="26"/>
      <c r="K26" s="26"/>
      <c r="L26" s="1"/>
      <c r="M26" s="23"/>
      <c r="N26" s="23"/>
      <c r="O26" s="1"/>
      <c r="P26" s="489" t="s">
        <v>300</v>
      </c>
      <c r="Q26" s="489"/>
      <c r="R26" s="489"/>
      <c r="S26" s="489"/>
      <c r="T26" s="489"/>
      <c r="U26" s="489"/>
      <c r="V26" s="489"/>
      <c r="W26" s="489"/>
      <c r="X26" s="489"/>
      <c r="Y26" s="490"/>
    </row>
    <row r="27" spans="2:25" ht="45" customHeight="1" x14ac:dyDescent="0.15">
      <c r="B27" s="470"/>
      <c r="C27" s="22"/>
      <c r="D27" s="20"/>
      <c r="E27" s="25"/>
      <c r="F27" s="21"/>
      <c r="G27" s="20"/>
      <c r="H27" s="20"/>
      <c r="I27" s="20"/>
      <c r="J27" s="20"/>
      <c r="K27" s="20"/>
      <c r="L27" s="20"/>
      <c r="M27" s="20"/>
      <c r="N27" s="20"/>
      <c r="O27" s="19"/>
      <c r="P27" s="491"/>
      <c r="Q27" s="491"/>
      <c r="R27" s="491"/>
      <c r="S27" s="491"/>
      <c r="T27" s="491"/>
      <c r="U27" s="491"/>
      <c r="V27" s="491"/>
      <c r="W27" s="491"/>
      <c r="X27" s="491"/>
      <c r="Y27" s="492"/>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P2:S2"/>
    <mergeCell ref="T2:U2"/>
    <mergeCell ref="V2:Y2"/>
    <mergeCell ref="V6:Y6"/>
    <mergeCell ref="V3:Y3"/>
    <mergeCell ref="T5:U5"/>
    <mergeCell ref="K5:N5"/>
    <mergeCell ref="K6:N6"/>
    <mergeCell ref="O5:P6"/>
    <mergeCell ref="Q5:S6"/>
    <mergeCell ref="W5:X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Y7:Y12"/>
    <mergeCell ref="C10:C12"/>
    <mergeCell ref="D10:E12"/>
    <mergeCell ref="J11:K14"/>
    <mergeCell ref="P11:P14"/>
    <mergeCell ref="Q7:Q10"/>
    <mergeCell ref="J7:K10"/>
    <mergeCell ref="L7:L10"/>
    <mergeCell ref="N11:N14"/>
    <mergeCell ref="O11:O14"/>
    <mergeCell ref="N7:N10"/>
    <mergeCell ref="M7:M10"/>
    <mergeCell ref="L11:L14"/>
    <mergeCell ref="M11:M14"/>
    <mergeCell ref="P7:P10"/>
    <mergeCell ref="W7:X12"/>
    <mergeCell ref="W13:X18"/>
    <mergeCell ref="O15:O18"/>
    <mergeCell ref="P15:P18"/>
    <mergeCell ref="V7:V18"/>
    <mergeCell ref="T6:U6"/>
    <mergeCell ref="B19:B27"/>
    <mergeCell ref="C19:Y19"/>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FD849-5031-4431-BEBE-C5F1692A0C7B}">
  <sheetPr>
    <pageSetUpPr fitToPage="1"/>
  </sheetPr>
  <dimension ref="B2:AC32"/>
  <sheetViews>
    <sheetView showGridLines="0" showZeros="0" view="pageBreakPreview" zoomScaleNormal="100" zoomScaleSheetLayoutView="100" workbookViewId="0">
      <selection activeCell="M15" sqref="M15:M18"/>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6"/>
      <c r="O2" s="207"/>
      <c r="P2" s="542"/>
      <c r="Q2" s="543"/>
      <c r="R2" s="543"/>
      <c r="S2" s="544"/>
      <c r="T2" s="355" t="s">
        <v>55</v>
      </c>
      <c r="U2" s="355"/>
      <c r="V2" s="545" t="s">
        <v>622</v>
      </c>
      <c r="W2" s="545"/>
      <c r="X2" s="545"/>
      <c r="Y2" s="545"/>
    </row>
    <row r="3" spans="2:29" ht="20.100000000000001" customHeight="1" x14ac:dyDescent="0.15">
      <c r="B3" s="351" t="s">
        <v>27</v>
      </c>
      <c r="C3" s="351"/>
      <c r="D3" s="534" t="s">
        <v>578</v>
      </c>
      <c r="E3" s="534"/>
      <c r="F3" s="534"/>
      <c r="G3" s="534"/>
      <c r="H3" s="355" t="s">
        <v>28</v>
      </c>
      <c r="I3" s="355"/>
      <c r="J3" s="459" t="s">
        <v>580</v>
      </c>
      <c r="K3" s="459"/>
      <c r="L3" s="459"/>
      <c r="M3" s="459"/>
      <c r="N3" s="355" t="s">
        <v>10</v>
      </c>
      <c r="O3" s="355"/>
      <c r="P3" s="329" t="s">
        <v>581</v>
      </c>
      <c r="Q3" s="329"/>
      <c r="R3" s="329"/>
      <c r="S3" s="329"/>
      <c r="T3" s="355" t="s">
        <v>16</v>
      </c>
      <c r="U3" s="355"/>
      <c r="V3" s="538" t="s">
        <v>353</v>
      </c>
      <c r="W3" s="538"/>
      <c r="X3" s="538"/>
      <c r="Y3" s="538"/>
    </row>
    <row r="4" spans="2:29" ht="20.100000000000001" customHeight="1" x14ac:dyDescent="0.15">
      <c r="B4" s="361" t="s">
        <v>11</v>
      </c>
      <c r="C4" s="361"/>
      <c r="D4" s="532" t="s">
        <v>624</v>
      </c>
      <c r="E4" s="532"/>
      <c r="F4" s="532"/>
      <c r="G4" s="532"/>
      <c r="H4" s="355"/>
      <c r="I4" s="355"/>
      <c r="J4" s="459"/>
      <c r="K4" s="534"/>
      <c r="L4" s="534"/>
      <c r="M4" s="534"/>
      <c r="N4" s="351"/>
      <c r="O4" s="351"/>
      <c r="P4" s="535"/>
      <c r="Q4" s="535"/>
      <c r="R4" s="535"/>
      <c r="S4" s="535"/>
      <c r="T4" s="351" t="s">
        <v>17</v>
      </c>
      <c r="U4" s="351"/>
      <c r="V4" s="533" t="s">
        <v>353</v>
      </c>
      <c r="W4" s="533"/>
      <c r="X4" s="533"/>
      <c r="Y4" s="533"/>
    </row>
    <row r="5" spans="2:29" ht="20.100000000000001" customHeight="1" x14ac:dyDescent="0.15">
      <c r="B5" s="328" t="s">
        <v>12</v>
      </c>
      <c r="C5" s="328"/>
      <c r="D5" s="2" t="s">
        <v>13</v>
      </c>
      <c r="E5" s="329" t="s">
        <v>582</v>
      </c>
      <c r="F5" s="329"/>
      <c r="G5" s="329"/>
      <c r="H5" s="355" t="s">
        <v>265</v>
      </c>
      <c r="I5" s="355"/>
      <c r="J5" s="261"/>
      <c r="K5" s="329" t="s">
        <v>627</v>
      </c>
      <c r="L5" s="329"/>
      <c r="M5" s="329"/>
      <c r="N5" s="329"/>
      <c r="O5" s="536" t="s">
        <v>246</v>
      </c>
      <c r="P5" s="536"/>
      <c r="Q5" s="538">
        <v>45281</v>
      </c>
      <c r="R5" s="538"/>
      <c r="S5" s="538"/>
      <c r="T5" s="355" t="s">
        <v>44</v>
      </c>
      <c r="U5" s="355"/>
      <c r="V5" s="232" t="s">
        <v>43</v>
      </c>
      <c r="W5" s="540">
        <f>'様式A-1'!Z5</f>
        <v>320</v>
      </c>
      <c r="X5" s="541"/>
      <c r="Y5" s="66" t="s">
        <v>42</v>
      </c>
    </row>
    <row r="6" spans="2:29" ht="20.100000000000001" customHeight="1" x14ac:dyDescent="0.15">
      <c r="B6" s="328"/>
      <c r="C6" s="328"/>
      <c r="D6" s="2" t="s">
        <v>14</v>
      </c>
      <c r="E6" s="329" t="s">
        <v>582</v>
      </c>
      <c r="F6" s="329"/>
      <c r="G6" s="329"/>
      <c r="H6" s="355" t="s">
        <v>266</v>
      </c>
      <c r="I6" s="355"/>
      <c r="J6" s="261"/>
      <c r="K6" s="329" t="s">
        <v>628</v>
      </c>
      <c r="L6" s="329"/>
      <c r="M6" s="329"/>
      <c r="N6" s="329"/>
      <c r="O6" s="537"/>
      <c r="P6" s="537"/>
      <c r="Q6" s="539"/>
      <c r="R6" s="539"/>
      <c r="S6" s="539"/>
      <c r="T6" s="355" t="s">
        <v>15</v>
      </c>
      <c r="U6" s="355"/>
      <c r="V6" s="329" t="s">
        <v>524</v>
      </c>
      <c r="W6" s="329"/>
      <c r="X6" s="329"/>
      <c r="Y6" s="329"/>
    </row>
    <row r="7" spans="2:29" ht="6.9" customHeight="1" x14ac:dyDescent="0.15">
      <c r="B7" s="493" t="s">
        <v>18</v>
      </c>
      <c r="C7" s="494" t="s">
        <v>19</v>
      </c>
      <c r="D7" s="497">
        <v>341844.6</v>
      </c>
      <c r="E7" s="498"/>
      <c r="F7" s="479" t="s">
        <v>20</v>
      </c>
      <c r="G7" s="480"/>
      <c r="H7" s="479" t="s">
        <v>21</v>
      </c>
      <c r="I7" s="481"/>
      <c r="J7" s="330" t="s">
        <v>22</v>
      </c>
      <c r="K7" s="502"/>
      <c r="L7" s="515" t="s">
        <v>36</v>
      </c>
      <c r="M7" s="516">
        <v>16</v>
      </c>
      <c r="N7" s="515" t="s">
        <v>35</v>
      </c>
      <c r="O7" s="516"/>
      <c r="P7" s="521" t="s">
        <v>34</v>
      </c>
      <c r="Q7" s="513"/>
      <c r="R7" s="503" t="s">
        <v>41</v>
      </c>
      <c r="S7" s="504"/>
      <c r="T7" s="505" t="s">
        <v>672</v>
      </c>
      <c r="U7" s="506"/>
      <c r="V7" s="523" t="s">
        <v>40</v>
      </c>
      <c r="W7" s="528" t="s">
        <v>301</v>
      </c>
      <c r="X7" s="529"/>
      <c r="Y7" s="526"/>
    </row>
    <row r="8" spans="2:29" ht="6.9" customHeight="1" x14ac:dyDescent="0.15">
      <c r="B8" s="493"/>
      <c r="C8" s="495"/>
      <c r="D8" s="499"/>
      <c r="E8" s="500"/>
      <c r="F8" s="503"/>
      <c r="G8" s="531"/>
      <c r="H8" s="503"/>
      <c r="I8" s="504"/>
      <c r="J8" s="317"/>
      <c r="K8" s="502"/>
      <c r="L8" s="515"/>
      <c r="M8" s="516"/>
      <c r="N8" s="515"/>
      <c r="O8" s="516"/>
      <c r="P8" s="521"/>
      <c r="Q8" s="513"/>
      <c r="R8" s="503"/>
      <c r="S8" s="504"/>
      <c r="T8" s="505"/>
      <c r="U8" s="506"/>
      <c r="V8" s="524"/>
      <c r="W8" s="530"/>
      <c r="X8" s="530"/>
      <c r="Y8" s="501"/>
    </row>
    <row r="9" spans="2:29" ht="6.9" customHeight="1" x14ac:dyDescent="0.15">
      <c r="B9" s="493"/>
      <c r="C9" s="496"/>
      <c r="D9" s="309"/>
      <c r="E9" s="311"/>
      <c r="F9" s="503"/>
      <c r="G9" s="531"/>
      <c r="H9" s="503"/>
      <c r="I9" s="504"/>
      <c r="J9" s="317"/>
      <c r="K9" s="502"/>
      <c r="L9" s="515"/>
      <c r="M9" s="516"/>
      <c r="N9" s="515"/>
      <c r="O9" s="516"/>
      <c r="P9" s="521"/>
      <c r="Q9" s="513"/>
      <c r="R9" s="503"/>
      <c r="S9" s="504"/>
      <c r="T9" s="505"/>
      <c r="U9" s="506"/>
      <c r="V9" s="524"/>
      <c r="W9" s="530"/>
      <c r="X9" s="530"/>
      <c r="Y9" s="501"/>
    </row>
    <row r="10" spans="2:29" ht="6.9" customHeight="1" x14ac:dyDescent="0.15">
      <c r="B10" s="493"/>
      <c r="C10" s="494" t="s">
        <v>23</v>
      </c>
      <c r="D10" s="497">
        <v>1311127.8999999999</v>
      </c>
      <c r="E10" s="498"/>
      <c r="F10" s="503"/>
      <c r="G10" s="531"/>
      <c r="H10" s="503"/>
      <c r="I10" s="504"/>
      <c r="J10" s="317"/>
      <c r="K10" s="502"/>
      <c r="L10" s="515"/>
      <c r="M10" s="517"/>
      <c r="N10" s="515"/>
      <c r="O10" s="517"/>
      <c r="P10" s="521"/>
      <c r="Q10" s="514"/>
      <c r="R10" s="503"/>
      <c r="S10" s="504"/>
      <c r="T10" s="505"/>
      <c r="U10" s="506"/>
      <c r="V10" s="524"/>
      <c r="W10" s="530"/>
      <c r="X10" s="530"/>
      <c r="Y10" s="501"/>
    </row>
    <row r="11" spans="2:29" ht="6.9" customHeight="1" x14ac:dyDescent="0.15">
      <c r="B11" s="493"/>
      <c r="C11" s="495"/>
      <c r="D11" s="499"/>
      <c r="E11" s="500"/>
      <c r="F11" s="503"/>
      <c r="G11" s="531"/>
      <c r="H11" s="503"/>
      <c r="I11" s="504"/>
      <c r="J11" s="330" t="s">
        <v>24</v>
      </c>
      <c r="K11" s="332"/>
      <c r="L11" s="351" t="s">
        <v>36</v>
      </c>
      <c r="M11" s="527">
        <v>40</v>
      </c>
      <c r="N11" s="351" t="s">
        <v>35</v>
      </c>
      <c r="O11" s="512"/>
      <c r="P11" s="520" t="s">
        <v>34</v>
      </c>
      <c r="Q11" s="512"/>
      <c r="R11" s="503"/>
      <c r="S11" s="504"/>
      <c r="T11" s="505"/>
      <c r="U11" s="506"/>
      <c r="V11" s="524"/>
      <c r="W11" s="530"/>
      <c r="X11" s="530"/>
      <c r="Y11" s="501"/>
    </row>
    <row r="12" spans="2:29" ht="6.9" customHeight="1" x14ac:dyDescent="0.15">
      <c r="B12" s="493"/>
      <c r="C12" s="496"/>
      <c r="D12" s="309"/>
      <c r="E12" s="311"/>
      <c r="F12" s="503"/>
      <c r="G12" s="531"/>
      <c r="H12" s="503"/>
      <c r="I12" s="504"/>
      <c r="J12" s="317"/>
      <c r="K12" s="502"/>
      <c r="L12" s="515"/>
      <c r="M12" s="516"/>
      <c r="N12" s="515"/>
      <c r="O12" s="513"/>
      <c r="P12" s="521"/>
      <c r="Q12" s="513"/>
      <c r="R12" s="503"/>
      <c r="S12" s="504"/>
      <c r="T12" s="505"/>
      <c r="U12" s="506"/>
      <c r="V12" s="524"/>
      <c r="W12" s="530"/>
      <c r="X12" s="530"/>
      <c r="Y12" s="501"/>
    </row>
    <row r="13" spans="2:29" ht="6.9" customHeight="1" x14ac:dyDescent="0.15">
      <c r="B13" s="493" t="s">
        <v>25</v>
      </c>
      <c r="C13" s="494" t="s">
        <v>19</v>
      </c>
      <c r="D13" s="497">
        <v>341841.1</v>
      </c>
      <c r="E13" s="498"/>
      <c r="F13" s="503"/>
      <c r="G13" s="531"/>
      <c r="H13" s="503"/>
      <c r="I13" s="504"/>
      <c r="J13" s="317"/>
      <c r="K13" s="502"/>
      <c r="L13" s="515"/>
      <c r="M13" s="516"/>
      <c r="N13" s="515"/>
      <c r="O13" s="513"/>
      <c r="P13" s="521"/>
      <c r="Q13" s="513"/>
      <c r="R13" s="503"/>
      <c r="S13" s="504"/>
      <c r="T13" s="505"/>
      <c r="U13" s="506"/>
      <c r="V13" s="524"/>
      <c r="W13" s="518" t="s">
        <v>282</v>
      </c>
      <c r="X13" s="519"/>
      <c r="Y13" s="501">
        <v>4</v>
      </c>
    </row>
    <row r="14" spans="2:29" ht="6.9" customHeight="1" x14ac:dyDescent="0.15">
      <c r="B14" s="494"/>
      <c r="C14" s="495"/>
      <c r="D14" s="499"/>
      <c r="E14" s="500"/>
      <c r="F14" s="503"/>
      <c r="G14" s="531"/>
      <c r="H14" s="503"/>
      <c r="I14" s="504"/>
      <c r="J14" s="318"/>
      <c r="K14" s="334"/>
      <c r="L14" s="515"/>
      <c r="M14" s="517"/>
      <c r="N14" s="515"/>
      <c r="O14" s="514"/>
      <c r="P14" s="521"/>
      <c r="Q14" s="514"/>
      <c r="R14" s="503"/>
      <c r="S14" s="504"/>
      <c r="T14" s="505"/>
      <c r="U14" s="506"/>
      <c r="V14" s="524"/>
      <c r="W14" s="519"/>
      <c r="X14" s="519"/>
      <c r="Y14" s="501"/>
    </row>
    <row r="15" spans="2:29" ht="6.9" customHeight="1" x14ac:dyDescent="0.15">
      <c r="B15" s="494"/>
      <c r="C15" s="496"/>
      <c r="D15" s="309"/>
      <c r="E15" s="311"/>
      <c r="F15" s="503"/>
      <c r="G15" s="531"/>
      <c r="H15" s="503"/>
      <c r="I15" s="504"/>
      <c r="J15" s="317" t="s">
        <v>26</v>
      </c>
      <c r="K15" s="502"/>
      <c r="L15" s="351" t="s">
        <v>36</v>
      </c>
      <c r="M15" s="509">
        <v>1</v>
      </c>
      <c r="N15" s="351" t="s">
        <v>35</v>
      </c>
      <c r="O15" s="509"/>
      <c r="P15" s="520" t="s">
        <v>34</v>
      </c>
      <c r="Q15" s="509"/>
      <c r="R15" s="503"/>
      <c r="S15" s="504"/>
      <c r="T15" s="505"/>
      <c r="U15" s="506"/>
      <c r="V15" s="524"/>
      <c r="W15" s="519"/>
      <c r="X15" s="519"/>
      <c r="Y15" s="501"/>
      <c r="AC15" s="3">
        <v>0</v>
      </c>
    </row>
    <row r="16" spans="2:29" ht="6.9" customHeight="1" x14ac:dyDescent="0.15">
      <c r="B16" s="494"/>
      <c r="C16" s="494" t="s">
        <v>23</v>
      </c>
      <c r="D16" s="497">
        <v>1311138</v>
      </c>
      <c r="E16" s="498"/>
      <c r="F16" s="503"/>
      <c r="G16" s="531"/>
      <c r="H16" s="503"/>
      <c r="I16" s="504"/>
      <c r="J16" s="317"/>
      <c r="K16" s="502"/>
      <c r="L16" s="515"/>
      <c r="M16" s="510"/>
      <c r="N16" s="515"/>
      <c r="O16" s="510"/>
      <c r="P16" s="521"/>
      <c r="Q16" s="510"/>
      <c r="R16" s="503"/>
      <c r="S16" s="504"/>
      <c r="T16" s="505"/>
      <c r="U16" s="506"/>
      <c r="V16" s="524"/>
      <c r="W16" s="519"/>
      <c r="X16" s="519"/>
      <c r="Y16" s="501"/>
    </row>
    <row r="17" spans="2:25" ht="6.9" customHeight="1" x14ac:dyDescent="0.15">
      <c r="B17" s="494"/>
      <c r="C17" s="495"/>
      <c r="D17" s="499"/>
      <c r="E17" s="500"/>
      <c r="F17" s="503"/>
      <c r="G17" s="531"/>
      <c r="H17" s="503"/>
      <c r="I17" s="504"/>
      <c r="J17" s="317"/>
      <c r="K17" s="502"/>
      <c r="L17" s="515"/>
      <c r="M17" s="510"/>
      <c r="N17" s="515"/>
      <c r="O17" s="510"/>
      <c r="P17" s="521"/>
      <c r="Q17" s="510"/>
      <c r="R17" s="503"/>
      <c r="S17" s="504"/>
      <c r="T17" s="505"/>
      <c r="U17" s="506"/>
      <c r="V17" s="524"/>
      <c r="W17" s="519"/>
      <c r="X17" s="519"/>
      <c r="Y17" s="501"/>
    </row>
    <row r="18" spans="2:25" ht="6.9" customHeight="1" x14ac:dyDescent="0.15">
      <c r="B18" s="493"/>
      <c r="C18" s="496"/>
      <c r="D18" s="309"/>
      <c r="E18" s="311"/>
      <c r="F18" s="482"/>
      <c r="G18" s="483"/>
      <c r="H18" s="482"/>
      <c r="I18" s="484"/>
      <c r="J18" s="318"/>
      <c r="K18" s="334"/>
      <c r="L18" s="361"/>
      <c r="M18" s="511"/>
      <c r="N18" s="361"/>
      <c r="O18" s="511"/>
      <c r="P18" s="522"/>
      <c r="Q18" s="511"/>
      <c r="R18" s="482"/>
      <c r="S18" s="484"/>
      <c r="T18" s="507"/>
      <c r="U18" s="508"/>
      <c r="V18" s="525"/>
      <c r="W18" s="519"/>
      <c r="X18" s="519"/>
      <c r="Y18" s="501"/>
    </row>
    <row r="19" spans="2:25" ht="31.2" customHeight="1" x14ac:dyDescent="0.15">
      <c r="B19" s="485" t="s">
        <v>9</v>
      </c>
      <c r="C19" s="486"/>
      <c r="D19" s="487"/>
      <c r="E19" s="487"/>
      <c r="F19" s="487"/>
      <c r="G19" s="487"/>
      <c r="H19" s="487"/>
      <c r="I19" s="487"/>
      <c r="J19" s="487"/>
      <c r="K19" s="487"/>
      <c r="L19" s="487"/>
      <c r="M19" s="487"/>
      <c r="N19" s="487"/>
      <c r="O19" s="487"/>
      <c r="P19" s="487"/>
      <c r="Q19" s="487"/>
      <c r="R19" s="487"/>
      <c r="S19" s="487"/>
      <c r="T19" s="487"/>
      <c r="U19" s="487"/>
      <c r="V19" s="487"/>
      <c r="W19" s="487"/>
      <c r="X19" s="487"/>
      <c r="Y19" s="488"/>
    </row>
    <row r="20" spans="2:25" ht="39.9" customHeight="1" x14ac:dyDescent="0.15">
      <c r="B20" s="485"/>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5"/>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5"/>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5"/>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5"/>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5"/>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5"/>
      <c r="C26" s="23"/>
      <c r="D26" s="1"/>
      <c r="E26" s="1"/>
      <c r="G26" s="26"/>
      <c r="H26" s="26"/>
      <c r="I26" s="26"/>
      <c r="J26" s="26"/>
      <c r="K26" s="26"/>
      <c r="L26" s="1"/>
      <c r="M26" s="23"/>
      <c r="N26" s="23"/>
      <c r="O26" s="1"/>
      <c r="P26" s="489" t="s">
        <v>300</v>
      </c>
      <c r="Q26" s="489"/>
      <c r="R26" s="489"/>
      <c r="S26" s="489"/>
      <c r="T26" s="489"/>
      <c r="U26" s="489"/>
      <c r="V26" s="489"/>
      <c r="W26" s="489"/>
      <c r="X26" s="489"/>
      <c r="Y26" s="490"/>
    </row>
    <row r="27" spans="2:25" ht="45" customHeight="1" x14ac:dyDescent="0.15">
      <c r="B27" s="470"/>
      <c r="C27" s="22"/>
      <c r="D27" s="20"/>
      <c r="E27" s="25"/>
      <c r="F27" s="21"/>
      <c r="G27" s="20"/>
      <c r="H27" s="20"/>
      <c r="I27" s="20"/>
      <c r="J27" s="20"/>
      <c r="K27" s="20"/>
      <c r="L27" s="20"/>
      <c r="M27" s="20"/>
      <c r="N27" s="20"/>
      <c r="O27" s="19"/>
      <c r="P27" s="491"/>
      <c r="Q27" s="491"/>
      <c r="R27" s="491"/>
      <c r="S27" s="491"/>
      <c r="T27" s="491"/>
      <c r="U27" s="491"/>
      <c r="V27" s="491"/>
      <c r="W27" s="491"/>
      <c r="X27" s="491"/>
      <c r="Y27" s="492"/>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W5:X5"/>
    <mergeCell ref="E6:G6"/>
    <mergeCell ref="H6:J6"/>
    <mergeCell ref="K6:N6"/>
    <mergeCell ref="T6:U6"/>
    <mergeCell ref="V6:Y6"/>
    <mergeCell ref="L11:L14"/>
    <mergeCell ref="M11:M14"/>
    <mergeCell ref="L7:L10"/>
    <mergeCell ref="Q5:S6"/>
    <mergeCell ref="T5:U5"/>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86ACE5-F7E9-473F-B68F-D5D7FF9961F3}">
          <x14:formula1>
            <xm:f>'(参考)リスト'!$E$6:$E$7</xm:f>
          </x14:formula1>
          <xm:sqref>V4:Y4</xm:sqref>
        </x14:dataValidation>
        <x14:dataValidation type="list" allowBlank="1" showInputMessage="1" showErrorMessage="1" xr:uid="{1B065D6B-C144-44F7-A721-0EC5EAD1325C}">
          <x14:formula1>
            <xm:f>'(参考)リスト'!$D$6:$D$7</xm:f>
          </x14:formula1>
          <xm:sqref>V3:Y3</xm:sqref>
        </x14:dataValidation>
        <x14:dataValidation type="list" allowBlank="1" showInputMessage="1" showErrorMessage="1" xr:uid="{75620D7B-C8D7-4772-BF30-67A94EA36A47}">
          <x14:formula1>
            <xm:f>'(参考)リスト'!$B$6:$B$12</xm:f>
          </x14:formula1>
          <xm:sqref>V6:Y6</xm:sqref>
        </x14:dataValidation>
        <x14:dataValidation type="list" allowBlank="1" showInputMessage="1" showErrorMessage="1" xr:uid="{A1F81E0E-928D-4BC3-A8B3-36F8632F0C1C}">
          <x14:formula1>
            <xm:f>'(参考)リスト'!$G$16:$G$19</xm:f>
          </x14:formula1>
          <xm:sqref>T7:U18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7A82-032D-4744-B88D-A55EA8D4409C}">
  <sheetPr>
    <pageSetUpPr fitToPage="1"/>
  </sheetPr>
  <dimension ref="B2:AC32"/>
  <sheetViews>
    <sheetView showGridLines="0" showZeros="0" view="pageBreakPreview" zoomScaleNormal="100" zoomScaleSheetLayoutView="100" workbookViewId="0">
      <selection activeCell="M15" sqref="M15:M18"/>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6"/>
      <c r="O2" s="207"/>
      <c r="P2" s="542"/>
      <c r="Q2" s="543"/>
      <c r="R2" s="543"/>
      <c r="S2" s="544"/>
      <c r="T2" s="355" t="s">
        <v>55</v>
      </c>
      <c r="U2" s="355"/>
      <c r="V2" s="545" t="s">
        <v>622</v>
      </c>
      <c r="W2" s="545"/>
      <c r="X2" s="545"/>
      <c r="Y2" s="545"/>
    </row>
    <row r="3" spans="2:29" ht="20.100000000000001" customHeight="1" x14ac:dyDescent="0.15">
      <c r="B3" s="351" t="s">
        <v>27</v>
      </c>
      <c r="C3" s="351"/>
      <c r="D3" s="534" t="s">
        <v>578</v>
      </c>
      <c r="E3" s="534"/>
      <c r="F3" s="534"/>
      <c r="G3" s="534"/>
      <c r="H3" s="355" t="s">
        <v>28</v>
      </c>
      <c r="I3" s="355"/>
      <c r="J3" s="459" t="s">
        <v>580</v>
      </c>
      <c r="K3" s="459"/>
      <c r="L3" s="459"/>
      <c r="M3" s="459"/>
      <c r="N3" s="355" t="s">
        <v>10</v>
      </c>
      <c r="O3" s="355"/>
      <c r="P3" s="329" t="s">
        <v>581</v>
      </c>
      <c r="Q3" s="329"/>
      <c r="R3" s="329"/>
      <c r="S3" s="329"/>
      <c r="T3" s="355" t="s">
        <v>16</v>
      </c>
      <c r="U3" s="355"/>
      <c r="V3" s="538" t="s">
        <v>353</v>
      </c>
      <c r="W3" s="538"/>
      <c r="X3" s="538"/>
      <c r="Y3" s="538"/>
    </row>
    <row r="4" spans="2:29" ht="20.100000000000001" customHeight="1" x14ac:dyDescent="0.15">
      <c r="B4" s="361" t="s">
        <v>11</v>
      </c>
      <c r="C4" s="361"/>
      <c r="D4" s="532" t="s">
        <v>624</v>
      </c>
      <c r="E4" s="532"/>
      <c r="F4" s="532"/>
      <c r="G4" s="532"/>
      <c r="H4" s="355"/>
      <c r="I4" s="355"/>
      <c r="J4" s="459"/>
      <c r="K4" s="534"/>
      <c r="L4" s="534"/>
      <c r="M4" s="534"/>
      <c r="N4" s="351"/>
      <c r="O4" s="351"/>
      <c r="P4" s="535"/>
      <c r="Q4" s="535"/>
      <c r="R4" s="535"/>
      <c r="S4" s="535"/>
      <c r="T4" s="351" t="s">
        <v>17</v>
      </c>
      <c r="U4" s="351"/>
      <c r="V4" s="533" t="s">
        <v>353</v>
      </c>
      <c r="W4" s="533"/>
      <c r="X4" s="533"/>
      <c r="Y4" s="533"/>
    </row>
    <row r="5" spans="2:29" ht="20.100000000000001" customHeight="1" x14ac:dyDescent="0.15">
      <c r="B5" s="328" t="s">
        <v>12</v>
      </c>
      <c r="C5" s="328"/>
      <c r="D5" s="2" t="s">
        <v>13</v>
      </c>
      <c r="E5" s="329" t="s">
        <v>582</v>
      </c>
      <c r="F5" s="329"/>
      <c r="G5" s="329"/>
      <c r="H5" s="355" t="s">
        <v>265</v>
      </c>
      <c r="I5" s="355"/>
      <c r="J5" s="261"/>
      <c r="K5" s="329" t="s">
        <v>627</v>
      </c>
      <c r="L5" s="329"/>
      <c r="M5" s="329"/>
      <c r="N5" s="329"/>
      <c r="O5" s="536" t="s">
        <v>246</v>
      </c>
      <c r="P5" s="536"/>
      <c r="Q5" s="538">
        <v>45281</v>
      </c>
      <c r="R5" s="538"/>
      <c r="S5" s="538"/>
      <c r="T5" s="355" t="s">
        <v>44</v>
      </c>
      <c r="U5" s="355"/>
      <c r="V5" s="232" t="s">
        <v>43</v>
      </c>
      <c r="W5" s="540">
        <f>'様式A-1'!Z5</f>
        <v>320</v>
      </c>
      <c r="X5" s="541"/>
      <c r="Y5" s="66" t="s">
        <v>42</v>
      </c>
    </row>
    <row r="6" spans="2:29" ht="20.100000000000001" customHeight="1" x14ac:dyDescent="0.15">
      <c r="B6" s="328"/>
      <c r="C6" s="328"/>
      <c r="D6" s="2" t="s">
        <v>14</v>
      </c>
      <c r="E6" s="329" t="s">
        <v>582</v>
      </c>
      <c r="F6" s="329"/>
      <c r="G6" s="329"/>
      <c r="H6" s="355" t="s">
        <v>266</v>
      </c>
      <c r="I6" s="355"/>
      <c r="J6" s="261"/>
      <c r="K6" s="329" t="s">
        <v>628</v>
      </c>
      <c r="L6" s="329"/>
      <c r="M6" s="329"/>
      <c r="N6" s="329"/>
      <c r="O6" s="537"/>
      <c r="P6" s="537"/>
      <c r="Q6" s="539"/>
      <c r="R6" s="539"/>
      <c r="S6" s="539"/>
      <c r="T6" s="355" t="s">
        <v>15</v>
      </c>
      <c r="U6" s="355"/>
      <c r="V6" s="329" t="s">
        <v>524</v>
      </c>
      <c r="W6" s="329"/>
      <c r="X6" s="329"/>
      <c r="Y6" s="329"/>
    </row>
    <row r="7" spans="2:29" ht="6.9" customHeight="1" x14ac:dyDescent="0.15">
      <c r="B7" s="493" t="s">
        <v>18</v>
      </c>
      <c r="C7" s="494" t="s">
        <v>19</v>
      </c>
      <c r="D7" s="497">
        <v>341844.6</v>
      </c>
      <c r="E7" s="498"/>
      <c r="F7" s="479" t="s">
        <v>20</v>
      </c>
      <c r="G7" s="480"/>
      <c r="H7" s="479" t="s">
        <v>21</v>
      </c>
      <c r="I7" s="481"/>
      <c r="J7" s="330" t="s">
        <v>22</v>
      </c>
      <c r="K7" s="502"/>
      <c r="L7" s="515" t="s">
        <v>36</v>
      </c>
      <c r="M7" s="516">
        <v>16</v>
      </c>
      <c r="N7" s="515" t="s">
        <v>35</v>
      </c>
      <c r="O7" s="516"/>
      <c r="P7" s="521" t="s">
        <v>34</v>
      </c>
      <c r="Q7" s="513"/>
      <c r="R7" s="503" t="s">
        <v>41</v>
      </c>
      <c r="S7" s="504"/>
      <c r="T7" s="505" t="s">
        <v>672</v>
      </c>
      <c r="U7" s="506"/>
      <c r="V7" s="523" t="s">
        <v>40</v>
      </c>
      <c r="W7" s="528" t="s">
        <v>301</v>
      </c>
      <c r="X7" s="529"/>
      <c r="Y7" s="526"/>
    </row>
    <row r="8" spans="2:29" ht="6.9" customHeight="1" x14ac:dyDescent="0.15">
      <c r="B8" s="493"/>
      <c r="C8" s="495"/>
      <c r="D8" s="499"/>
      <c r="E8" s="500"/>
      <c r="F8" s="503"/>
      <c r="G8" s="531"/>
      <c r="H8" s="503"/>
      <c r="I8" s="504"/>
      <c r="J8" s="317"/>
      <c r="K8" s="502"/>
      <c r="L8" s="515"/>
      <c r="M8" s="516"/>
      <c r="N8" s="515"/>
      <c r="O8" s="516"/>
      <c r="P8" s="521"/>
      <c r="Q8" s="513"/>
      <c r="R8" s="503"/>
      <c r="S8" s="504"/>
      <c r="T8" s="505"/>
      <c r="U8" s="506"/>
      <c r="V8" s="524"/>
      <c r="W8" s="530"/>
      <c r="X8" s="530"/>
      <c r="Y8" s="501"/>
    </row>
    <row r="9" spans="2:29" ht="6.9" customHeight="1" x14ac:dyDescent="0.15">
      <c r="B9" s="493"/>
      <c r="C9" s="496"/>
      <c r="D9" s="309"/>
      <c r="E9" s="311"/>
      <c r="F9" s="503"/>
      <c r="G9" s="531"/>
      <c r="H9" s="503"/>
      <c r="I9" s="504"/>
      <c r="J9" s="317"/>
      <c r="K9" s="502"/>
      <c r="L9" s="515"/>
      <c r="M9" s="516"/>
      <c r="N9" s="515"/>
      <c r="O9" s="516"/>
      <c r="P9" s="521"/>
      <c r="Q9" s="513"/>
      <c r="R9" s="503"/>
      <c r="S9" s="504"/>
      <c r="T9" s="505"/>
      <c r="U9" s="506"/>
      <c r="V9" s="524"/>
      <c r="W9" s="530"/>
      <c r="X9" s="530"/>
      <c r="Y9" s="501"/>
    </row>
    <row r="10" spans="2:29" ht="6.9" customHeight="1" x14ac:dyDescent="0.15">
      <c r="B10" s="493"/>
      <c r="C10" s="494" t="s">
        <v>23</v>
      </c>
      <c r="D10" s="497">
        <v>1311127.8999999999</v>
      </c>
      <c r="E10" s="498"/>
      <c r="F10" s="503"/>
      <c r="G10" s="531"/>
      <c r="H10" s="503"/>
      <c r="I10" s="504"/>
      <c r="J10" s="317"/>
      <c r="K10" s="502"/>
      <c r="L10" s="515"/>
      <c r="M10" s="517"/>
      <c r="N10" s="515"/>
      <c r="O10" s="517"/>
      <c r="P10" s="521"/>
      <c r="Q10" s="514"/>
      <c r="R10" s="503"/>
      <c r="S10" s="504"/>
      <c r="T10" s="505"/>
      <c r="U10" s="506"/>
      <c r="V10" s="524"/>
      <c r="W10" s="530"/>
      <c r="X10" s="530"/>
      <c r="Y10" s="501"/>
    </row>
    <row r="11" spans="2:29" ht="6.9" customHeight="1" x14ac:dyDescent="0.15">
      <c r="B11" s="493"/>
      <c r="C11" s="495"/>
      <c r="D11" s="499"/>
      <c r="E11" s="500"/>
      <c r="F11" s="503"/>
      <c r="G11" s="531"/>
      <c r="H11" s="503"/>
      <c r="I11" s="504"/>
      <c r="J11" s="330" t="s">
        <v>24</v>
      </c>
      <c r="K11" s="332"/>
      <c r="L11" s="351" t="s">
        <v>36</v>
      </c>
      <c r="M11" s="527">
        <v>40</v>
      </c>
      <c r="N11" s="351" t="s">
        <v>35</v>
      </c>
      <c r="O11" s="512"/>
      <c r="P11" s="520" t="s">
        <v>34</v>
      </c>
      <c r="Q11" s="512"/>
      <c r="R11" s="503"/>
      <c r="S11" s="504"/>
      <c r="T11" s="505"/>
      <c r="U11" s="506"/>
      <c r="V11" s="524"/>
      <c r="W11" s="530"/>
      <c r="X11" s="530"/>
      <c r="Y11" s="501"/>
    </row>
    <row r="12" spans="2:29" ht="6.9" customHeight="1" x14ac:dyDescent="0.15">
      <c r="B12" s="493"/>
      <c r="C12" s="496"/>
      <c r="D12" s="309"/>
      <c r="E12" s="311"/>
      <c r="F12" s="503"/>
      <c r="G12" s="531"/>
      <c r="H12" s="503"/>
      <c r="I12" s="504"/>
      <c r="J12" s="317"/>
      <c r="K12" s="502"/>
      <c r="L12" s="515"/>
      <c r="M12" s="516"/>
      <c r="N12" s="515"/>
      <c r="O12" s="513"/>
      <c r="P12" s="521"/>
      <c r="Q12" s="513"/>
      <c r="R12" s="503"/>
      <c r="S12" s="504"/>
      <c r="T12" s="505"/>
      <c r="U12" s="506"/>
      <c r="V12" s="524"/>
      <c r="W12" s="530"/>
      <c r="X12" s="530"/>
      <c r="Y12" s="501"/>
    </row>
    <row r="13" spans="2:29" ht="6.9" customHeight="1" x14ac:dyDescent="0.15">
      <c r="B13" s="493" t="s">
        <v>25</v>
      </c>
      <c r="C13" s="494" t="s">
        <v>19</v>
      </c>
      <c r="D13" s="497">
        <v>341841.1</v>
      </c>
      <c r="E13" s="498"/>
      <c r="F13" s="503"/>
      <c r="G13" s="531"/>
      <c r="H13" s="503"/>
      <c r="I13" s="504"/>
      <c r="J13" s="317"/>
      <c r="K13" s="502"/>
      <c r="L13" s="515"/>
      <c r="M13" s="516"/>
      <c r="N13" s="515"/>
      <c r="O13" s="513"/>
      <c r="P13" s="521"/>
      <c r="Q13" s="513"/>
      <c r="R13" s="503"/>
      <c r="S13" s="504"/>
      <c r="T13" s="505"/>
      <c r="U13" s="506"/>
      <c r="V13" s="524"/>
      <c r="W13" s="518" t="s">
        <v>282</v>
      </c>
      <c r="X13" s="519"/>
      <c r="Y13" s="501">
        <v>4</v>
      </c>
    </row>
    <row r="14" spans="2:29" ht="6.9" customHeight="1" x14ac:dyDescent="0.15">
      <c r="B14" s="494"/>
      <c r="C14" s="495"/>
      <c r="D14" s="499"/>
      <c r="E14" s="500"/>
      <c r="F14" s="503"/>
      <c r="G14" s="531"/>
      <c r="H14" s="503"/>
      <c r="I14" s="504"/>
      <c r="J14" s="318"/>
      <c r="K14" s="334"/>
      <c r="L14" s="515"/>
      <c r="M14" s="517"/>
      <c r="N14" s="515"/>
      <c r="O14" s="514"/>
      <c r="P14" s="521"/>
      <c r="Q14" s="514"/>
      <c r="R14" s="503"/>
      <c r="S14" s="504"/>
      <c r="T14" s="505"/>
      <c r="U14" s="506"/>
      <c r="V14" s="524"/>
      <c r="W14" s="519"/>
      <c r="X14" s="519"/>
      <c r="Y14" s="501"/>
    </row>
    <row r="15" spans="2:29" ht="6.9" customHeight="1" x14ac:dyDescent="0.15">
      <c r="B15" s="494"/>
      <c r="C15" s="496"/>
      <c r="D15" s="309"/>
      <c r="E15" s="311"/>
      <c r="F15" s="503"/>
      <c r="G15" s="531"/>
      <c r="H15" s="503"/>
      <c r="I15" s="504"/>
      <c r="J15" s="317" t="s">
        <v>26</v>
      </c>
      <c r="K15" s="502"/>
      <c r="L15" s="351" t="s">
        <v>36</v>
      </c>
      <c r="M15" s="509">
        <v>1</v>
      </c>
      <c r="N15" s="351" t="s">
        <v>35</v>
      </c>
      <c r="O15" s="509"/>
      <c r="P15" s="520" t="s">
        <v>34</v>
      </c>
      <c r="Q15" s="509"/>
      <c r="R15" s="503"/>
      <c r="S15" s="504"/>
      <c r="T15" s="505"/>
      <c r="U15" s="506"/>
      <c r="V15" s="524"/>
      <c r="W15" s="519"/>
      <c r="X15" s="519"/>
      <c r="Y15" s="501"/>
      <c r="AC15" s="3">
        <v>0</v>
      </c>
    </row>
    <row r="16" spans="2:29" ht="6.9" customHeight="1" x14ac:dyDescent="0.15">
      <c r="B16" s="494"/>
      <c r="C16" s="494" t="s">
        <v>23</v>
      </c>
      <c r="D16" s="497">
        <v>1311138</v>
      </c>
      <c r="E16" s="498"/>
      <c r="F16" s="503"/>
      <c r="G16" s="531"/>
      <c r="H16" s="503"/>
      <c r="I16" s="504"/>
      <c r="J16" s="317"/>
      <c r="K16" s="502"/>
      <c r="L16" s="515"/>
      <c r="M16" s="510"/>
      <c r="N16" s="515"/>
      <c r="O16" s="510"/>
      <c r="P16" s="521"/>
      <c r="Q16" s="510"/>
      <c r="R16" s="503"/>
      <c r="S16" s="504"/>
      <c r="T16" s="505"/>
      <c r="U16" s="506"/>
      <c r="V16" s="524"/>
      <c r="W16" s="519"/>
      <c r="X16" s="519"/>
      <c r="Y16" s="501"/>
    </row>
    <row r="17" spans="2:25" ht="6.9" customHeight="1" x14ac:dyDescent="0.15">
      <c r="B17" s="494"/>
      <c r="C17" s="495"/>
      <c r="D17" s="499"/>
      <c r="E17" s="500"/>
      <c r="F17" s="503"/>
      <c r="G17" s="531"/>
      <c r="H17" s="503"/>
      <c r="I17" s="504"/>
      <c r="J17" s="317"/>
      <c r="K17" s="502"/>
      <c r="L17" s="515"/>
      <c r="M17" s="510"/>
      <c r="N17" s="515"/>
      <c r="O17" s="510"/>
      <c r="P17" s="521"/>
      <c r="Q17" s="510"/>
      <c r="R17" s="503"/>
      <c r="S17" s="504"/>
      <c r="T17" s="505"/>
      <c r="U17" s="506"/>
      <c r="V17" s="524"/>
      <c r="W17" s="519"/>
      <c r="X17" s="519"/>
      <c r="Y17" s="501"/>
    </row>
    <row r="18" spans="2:25" ht="6.9" customHeight="1" x14ac:dyDescent="0.15">
      <c r="B18" s="493"/>
      <c r="C18" s="496"/>
      <c r="D18" s="309"/>
      <c r="E18" s="311"/>
      <c r="F18" s="482"/>
      <c r="G18" s="483"/>
      <c r="H18" s="482"/>
      <c r="I18" s="484"/>
      <c r="J18" s="318"/>
      <c r="K18" s="334"/>
      <c r="L18" s="361"/>
      <c r="M18" s="511"/>
      <c r="N18" s="361"/>
      <c r="O18" s="511"/>
      <c r="P18" s="522"/>
      <c r="Q18" s="511"/>
      <c r="R18" s="482"/>
      <c r="S18" s="484"/>
      <c r="T18" s="507"/>
      <c r="U18" s="508"/>
      <c r="V18" s="525"/>
      <c r="W18" s="519"/>
      <c r="X18" s="519"/>
      <c r="Y18" s="501"/>
    </row>
    <row r="19" spans="2:25" ht="31.2" customHeight="1" x14ac:dyDescent="0.15">
      <c r="B19" s="485" t="s">
        <v>9</v>
      </c>
      <c r="C19" s="486"/>
      <c r="D19" s="487"/>
      <c r="E19" s="487"/>
      <c r="F19" s="487"/>
      <c r="G19" s="487"/>
      <c r="H19" s="487"/>
      <c r="I19" s="487"/>
      <c r="J19" s="487"/>
      <c r="K19" s="487"/>
      <c r="L19" s="487"/>
      <c r="M19" s="487"/>
      <c r="N19" s="487"/>
      <c r="O19" s="487"/>
      <c r="P19" s="487"/>
      <c r="Q19" s="487"/>
      <c r="R19" s="487"/>
      <c r="S19" s="487"/>
      <c r="T19" s="487"/>
      <c r="U19" s="487"/>
      <c r="V19" s="487"/>
      <c r="W19" s="487"/>
      <c r="X19" s="487"/>
      <c r="Y19" s="488"/>
    </row>
    <row r="20" spans="2:25" ht="39.9" customHeight="1" x14ac:dyDescent="0.15">
      <c r="B20" s="485"/>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5"/>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5"/>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5"/>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5"/>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5"/>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5"/>
      <c r="C26" s="23"/>
      <c r="D26" s="1"/>
      <c r="E26" s="1"/>
      <c r="G26" s="26"/>
      <c r="H26" s="26"/>
      <c r="I26" s="26"/>
      <c r="J26" s="26"/>
      <c r="K26" s="26"/>
      <c r="L26" s="1"/>
      <c r="M26" s="23"/>
      <c r="N26" s="23"/>
      <c r="O26" s="1"/>
      <c r="P26" s="489" t="s">
        <v>300</v>
      </c>
      <c r="Q26" s="489"/>
      <c r="R26" s="489"/>
      <c r="S26" s="489"/>
      <c r="T26" s="489"/>
      <c r="U26" s="489"/>
      <c r="V26" s="489"/>
      <c r="W26" s="489"/>
      <c r="X26" s="489"/>
      <c r="Y26" s="490"/>
    </row>
    <row r="27" spans="2:25" ht="45" customHeight="1" x14ac:dyDescent="0.15">
      <c r="B27" s="470"/>
      <c r="C27" s="22"/>
      <c r="D27" s="20"/>
      <c r="E27" s="25"/>
      <c r="F27" s="21"/>
      <c r="G27" s="20"/>
      <c r="H27" s="20"/>
      <c r="I27" s="20"/>
      <c r="J27" s="20"/>
      <c r="K27" s="20"/>
      <c r="L27" s="20"/>
      <c r="M27" s="20"/>
      <c r="N27" s="20"/>
      <c r="O27" s="19"/>
      <c r="P27" s="491"/>
      <c r="Q27" s="491"/>
      <c r="R27" s="491"/>
      <c r="S27" s="491"/>
      <c r="T27" s="491"/>
      <c r="U27" s="491"/>
      <c r="V27" s="491"/>
      <c r="W27" s="491"/>
      <c r="X27" s="491"/>
      <c r="Y27" s="492"/>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W5:X5"/>
    <mergeCell ref="E6:G6"/>
    <mergeCell ref="H6:J6"/>
    <mergeCell ref="K6:N6"/>
    <mergeCell ref="T6:U6"/>
    <mergeCell ref="V6:Y6"/>
    <mergeCell ref="L11:L14"/>
    <mergeCell ref="M11:M14"/>
    <mergeCell ref="L7:L10"/>
    <mergeCell ref="Q5:S6"/>
    <mergeCell ref="T5:U5"/>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C80C61-AE06-4E39-9BF7-5C066EBD7E21}">
          <x14:formula1>
            <xm:f>'(参考)リスト'!$G$16:$G$19</xm:f>
          </x14:formula1>
          <xm:sqref>T7:U18</xm:sqref>
        </x14:dataValidation>
        <x14:dataValidation type="list" allowBlank="1" showInputMessage="1" showErrorMessage="1" xr:uid="{BF396570-E761-4A11-A2A6-DAA9C49432F1}">
          <x14:formula1>
            <xm:f>'(参考)リスト'!$B$6:$B$12</xm:f>
          </x14:formula1>
          <xm:sqref>V6:Y6</xm:sqref>
        </x14:dataValidation>
        <x14:dataValidation type="list" allowBlank="1" showInputMessage="1" showErrorMessage="1" xr:uid="{3CBD8259-040A-4572-8159-3237BA4C76C2}">
          <x14:formula1>
            <xm:f>'(参考)リスト'!$D$6:$D$7</xm:f>
          </x14:formula1>
          <xm:sqref>V3:Y3</xm:sqref>
        </x14:dataValidation>
        <x14:dataValidation type="list" allowBlank="1" showInputMessage="1" showErrorMessage="1" xr:uid="{B83D7049-91EB-45F4-9505-1B6BA68ED833}">
          <x14:formula1>
            <xm:f>'(参考)リスト'!$E$6:$E$7</xm:f>
          </x14:formula1>
          <xm:sqref>V4:Y4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CC5B-7C63-4403-BC4C-E8750D6457A4}">
  <sheetPr>
    <pageSetUpPr fitToPage="1"/>
  </sheetPr>
  <dimension ref="B2:AC32"/>
  <sheetViews>
    <sheetView showGridLines="0" showZeros="0" view="pageBreakPreview" zoomScaleNormal="100" zoomScaleSheetLayoutView="100" workbookViewId="0">
      <selection activeCell="M15" sqref="M15:M18"/>
    </sheetView>
  </sheetViews>
  <sheetFormatPr defaultColWidth="9" defaultRowHeight="12" x14ac:dyDescent="0.15"/>
  <cols>
    <col min="1" max="1" width="1.6640625" style="3" customWidth="1"/>
    <col min="2" max="2" width="4.109375" style="3" customWidth="1"/>
    <col min="3" max="21" width="5.88671875" style="3" customWidth="1"/>
    <col min="22" max="22" width="8.21875" style="3" customWidth="1"/>
    <col min="23" max="24" width="6.77734375" style="3" customWidth="1"/>
    <col min="25" max="25" width="8.6640625" style="3" customWidth="1"/>
    <col min="26" max="26" width="1.33203125" style="3" customWidth="1"/>
    <col min="27" max="16384" width="9" style="3"/>
  </cols>
  <sheetData>
    <row r="2" spans="2:29" ht="24.9" customHeight="1" x14ac:dyDescent="0.15">
      <c r="B2" s="28" t="s">
        <v>340</v>
      </c>
      <c r="C2" s="4"/>
      <c r="D2" s="4"/>
      <c r="E2" s="4"/>
      <c r="F2" s="4"/>
      <c r="G2" s="4"/>
      <c r="H2" s="4"/>
      <c r="I2" s="4"/>
      <c r="J2" s="4"/>
      <c r="K2" s="27"/>
      <c r="L2" s="4"/>
      <c r="M2" s="27"/>
      <c r="N2" s="206"/>
      <c r="O2" s="207"/>
      <c r="P2" s="542"/>
      <c r="Q2" s="543"/>
      <c r="R2" s="543"/>
      <c r="S2" s="544"/>
      <c r="T2" s="355" t="s">
        <v>55</v>
      </c>
      <c r="U2" s="355"/>
      <c r="V2" s="545" t="s">
        <v>622</v>
      </c>
      <c r="W2" s="545"/>
      <c r="X2" s="545"/>
      <c r="Y2" s="545"/>
    </row>
    <row r="3" spans="2:29" ht="20.100000000000001" customHeight="1" x14ac:dyDescent="0.15">
      <c r="B3" s="351" t="s">
        <v>27</v>
      </c>
      <c r="C3" s="351"/>
      <c r="D3" s="534" t="s">
        <v>578</v>
      </c>
      <c r="E3" s="534"/>
      <c r="F3" s="534"/>
      <c r="G3" s="534"/>
      <c r="H3" s="355" t="s">
        <v>28</v>
      </c>
      <c r="I3" s="355"/>
      <c r="J3" s="459" t="s">
        <v>580</v>
      </c>
      <c r="K3" s="459"/>
      <c r="L3" s="459"/>
      <c r="M3" s="459"/>
      <c r="N3" s="355" t="s">
        <v>10</v>
      </c>
      <c r="O3" s="355"/>
      <c r="P3" s="329" t="s">
        <v>581</v>
      </c>
      <c r="Q3" s="329"/>
      <c r="R3" s="329"/>
      <c r="S3" s="329"/>
      <c r="T3" s="355" t="s">
        <v>16</v>
      </c>
      <c r="U3" s="355"/>
      <c r="V3" s="538" t="s">
        <v>353</v>
      </c>
      <c r="W3" s="538"/>
      <c r="X3" s="538"/>
      <c r="Y3" s="538"/>
    </row>
    <row r="4" spans="2:29" ht="20.100000000000001" customHeight="1" x14ac:dyDescent="0.15">
      <c r="B4" s="361" t="s">
        <v>11</v>
      </c>
      <c r="C4" s="361"/>
      <c r="D4" s="532" t="s">
        <v>624</v>
      </c>
      <c r="E4" s="532"/>
      <c r="F4" s="532"/>
      <c r="G4" s="532"/>
      <c r="H4" s="355"/>
      <c r="I4" s="355"/>
      <c r="J4" s="459"/>
      <c r="K4" s="534"/>
      <c r="L4" s="534"/>
      <c r="M4" s="534"/>
      <c r="N4" s="351"/>
      <c r="O4" s="351"/>
      <c r="P4" s="535"/>
      <c r="Q4" s="535"/>
      <c r="R4" s="535"/>
      <c r="S4" s="535"/>
      <c r="T4" s="351" t="s">
        <v>17</v>
      </c>
      <c r="U4" s="351"/>
      <c r="V4" s="533" t="s">
        <v>353</v>
      </c>
      <c r="W4" s="533"/>
      <c r="X4" s="533"/>
      <c r="Y4" s="533"/>
    </row>
    <row r="5" spans="2:29" ht="20.100000000000001" customHeight="1" x14ac:dyDescent="0.15">
      <c r="B5" s="328" t="s">
        <v>12</v>
      </c>
      <c r="C5" s="328"/>
      <c r="D5" s="2" t="s">
        <v>13</v>
      </c>
      <c r="E5" s="329" t="s">
        <v>582</v>
      </c>
      <c r="F5" s="329"/>
      <c r="G5" s="329"/>
      <c r="H5" s="355" t="s">
        <v>265</v>
      </c>
      <c r="I5" s="355"/>
      <c r="J5" s="261"/>
      <c r="K5" s="329" t="s">
        <v>627</v>
      </c>
      <c r="L5" s="329"/>
      <c r="M5" s="329"/>
      <c r="N5" s="329"/>
      <c r="O5" s="536" t="s">
        <v>246</v>
      </c>
      <c r="P5" s="536"/>
      <c r="Q5" s="538">
        <v>45281</v>
      </c>
      <c r="R5" s="538"/>
      <c r="S5" s="538"/>
      <c r="T5" s="355" t="s">
        <v>44</v>
      </c>
      <c r="U5" s="355"/>
      <c r="V5" s="232" t="s">
        <v>43</v>
      </c>
      <c r="W5" s="540">
        <f>'様式A-1'!Z5</f>
        <v>320</v>
      </c>
      <c r="X5" s="541"/>
      <c r="Y5" s="66" t="s">
        <v>42</v>
      </c>
    </row>
    <row r="6" spans="2:29" ht="20.100000000000001" customHeight="1" x14ac:dyDescent="0.15">
      <c r="B6" s="328"/>
      <c r="C6" s="328"/>
      <c r="D6" s="2" t="s">
        <v>14</v>
      </c>
      <c r="E6" s="329" t="s">
        <v>582</v>
      </c>
      <c r="F6" s="329"/>
      <c r="G6" s="329"/>
      <c r="H6" s="355" t="s">
        <v>266</v>
      </c>
      <c r="I6" s="355"/>
      <c r="J6" s="261"/>
      <c r="K6" s="329" t="s">
        <v>628</v>
      </c>
      <c r="L6" s="329"/>
      <c r="M6" s="329"/>
      <c r="N6" s="329"/>
      <c r="O6" s="537"/>
      <c r="P6" s="537"/>
      <c r="Q6" s="539"/>
      <c r="R6" s="539"/>
      <c r="S6" s="539"/>
      <c r="T6" s="355" t="s">
        <v>15</v>
      </c>
      <c r="U6" s="355"/>
      <c r="V6" s="329" t="s">
        <v>524</v>
      </c>
      <c r="W6" s="329"/>
      <c r="X6" s="329"/>
      <c r="Y6" s="329"/>
    </row>
    <row r="7" spans="2:29" ht="6.9" customHeight="1" x14ac:dyDescent="0.15">
      <c r="B7" s="493" t="s">
        <v>18</v>
      </c>
      <c r="C7" s="494" t="s">
        <v>19</v>
      </c>
      <c r="D7" s="497">
        <v>341844.6</v>
      </c>
      <c r="E7" s="498"/>
      <c r="F7" s="479" t="s">
        <v>20</v>
      </c>
      <c r="G7" s="480"/>
      <c r="H7" s="479" t="s">
        <v>21</v>
      </c>
      <c r="I7" s="481"/>
      <c r="J7" s="330" t="s">
        <v>22</v>
      </c>
      <c r="K7" s="502"/>
      <c r="L7" s="515" t="s">
        <v>36</v>
      </c>
      <c r="M7" s="516">
        <v>16</v>
      </c>
      <c r="N7" s="515" t="s">
        <v>35</v>
      </c>
      <c r="O7" s="516"/>
      <c r="P7" s="521" t="s">
        <v>34</v>
      </c>
      <c r="Q7" s="513"/>
      <c r="R7" s="503" t="s">
        <v>41</v>
      </c>
      <c r="S7" s="504"/>
      <c r="T7" s="505" t="s">
        <v>672</v>
      </c>
      <c r="U7" s="506"/>
      <c r="V7" s="523" t="s">
        <v>40</v>
      </c>
      <c r="W7" s="528" t="s">
        <v>301</v>
      </c>
      <c r="X7" s="529"/>
      <c r="Y7" s="526"/>
    </row>
    <row r="8" spans="2:29" ht="6.9" customHeight="1" x14ac:dyDescent="0.15">
      <c r="B8" s="493"/>
      <c r="C8" s="495"/>
      <c r="D8" s="499"/>
      <c r="E8" s="500"/>
      <c r="F8" s="503"/>
      <c r="G8" s="531"/>
      <c r="H8" s="503"/>
      <c r="I8" s="504"/>
      <c r="J8" s="317"/>
      <c r="K8" s="502"/>
      <c r="L8" s="515"/>
      <c r="M8" s="516"/>
      <c r="N8" s="515"/>
      <c r="O8" s="516"/>
      <c r="P8" s="521"/>
      <c r="Q8" s="513"/>
      <c r="R8" s="503"/>
      <c r="S8" s="504"/>
      <c r="T8" s="505"/>
      <c r="U8" s="506"/>
      <c r="V8" s="524"/>
      <c r="W8" s="530"/>
      <c r="X8" s="530"/>
      <c r="Y8" s="501"/>
    </row>
    <row r="9" spans="2:29" ht="6.9" customHeight="1" x14ac:dyDescent="0.15">
      <c r="B9" s="493"/>
      <c r="C9" s="496"/>
      <c r="D9" s="309"/>
      <c r="E9" s="311"/>
      <c r="F9" s="503"/>
      <c r="G9" s="531"/>
      <c r="H9" s="503"/>
      <c r="I9" s="504"/>
      <c r="J9" s="317"/>
      <c r="K9" s="502"/>
      <c r="L9" s="515"/>
      <c r="M9" s="516"/>
      <c r="N9" s="515"/>
      <c r="O9" s="516"/>
      <c r="P9" s="521"/>
      <c r="Q9" s="513"/>
      <c r="R9" s="503"/>
      <c r="S9" s="504"/>
      <c r="T9" s="505"/>
      <c r="U9" s="506"/>
      <c r="V9" s="524"/>
      <c r="W9" s="530"/>
      <c r="X9" s="530"/>
      <c r="Y9" s="501"/>
    </row>
    <row r="10" spans="2:29" ht="6.9" customHeight="1" x14ac:dyDescent="0.15">
      <c r="B10" s="493"/>
      <c r="C10" s="494" t="s">
        <v>23</v>
      </c>
      <c r="D10" s="497">
        <v>1311127.8999999999</v>
      </c>
      <c r="E10" s="498"/>
      <c r="F10" s="503"/>
      <c r="G10" s="531"/>
      <c r="H10" s="503"/>
      <c r="I10" s="504"/>
      <c r="J10" s="317"/>
      <c r="K10" s="502"/>
      <c r="L10" s="515"/>
      <c r="M10" s="517"/>
      <c r="N10" s="515"/>
      <c r="O10" s="517"/>
      <c r="P10" s="521"/>
      <c r="Q10" s="514"/>
      <c r="R10" s="503"/>
      <c r="S10" s="504"/>
      <c r="T10" s="505"/>
      <c r="U10" s="506"/>
      <c r="V10" s="524"/>
      <c r="W10" s="530"/>
      <c r="X10" s="530"/>
      <c r="Y10" s="501"/>
    </row>
    <row r="11" spans="2:29" ht="6.9" customHeight="1" x14ac:dyDescent="0.15">
      <c r="B11" s="493"/>
      <c r="C11" s="495"/>
      <c r="D11" s="499"/>
      <c r="E11" s="500"/>
      <c r="F11" s="503"/>
      <c r="G11" s="531"/>
      <c r="H11" s="503"/>
      <c r="I11" s="504"/>
      <c r="J11" s="330" t="s">
        <v>24</v>
      </c>
      <c r="K11" s="332"/>
      <c r="L11" s="351" t="s">
        <v>36</v>
      </c>
      <c r="M11" s="527">
        <v>40</v>
      </c>
      <c r="N11" s="351" t="s">
        <v>35</v>
      </c>
      <c r="O11" s="512"/>
      <c r="P11" s="520" t="s">
        <v>34</v>
      </c>
      <c r="Q11" s="512"/>
      <c r="R11" s="503"/>
      <c r="S11" s="504"/>
      <c r="T11" s="505"/>
      <c r="U11" s="506"/>
      <c r="V11" s="524"/>
      <c r="W11" s="530"/>
      <c r="X11" s="530"/>
      <c r="Y11" s="501"/>
    </row>
    <row r="12" spans="2:29" ht="6.9" customHeight="1" x14ac:dyDescent="0.15">
      <c r="B12" s="493"/>
      <c r="C12" s="496"/>
      <c r="D12" s="309"/>
      <c r="E12" s="311"/>
      <c r="F12" s="503"/>
      <c r="G12" s="531"/>
      <c r="H12" s="503"/>
      <c r="I12" s="504"/>
      <c r="J12" s="317"/>
      <c r="K12" s="502"/>
      <c r="L12" s="515"/>
      <c r="M12" s="516"/>
      <c r="N12" s="515"/>
      <c r="O12" s="513"/>
      <c r="P12" s="521"/>
      <c r="Q12" s="513"/>
      <c r="R12" s="503"/>
      <c r="S12" s="504"/>
      <c r="T12" s="505"/>
      <c r="U12" s="506"/>
      <c r="V12" s="524"/>
      <c r="W12" s="530"/>
      <c r="X12" s="530"/>
      <c r="Y12" s="501"/>
    </row>
    <row r="13" spans="2:29" ht="6.9" customHeight="1" x14ac:dyDescent="0.15">
      <c r="B13" s="493" t="s">
        <v>25</v>
      </c>
      <c r="C13" s="494" t="s">
        <v>19</v>
      </c>
      <c r="D13" s="497">
        <v>341841.1</v>
      </c>
      <c r="E13" s="498"/>
      <c r="F13" s="503"/>
      <c r="G13" s="531"/>
      <c r="H13" s="503"/>
      <c r="I13" s="504"/>
      <c r="J13" s="317"/>
      <c r="K13" s="502"/>
      <c r="L13" s="515"/>
      <c r="M13" s="516"/>
      <c r="N13" s="515"/>
      <c r="O13" s="513"/>
      <c r="P13" s="521"/>
      <c r="Q13" s="513"/>
      <c r="R13" s="503"/>
      <c r="S13" s="504"/>
      <c r="T13" s="505"/>
      <c r="U13" s="506"/>
      <c r="V13" s="524"/>
      <c r="W13" s="518" t="s">
        <v>282</v>
      </c>
      <c r="X13" s="519"/>
      <c r="Y13" s="501">
        <v>4</v>
      </c>
    </row>
    <row r="14" spans="2:29" ht="6.9" customHeight="1" x14ac:dyDescent="0.15">
      <c r="B14" s="494"/>
      <c r="C14" s="495"/>
      <c r="D14" s="499"/>
      <c r="E14" s="500"/>
      <c r="F14" s="503"/>
      <c r="G14" s="531"/>
      <c r="H14" s="503"/>
      <c r="I14" s="504"/>
      <c r="J14" s="318"/>
      <c r="K14" s="334"/>
      <c r="L14" s="515"/>
      <c r="M14" s="517"/>
      <c r="N14" s="515"/>
      <c r="O14" s="514"/>
      <c r="P14" s="521"/>
      <c r="Q14" s="514"/>
      <c r="R14" s="503"/>
      <c r="S14" s="504"/>
      <c r="T14" s="505"/>
      <c r="U14" s="506"/>
      <c r="V14" s="524"/>
      <c r="W14" s="519"/>
      <c r="X14" s="519"/>
      <c r="Y14" s="501"/>
    </row>
    <row r="15" spans="2:29" ht="6.9" customHeight="1" x14ac:dyDescent="0.15">
      <c r="B15" s="494"/>
      <c r="C15" s="496"/>
      <c r="D15" s="309"/>
      <c r="E15" s="311"/>
      <c r="F15" s="503"/>
      <c r="G15" s="531"/>
      <c r="H15" s="503"/>
      <c r="I15" s="504"/>
      <c r="J15" s="317" t="s">
        <v>26</v>
      </c>
      <c r="K15" s="502"/>
      <c r="L15" s="351" t="s">
        <v>36</v>
      </c>
      <c r="M15" s="509">
        <v>1</v>
      </c>
      <c r="N15" s="351" t="s">
        <v>35</v>
      </c>
      <c r="O15" s="509"/>
      <c r="P15" s="520" t="s">
        <v>34</v>
      </c>
      <c r="Q15" s="509"/>
      <c r="R15" s="503"/>
      <c r="S15" s="504"/>
      <c r="T15" s="505"/>
      <c r="U15" s="506"/>
      <c r="V15" s="524"/>
      <c r="W15" s="519"/>
      <c r="X15" s="519"/>
      <c r="Y15" s="501"/>
      <c r="AC15" s="3">
        <v>0</v>
      </c>
    </row>
    <row r="16" spans="2:29" ht="6.9" customHeight="1" x14ac:dyDescent="0.15">
      <c r="B16" s="494"/>
      <c r="C16" s="494" t="s">
        <v>23</v>
      </c>
      <c r="D16" s="497">
        <v>1311138</v>
      </c>
      <c r="E16" s="498"/>
      <c r="F16" s="503"/>
      <c r="G16" s="531"/>
      <c r="H16" s="503"/>
      <c r="I16" s="504"/>
      <c r="J16" s="317"/>
      <c r="K16" s="502"/>
      <c r="L16" s="515"/>
      <c r="M16" s="510"/>
      <c r="N16" s="515"/>
      <c r="O16" s="510"/>
      <c r="P16" s="521"/>
      <c r="Q16" s="510"/>
      <c r="R16" s="503"/>
      <c r="S16" s="504"/>
      <c r="T16" s="505"/>
      <c r="U16" s="506"/>
      <c r="V16" s="524"/>
      <c r="W16" s="519"/>
      <c r="X16" s="519"/>
      <c r="Y16" s="501"/>
    </row>
    <row r="17" spans="2:25" ht="6.9" customHeight="1" x14ac:dyDescent="0.15">
      <c r="B17" s="494"/>
      <c r="C17" s="495"/>
      <c r="D17" s="499"/>
      <c r="E17" s="500"/>
      <c r="F17" s="503"/>
      <c r="G17" s="531"/>
      <c r="H17" s="503"/>
      <c r="I17" s="504"/>
      <c r="J17" s="317"/>
      <c r="K17" s="502"/>
      <c r="L17" s="515"/>
      <c r="M17" s="510"/>
      <c r="N17" s="515"/>
      <c r="O17" s="510"/>
      <c r="P17" s="521"/>
      <c r="Q17" s="510"/>
      <c r="R17" s="503"/>
      <c r="S17" s="504"/>
      <c r="T17" s="505"/>
      <c r="U17" s="506"/>
      <c r="V17" s="524"/>
      <c r="W17" s="519"/>
      <c r="X17" s="519"/>
      <c r="Y17" s="501"/>
    </row>
    <row r="18" spans="2:25" ht="6.9" customHeight="1" x14ac:dyDescent="0.15">
      <c r="B18" s="493"/>
      <c r="C18" s="496"/>
      <c r="D18" s="309"/>
      <c r="E18" s="311"/>
      <c r="F18" s="482"/>
      <c r="G18" s="483"/>
      <c r="H18" s="482"/>
      <c r="I18" s="484"/>
      <c r="J18" s="318"/>
      <c r="K18" s="334"/>
      <c r="L18" s="361"/>
      <c r="M18" s="511"/>
      <c r="N18" s="361"/>
      <c r="O18" s="511"/>
      <c r="P18" s="522"/>
      <c r="Q18" s="511"/>
      <c r="R18" s="482"/>
      <c r="S18" s="484"/>
      <c r="T18" s="507"/>
      <c r="U18" s="508"/>
      <c r="V18" s="525"/>
      <c r="W18" s="519"/>
      <c r="X18" s="519"/>
      <c r="Y18" s="501"/>
    </row>
    <row r="19" spans="2:25" ht="31.2" customHeight="1" x14ac:dyDescent="0.15">
      <c r="B19" s="485" t="s">
        <v>9</v>
      </c>
      <c r="C19" s="486"/>
      <c r="D19" s="487"/>
      <c r="E19" s="487"/>
      <c r="F19" s="487"/>
      <c r="G19" s="487"/>
      <c r="H19" s="487"/>
      <c r="I19" s="487"/>
      <c r="J19" s="487"/>
      <c r="K19" s="487"/>
      <c r="L19" s="487"/>
      <c r="M19" s="487"/>
      <c r="N19" s="487"/>
      <c r="O19" s="487"/>
      <c r="P19" s="487"/>
      <c r="Q19" s="487"/>
      <c r="R19" s="487"/>
      <c r="S19" s="487"/>
      <c r="T19" s="487"/>
      <c r="U19" s="487"/>
      <c r="V19" s="487"/>
      <c r="W19" s="487"/>
      <c r="X19" s="487"/>
      <c r="Y19" s="488"/>
    </row>
    <row r="20" spans="2:25" ht="39.9" customHeight="1" x14ac:dyDescent="0.15">
      <c r="B20" s="485"/>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15">
      <c r="B21" s="485"/>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15">
      <c r="B22" s="485"/>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15">
      <c r="B23" s="485"/>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15">
      <c r="B24" s="485"/>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15">
      <c r="B25" s="485"/>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15">
      <c r="B26" s="485"/>
      <c r="C26" s="23"/>
      <c r="D26" s="1"/>
      <c r="E26" s="1"/>
      <c r="G26" s="26"/>
      <c r="H26" s="26"/>
      <c r="I26" s="26"/>
      <c r="J26" s="26"/>
      <c r="K26" s="26"/>
      <c r="L26" s="1"/>
      <c r="M26" s="23"/>
      <c r="N26" s="23"/>
      <c r="O26" s="1"/>
      <c r="P26" s="489" t="s">
        <v>300</v>
      </c>
      <c r="Q26" s="489"/>
      <c r="R26" s="489"/>
      <c r="S26" s="489"/>
      <c r="T26" s="489"/>
      <c r="U26" s="489"/>
      <c r="V26" s="489"/>
      <c r="W26" s="489"/>
      <c r="X26" s="489"/>
      <c r="Y26" s="490"/>
    </row>
    <row r="27" spans="2:25" ht="45" customHeight="1" x14ac:dyDescent="0.15">
      <c r="B27" s="470"/>
      <c r="C27" s="22"/>
      <c r="D27" s="20"/>
      <c r="E27" s="25"/>
      <c r="F27" s="21"/>
      <c r="G27" s="20"/>
      <c r="H27" s="20"/>
      <c r="I27" s="20"/>
      <c r="J27" s="20"/>
      <c r="K27" s="20"/>
      <c r="L27" s="20"/>
      <c r="M27" s="20"/>
      <c r="N27" s="20"/>
      <c r="O27" s="19"/>
      <c r="P27" s="491"/>
      <c r="Q27" s="491"/>
      <c r="R27" s="491"/>
      <c r="S27" s="491"/>
      <c r="T27" s="491"/>
      <c r="U27" s="491"/>
      <c r="V27" s="491"/>
      <c r="W27" s="491"/>
      <c r="X27" s="491"/>
      <c r="Y27" s="492"/>
    </row>
    <row r="28" spans="2:25" ht="15" customHeight="1" x14ac:dyDescent="0.15">
      <c r="C28" s="4" t="s">
        <v>256</v>
      </c>
    </row>
    <row r="29" spans="2:25" ht="15" customHeight="1" x14ac:dyDescent="0.15">
      <c r="C29" s="1" t="s">
        <v>565</v>
      </c>
    </row>
    <row r="30" spans="2:25" ht="11.4" customHeight="1" x14ac:dyDescent="0.15">
      <c r="C30" s="3" t="s">
        <v>566</v>
      </c>
    </row>
    <row r="31" spans="2:25" x14ac:dyDescent="0.15">
      <c r="C31" s="1" t="s">
        <v>302</v>
      </c>
    </row>
    <row r="32" spans="2:25" x14ac:dyDescent="0.15">
      <c r="C32" s="1" t="s">
        <v>257</v>
      </c>
    </row>
  </sheetData>
  <mergeCells count="71">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W5:X5"/>
    <mergeCell ref="E6:G6"/>
    <mergeCell ref="H6:J6"/>
    <mergeCell ref="K6:N6"/>
    <mergeCell ref="T6:U6"/>
    <mergeCell ref="V6:Y6"/>
    <mergeCell ref="L11:L14"/>
    <mergeCell ref="M11:M14"/>
    <mergeCell ref="L7:L10"/>
    <mergeCell ref="Q5:S6"/>
    <mergeCell ref="T5:U5"/>
    <mergeCell ref="C7:C9"/>
    <mergeCell ref="D7:E9"/>
    <mergeCell ref="F7:G18"/>
    <mergeCell ref="H7:I18"/>
    <mergeCell ref="J7:K10"/>
    <mergeCell ref="C10:C12"/>
    <mergeCell ref="D10:E12"/>
    <mergeCell ref="J11:K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s>
  <phoneticPr fontId="8"/>
  <printOptions horizontalCentered="1" verticalCentered="1"/>
  <pageMargins left="0.25" right="0.25" top="0.75" bottom="0.75" header="0.3" footer="0.3"/>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602E8E-8A0B-4E8D-BD77-2F48CACC1FF1}">
          <x14:formula1>
            <xm:f>'(参考)リスト'!$E$6:$E$7</xm:f>
          </x14:formula1>
          <xm:sqref>V4:Y4</xm:sqref>
        </x14:dataValidation>
        <x14:dataValidation type="list" allowBlank="1" showInputMessage="1" showErrorMessage="1" xr:uid="{3BFCCEDE-7157-4156-BA69-1E2BAC903FCF}">
          <x14:formula1>
            <xm:f>'(参考)リスト'!$D$6:$D$7</xm:f>
          </x14:formula1>
          <xm:sqref>V3:Y3</xm:sqref>
        </x14:dataValidation>
        <x14:dataValidation type="list" allowBlank="1" showInputMessage="1" showErrorMessage="1" xr:uid="{4204FB77-93C6-4A48-8D52-A8F84968E186}">
          <x14:formula1>
            <xm:f>'(参考)リスト'!$B$6:$B$12</xm:f>
          </x14:formula1>
          <xm:sqref>V6:Y6</xm:sqref>
        </x14:dataValidation>
        <x14:dataValidation type="list" allowBlank="1" showInputMessage="1" showErrorMessage="1" xr:uid="{60AF1177-EE72-4788-A310-193B075EF914}">
          <x14:formula1>
            <xm:f>'(参考)リスト'!$G$16:$G$19</xm:f>
          </x14:formula1>
          <xm:sqref>T7:U18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324"/>
  <sheetViews>
    <sheetView showGridLines="0" showZeros="0" view="pageBreakPreview" topLeftCell="A142" zoomScaleNormal="100" zoomScaleSheetLayoutView="100" workbookViewId="0">
      <selection activeCell="M307" sqref="M307:N307"/>
    </sheetView>
  </sheetViews>
  <sheetFormatPr defaultColWidth="9" defaultRowHeight="15.9"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x14ac:dyDescent="0.2"/>
    <row r="2" spans="2:26" ht="24.75" customHeight="1" x14ac:dyDescent="0.2">
      <c r="B2" s="565" t="s">
        <v>341</v>
      </c>
      <c r="C2" s="565"/>
      <c r="D2" s="565"/>
      <c r="E2" s="565"/>
      <c r="F2" s="454"/>
      <c r="G2" s="454"/>
      <c r="H2" s="454"/>
      <c r="I2" s="565"/>
      <c r="J2" s="565"/>
      <c r="K2" s="565"/>
      <c r="L2" s="565"/>
      <c r="M2" s="565"/>
      <c r="N2" s="565"/>
      <c r="O2" s="565"/>
      <c r="P2" s="565"/>
      <c r="Q2" s="565"/>
      <c r="R2" s="565"/>
      <c r="S2" s="565"/>
      <c r="T2" s="565"/>
      <c r="U2" s="565"/>
      <c r="V2" s="565"/>
      <c r="W2" s="565"/>
      <c r="X2" s="565"/>
      <c r="Y2" s="565"/>
    </row>
    <row r="3" spans="2:26" ht="20.100000000000001" customHeight="1" x14ac:dyDescent="0.2">
      <c r="B3" s="281" t="s">
        <v>27</v>
      </c>
      <c r="C3" s="293"/>
      <c r="D3" s="293"/>
      <c r="E3" s="293"/>
      <c r="F3" s="455" t="s">
        <v>634</v>
      </c>
      <c r="G3" s="456"/>
      <c r="H3" s="457"/>
      <c r="I3" s="298" t="s">
        <v>28</v>
      </c>
      <c r="J3" s="288"/>
      <c r="K3" s="290" t="s">
        <v>638</v>
      </c>
      <c r="L3" s="291"/>
      <c r="M3" s="291"/>
      <c r="N3" s="292"/>
      <c r="O3" s="261" t="s">
        <v>269</v>
      </c>
      <c r="P3" s="263"/>
      <c r="Q3" s="556" t="s">
        <v>642</v>
      </c>
      <c r="R3" s="557"/>
      <c r="S3" s="557"/>
      <c r="T3" s="558"/>
      <c r="U3" s="479" t="s">
        <v>230</v>
      </c>
      <c r="V3" s="480"/>
      <c r="W3" s="480"/>
      <c r="X3" s="481"/>
      <c r="Y3" s="460">
        <v>45281</v>
      </c>
      <c r="Z3" s="462"/>
    </row>
    <row r="4" spans="2:26" ht="20.100000000000001" customHeight="1" x14ac:dyDescent="0.2">
      <c r="B4" s="283" t="s">
        <v>0</v>
      </c>
      <c r="C4" s="321"/>
      <c r="D4" s="321"/>
      <c r="E4" s="321"/>
      <c r="F4" s="466" t="s">
        <v>636</v>
      </c>
      <c r="G4" s="467"/>
      <c r="H4" s="468"/>
      <c r="I4" s="569" t="s">
        <v>1</v>
      </c>
      <c r="J4" s="570"/>
      <c r="K4" s="290" t="s">
        <v>640</v>
      </c>
      <c r="L4" s="291"/>
      <c r="M4" s="291"/>
      <c r="N4" s="292"/>
      <c r="O4" s="261" t="s">
        <v>270</v>
      </c>
      <c r="P4" s="263"/>
      <c r="Q4" s="556" t="s">
        <v>644</v>
      </c>
      <c r="R4" s="557"/>
      <c r="S4" s="557"/>
      <c r="T4" s="558"/>
      <c r="U4" s="551"/>
      <c r="V4" s="552"/>
      <c r="W4" s="552"/>
      <c r="X4" s="553"/>
      <c r="Y4" s="554"/>
      <c r="Z4" s="555"/>
    </row>
    <row r="5" spans="2:26" ht="15" customHeight="1" x14ac:dyDescent="0.2">
      <c r="B5" s="286"/>
      <c r="C5" s="567" t="s">
        <v>47</v>
      </c>
      <c r="D5" s="568"/>
      <c r="E5" s="549" t="s">
        <v>214</v>
      </c>
      <c r="F5" s="549" t="s">
        <v>213</v>
      </c>
      <c r="G5" s="571" t="s">
        <v>212</v>
      </c>
      <c r="H5" s="572"/>
      <c r="I5" s="281" t="s">
        <v>211</v>
      </c>
      <c r="J5" s="293"/>
      <c r="K5" s="293"/>
      <c r="L5" s="293"/>
      <c r="M5" s="293"/>
      <c r="N5" s="282"/>
      <c r="O5" s="560" t="s">
        <v>564</v>
      </c>
      <c r="P5" s="561"/>
      <c r="Q5" s="577" t="s">
        <v>277</v>
      </c>
      <c r="R5" s="578"/>
      <c r="S5" s="578"/>
      <c r="T5" s="579"/>
      <c r="U5" s="571" t="s">
        <v>210</v>
      </c>
      <c r="V5" s="575"/>
      <c r="W5" s="575"/>
      <c r="X5" s="575"/>
      <c r="Y5" s="572"/>
      <c r="Z5" s="548" t="s">
        <v>209</v>
      </c>
    </row>
    <row r="6" spans="2:26" ht="15" customHeight="1" x14ac:dyDescent="0.2">
      <c r="B6" s="275"/>
      <c r="C6" s="567"/>
      <c r="D6" s="568"/>
      <c r="E6" s="549"/>
      <c r="F6" s="549"/>
      <c r="G6" s="573"/>
      <c r="H6" s="574"/>
      <c r="I6" s="283"/>
      <c r="J6" s="321"/>
      <c r="K6" s="321"/>
      <c r="L6" s="321"/>
      <c r="M6" s="321"/>
      <c r="N6" s="284"/>
      <c r="O6" s="562"/>
      <c r="P6" s="563"/>
      <c r="Q6" s="580"/>
      <c r="R6" s="581"/>
      <c r="S6" s="581"/>
      <c r="T6" s="582"/>
      <c r="U6" s="573"/>
      <c r="V6" s="576"/>
      <c r="W6" s="576"/>
      <c r="X6" s="576"/>
      <c r="Y6" s="574"/>
      <c r="Z6" s="549"/>
    </row>
    <row r="7" spans="2:26" ht="16.5" customHeight="1" x14ac:dyDescent="0.2">
      <c r="B7" s="275"/>
      <c r="C7" s="567"/>
      <c r="D7" s="568"/>
      <c r="E7" s="549"/>
      <c r="F7" s="549"/>
      <c r="G7" s="469" t="s">
        <v>208</v>
      </c>
      <c r="H7" s="469" t="s">
        <v>207</v>
      </c>
      <c r="I7" s="458" t="s">
        <v>206</v>
      </c>
      <c r="J7" s="458" t="s">
        <v>49</v>
      </c>
      <c r="K7" s="537"/>
      <c r="L7" s="537"/>
      <c r="M7" s="584" t="s">
        <v>7</v>
      </c>
      <c r="N7" s="585" t="s">
        <v>205</v>
      </c>
      <c r="O7" s="458" t="s">
        <v>204</v>
      </c>
      <c r="P7" s="458" t="s">
        <v>203</v>
      </c>
      <c r="Q7" s="328" t="s">
        <v>288</v>
      </c>
      <c r="R7" s="537"/>
      <c r="S7" s="469" t="s">
        <v>286</v>
      </c>
      <c r="T7" s="469" t="s">
        <v>287</v>
      </c>
      <c r="U7" s="559" t="s">
        <v>202</v>
      </c>
      <c r="V7" s="469" t="s">
        <v>278</v>
      </c>
      <c r="W7" s="537"/>
      <c r="X7" s="537"/>
      <c r="Y7" s="537"/>
      <c r="Z7" s="549"/>
    </row>
    <row r="8" spans="2:26" ht="16.5" customHeight="1" x14ac:dyDescent="0.2">
      <c r="B8" s="275"/>
      <c r="C8" s="283"/>
      <c r="D8" s="284"/>
      <c r="E8" s="566"/>
      <c r="F8" s="566"/>
      <c r="G8" s="583"/>
      <c r="H8" s="583"/>
      <c r="I8" s="537"/>
      <c r="J8" s="537"/>
      <c r="K8" s="537"/>
      <c r="L8" s="537"/>
      <c r="M8" s="537"/>
      <c r="N8" s="537"/>
      <c r="O8" s="537"/>
      <c r="P8" s="537"/>
      <c r="Q8" s="109" t="s">
        <v>279</v>
      </c>
      <c r="R8" s="109" t="s">
        <v>281</v>
      </c>
      <c r="S8" s="537"/>
      <c r="T8" s="537"/>
      <c r="U8" s="537"/>
      <c r="V8" s="537"/>
      <c r="W8" s="537"/>
      <c r="X8" s="537"/>
      <c r="Y8" s="537"/>
      <c r="Z8" s="550"/>
    </row>
    <row r="9" spans="2:26" ht="15.75" customHeight="1" x14ac:dyDescent="0.2">
      <c r="B9" s="275" t="s">
        <v>1186</v>
      </c>
      <c r="C9" s="546" t="s">
        <v>1169</v>
      </c>
      <c r="D9" s="547"/>
      <c r="E9" s="52">
        <v>1</v>
      </c>
      <c r="F9" s="94">
        <v>1.2</v>
      </c>
      <c r="G9" s="87" t="s">
        <v>561</v>
      </c>
      <c r="H9" s="87" t="s">
        <v>520</v>
      </c>
      <c r="I9" s="87" t="s">
        <v>351</v>
      </c>
      <c r="J9" s="271" t="s">
        <v>559</v>
      </c>
      <c r="K9" s="271"/>
      <c r="L9" s="271"/>
      <c r="M9" s="87" t="s">
        <v>1253</v>
      </c>
      <c r="N9" s="87" t="s">
        <v>1170</v>
      </c>
      <c r="O9" s="224" t="s">
        <v>1171</v>
      </c>
      <c r="P9" s="87" t="s">
        <v>672</v>
      </c>
      <c r="Q9" s="87"/>
      <c r="R9" s="87" t="s">
        <v>648</v>
      </c>
      <c r="S9" s="2" t="s">
        <v>379</v>
      </c>
      <c r="T9" s="2" t="s">
        <v>379</v>
      </c>
      <c r="U9" s="2" t="s">
        <v>380</v>
      </c>
      <c r="V9" s="271" t="s">
        <v>1172</v>
      </c>
      <c r="W9" s="537"/>
      <c r="X9" s="537"/>
      <c r="Y9" s="537"/>
      <c r="Z9" s="2"/>
    </row>
    <row r="10" spans="2:26" ht="15.9" customHeight="1" x14ac:dyDescent="0.2">
      <c r="B10" s="275"/>
      <c r="C10" s="546" t="s">
        <v>1173</v>
      </c>
      <c r="D10" s="547"/>
      <c r="E10" s="52">
        <v>1</v>
      </c>
      <c r="F10" s="94">
        <v>7.42</v>
      </c>
      <c r="G10" s="87" t="s">
        <v>561</v>
      </c>
      <c r="H10" s="87" t="s">
        <v>520</v>
      </c>
      <c r="I10" s="87" t="s">
        <v>351</v>
      </c>
      <c r="J10" s="271" t="s">
        <v>559</v>
      </c>
      <c r="K10" s="271"/>
      <c r="L10" s="271"/>
      <c r="M10" s="87" t="s">
        <v>1253</v>
      </c>
      <c r="N10" s="87" t="s">
        <v>1170</v>
      </c>
      <c r="O10" s="224" t="s">
        <v>1171</v>
      </c>
      <c r="P10" s="87" t="s">
        <v>672</v>
      </c>
      <c r="Q10" s="87"/>
      <c r="R10" s="87" t="s">
        <v>648</v>
      </c>
      <c r="S10" s="2" t="s">
        <v>379</v>
      </c>
      <c r="T10" s="2" t="s">
        <v>379</v>
      </c>
      <c r="U10" s="2" t="s">
        <v>380</v>
      </c>
      <c r="V10" s="271" t="s">
        <v>1172</v>
      </c>
      <c r="W10" s="537"/>
      <c r="X10" s="537"/>
      <c r="Y10" s="537"/>
      <c r="Z10" s="2"/>
    </row>
    <row r="11" spans="2:26" ht="15.9" customHeight="1" x14ac:dyDescent="0.2">
      <c r="B11" s="275"/>
      <c r="C11" s="546" t="s">
        <v>1173</v>
      </c>
      <c r="D11" s="547"/>
      <c r="E11" s="52">
        <v>2</v>
      </c>
      <c r="F11" s="94">
        <v>7.42</v>
      </c>
      <c r="G11" s="87" t="s">
        <v>561</v>
      </c>
      <c r="H11" s="87" t="s">
        <v>512</v>
      </c>
      <c r="I11" s="87" t="s">
        <v>351</v>
      </c>
      <c r="J11" s="271" t="s">
        <v>559</v>
      </c>
      <c r="K11" s="271"/>
      <c r="L11" s="271"/>
      <c r="M11" s="87" t="s">
        <v>1253</v>
      </c>
      <c r="N11" s="87" t="s">
        <v>1170</v>
      </c>
      <c r="O11" s="224" t="s">
        <v>1174</v>
      </c>
      <c r="P11" s="87" t="s">
        <v>62</v>
      </c>
      <c r="Q11" s="87"/>
      <c r="R11" s="87" t="s">
        <v>648</v>
      </c>
      <c r="S11" s="2" t="s">
        <v>379</v>
      </c>
      <c r="T11" s="2" t="s">
        <v>379</v>
      </c>
      <c r="U11" s="2" t="s">
        <v>380</v>
      </c>
      <c r="V11" s="271" t="s">
        <v>1172</v>
      </c>
      <c r="W11" s="537"/>
      <c r="X11" s="537"/>
      <c r="Y11" s="537"/>
      <c r="Z11" s="2"/>
    </row>
    <row r="12" spans="2:26" ht="15.9" customHeight="1" x14ac:dyDescent="0.2">
      <c r="B12" s="275"/>
      <c r="C12" s="546" t="s">
        <v>1173</v>
      </c>
      <c r="D12" s="547"/>
      <c r="E12" s="52">
        <v>3</v>
      </c>
      <c r="F12" s="94">
        <v>7.42</v>
      </c>
      <c r="G12" s="87" t="s">
        <v>561</v>
      </c>
      <c r="H12" s="87" t="s">
        <v>517</v>
      </c>
      <c r="I12" s="87" t="s">
        <v>351</v>
      </c>
      <c r="J12" s="271" t="s">
        <v>559</v>
      </c>
      <c r="K12" s="271"/>
      <c r="L12" s="271"/>
      <c r="M12" s="87" t="s">
        <v>1253</v>
      </c>
      <c r="N12" s="87" t="s">
        <v>1170</v>
      </c>
      <c r="O12" s="224" t="s">
        <v>1174</v>
      </c>
      <c r="P12" s="87" t="s">
        <v>62</v>
      </c>
      <c r="Q12" s="87"/>
      <c r="R12" s="87" t="s">
        <v>648</v>
      </c>
      <c r="S12" s="2" t="s">
        <v>379</v>
      </c>
      <c r="T12" s="2" t="s">
        <v>379</v>
      </c>
      <c r="U12" s="2" t="s">
        <v>380</v>
      </c>
      <c r="V12" s="271" t="s">
        <v>1172</v>
      </c>
      <c r="W12" s="537"/>
      <c r="X12" s="537"/>
      <c r="Y12" s="537"/>
      <c r="Z12" s="87"/>
    </row>
    <row r="13" spans="2:26" ht="15.9" customHeight="1" x14ac:dyDescent="0.2">
      <c r="B13" s="275"/>
      <c r="C13" s="546" t="s">
        <v>1173</v>
      </c>
      <c r="D13" s="547"/>
      <c r="E13" s="52">
        <v>4</v>
      </c>
      <c r="F13" s="94">
        <v>7.42</v>
      </c>
      <c r="G13" s="87" t="s">
        <v>561</v>
      </c>
      <c r="H13" s="87" t="s">
        <v>513</v>
      </c>
      <c r="I13" s="87" t="s">
        <v>351</v>
      </c>
      <c r="J13" s="271" t="s">
        <v>357</v>
      </c>
      <c r="K13" s="271"/>
      <c r="L13" s="271"/>
      <c r="M13" s="87" t="s">
        <v>1253</v>
      </c>
      <c r="N13" s="87" t="s">
        <v>1170</v>
      </c>
      <c r="O13" s="224" t="s">
        <v>1175</v>
      </c>
      <c r="P13" s="87" t="s">
        <v>672</v>
      </c>
      <c r="Q13" s="87"/>
      <c r="R13" s="87" t="s">
        <v>648</v>
      </c>
      <c r="S13" s="2" t="s">
        <v>379</v>
      </c>
      <c r="T13" s="2" t="s">
        <v>379</v>
      </c>
      <c r="U13" s="2" t="s">
        <v>380</v>
      </c>
      <c r="V13" s="271" t="s">
        <v>1172</v>
      </c>
      <c r="W13" s="537"/>
      <c r="X13" s="537"/>
      <c r="Y13" s="537"/>
      <c r="Z13" s="188"/>
    </row>
    <row r="14" spans="2:26" ht="15.9" customHeight="1" x14ac:dyDescent="0.2">
      <c r="B14" s="275"/>
      <c r="C14" s="546" t="s">
        <v>1173</v>
      </c>
      <c r="D14" s="547"/>
      <c r="E14" s="52">
        <v>5</v>
      </c>
      <c r="F14" s="94">
        <v>7.42</v>
      </c>
      <c r="G14" s="87" t="s">
        <v>561</v>
      </c>
      <c r="H14" s="87" t="s">
        <v>511</v>
      </c>
      <c r="I14" s="87" t="s">
        <v>351</v>
      </c>
      <c r="J14" s="271" t="s">
        <v>559</v>
      </c>
      <c r="K14" s="271"/>
      <c r="L14" s="271"/>
      <c r="M14" s="87" t="s">
        <v>1253</v>
      </c>
      <c r="N14" s="87" t="s">
        <v>1170</v>
      </c>
      <c r="O14" s="224" t="s">
        <v>1174</v>
      </c>
      <c r="P14" s="87" t="s">
        <v>62</v>
      </c>
      <c r="Q14" s="87"/>
      <c r="R14" s="87" t="s">
        <v>648</v>
      </c>
      <c r="S14" s="2" t="s">
        <v>379</v>
      </c>
      <c r="T14" s="2" t="s">
        <v>379</v>
      </c>
      <c r="U14" s="2" t="s">
        <v>380</v>
      </c>
      <c r="V14" s="271" t="s">
        <v>1172</v>
      </c>
      <c r="W14" s="537"/>
      <c r="X14" s="537"/>
      <c r="Y14" s="537"/>
      <c r="Z14" s="2"/>
    </row>
    <row r="15" spans="2:26" ht="15.9" customHeight="1" x14ac:dyDescent="0.2">
      <c r="B15" s="275"/>
      <c r="C15" s="546" t="s">
        <v>630</v>
      </c>
      <c r="D15" s="547"/>
      <c r="E15" s="52">
        <v>6</v>
      </c>
      <c r="F15" s="94">
        <v>7.42</v>
      </c>
      <c r="G15" s="87" t="s">
        <v>350</v>
      </c>
      <c r="H15" s="87" t="s">
        <v>375</v>
      </c>
      <c r="I15" s="87" t="s">
        <v>352</v>
      </c>
      <c r="J15" s="271" t="s">
        <v>359</v>
      </c>
      <c r="K15" s="271"/>
      <c r="L15" s="271"/>
      <c r="M15" s="87" t="s">
        <v>668</v>
      </c>
      <c r="N15" s="87" t="s">
        <v>668</v>
      </c>
      <c r="O15" s="224" t="s">
        <v>364</v>
      </c>
      <c r="P15" s="87" t="s">
        <v>672</v>
      </c>
      <c r="Q15" s="87"/>
      <c r="R15" s="87" t="s">
        <v>1135</v>
      </c>
      <c r="S15" s="2" t="s">
        <v>379</v>
      </c>
      <c r="T15" s="2" t="s">
        <v>379</v>
      </c>
      <c r="U15" s="2" t="s">
        <v>380</v>
      </c>
      <c r="V15" s="271" t="s">
        <v>668</v>
      </c>
      <c r="W15" s="537"/>
      <c r="X15" s="537"/>
      <c r="Y15" s="537"/>
      <c r="Z15" s="2" t="s">
        <v>670</v>
      </c>
    </row>
    <row r="16" spans="2:26" ht="15.9" customHeight="1" x14ac:dyDescent="0.2">
      <c r="B16" s="275"/>
      <c r="C16" s="546" t="s">
        <v>1173</v>
      </c>
      <c r="D16" s="547"/>
      <c r="E16" s="52">
        <v>7</v>
      </c>
      <c r="F16" s="94">
        <v>7.42</v>
      </c>
      <c r="G16" s="87" t="s">
        <v>350</v>
      </c>
      <c r="H16" s="87" t="s">
        <v>376</v>
      </c>
      <c r="I16" s="87" t="s">
        <v>351</v>
      </c>
      <c r="J16" s="296" t="s">
        <v>559</v>
      </c>
      <c r="K16" s="564"/>
      <c r="L16" s="297"/>
      <c r="M16" s="87" t="s">
        <v>1176</v>
      </c>
      <c r="N16" s="87" t="s">
        <v>1177</v>
      </c>
      <c r="O16" s="224" t="s">
        <v>1171</v>
      </c>
      <c r="P16" s="87" t="s">
        <v>672</v>
      </c>
      <c r="Q16" s="87"/>
      <c r="R16" s="87" t="s">
        <v>1135</v>
      </c>
      <c r="S16" s="2" t="s">
        <v>378</v>
      </c>
      <c r="T16" s="2" t="s">
        <v>383</v>
      </c>
      <c r="U16" s="2" t="s">
        <v>382</v>
      </c>
      <c r="V16" s="271" t="s">
        <v>1178</v>
      </c>
      <c r="W16" s="537"/>
      <c r="X16" s="537"/>
      <c r="Y16" s="537"/>
      <c r="Z16" s="87" t="s">
        <v>1179</v>
      </c>
    </row>
    <row r="17" spans="2:26" ht="15.9" customHeight="1" x14ac:dyDescent="0.2">
      <c r="B17" s="275"/>
      <c r="C17" s="546" t="s">
        <v>1180</v>
      </c>
      <c r="D17" s="547"/>
      <c r="E17" s="52">
        <v>1</v>
      </c>
      <c r="F17" s="94">
        <v>10.5</v>
      </c>
      <c r="G17" s="87" t="s">
        <v>561</v>
      </c>
      <c r="H17" s="87" t="s">
        <v>520</v>
      </c>
      <c r="I17" s="87" t="s">
        <v>351</v>
      </c>
      <c r="J17" s="271" t="s">
        <v>559</v>
      </c>
      <c r="K17" s="271"/>
      <c r="L17" s="271"/>
      <c r="M17" s="87" t="s">
        <v>1253</v>
      </c>
      <c r="N17" s="87" t="s">
        <v>1170</v>
      </c>
      <c r="O17" s="224" t="s">
        <v>1171</v>
      </c>
      <c r="P17" s="87" t="s">
        <v>672</v>
      </c>
      <c r="Q17" s="87"/>
      <c r="R17" s="87" t="s">
        <v>648</v>
      </c>
      <c r="S17" s="2" t="s">
        <v>379</v>
      </c>
      <c r="T17" s="2" t="s">
        <v>379</v>
      </c>
      <c r="U17" s="2" t="s">
        <v>380</v>
      </c>
      <c r="V17" s="271" t="s">
        <v>1172</v>
      </c>
      <c r="W17" s="537"/>
      <c r="X17" s="537"/>
      <c r="Y17" s="537"/>
      <c r="Z17" s="188"/>
    </row>
    <row r="18" spans="2:26" ht="15.9" customHeight="1" x14ac:dyDescent="0.2">
      <c r="B18" s="275"/>
      <c r="C18" s="546" t="s">
        <v>631</v>
      </c>
      <c r="D18" s="547"/>
      <c r="E18" s="52">
        <v>2</v>
      </c>
      <c r="F18" s="94">
        <v>10.5</v>
      </c>
      <c r="G18" s="87" t="s">
        <v>561</v>
      </c>
      <c r="H18" s="87" t="s">
        <v>520</v>
      </c>
      <c r="I18" s="87" t="s">
        <v>352</v>
      </c>
      <c r="J18" s="271" t="s">
        <v>352</v>
      </c>
      <c r="K18" s="271"/>
      <c r="L18" s="271"/>
      <c r="M18" s="87" t="s">
        <v>668</v>
      </c>
      <c r="N18" s="87" t="s">
        <v>668</v>
      </c>
      <c r="O18" s="224" t="s">
        <v>364</v>
      </c>
      <c r="P18" s="87" t="s">
        <v>672</v>
      </c>
      <c r="Q18" s="87"/>
      <c r="R18" s="87" t="s">
        <v>648</v>
      </c>
      <c r="S18" s="2" t="s">
        <v>379</v>
      </c>
      <c r="T18" s="2" t="s">
        <v>379</v>
      </c>
      <c r="U18" s="2" t="s">
        <v>380</v>
      </c>
      <c r="V18" s="271" t="s">
        <v>668</v>
      </c>
      <c r="W18" s="537"/>
      <c r="X18" s="537"/>
      <c r="Y18" s="537"/>
      <c r="Z18" s="87" t="s">
        <v>706</v>
      </c>
    </row>
    <row r="19" spans="2:26" ht="15.9" customHeight="1" x14ac:dyDescent="0.2">
      <c r="B19" s="275"/>
      <c r="C19" s="546" t="s">
        <v>631</v>
      </c>
      <c r="D19" s="547"/>
      <c r="E19" s="52">
        <v>3</v>
      </c>
      <c r="F19" s="94">
        <v>10.5</v>
      </c>
      <c r="G19" s="87" t="s">
        <v>561</v>
      </c>
      <c r="H19" s="87" t="s">
        <v>520</v>
      </c>
      <c r="I19" s="87" t="s">
        <v>352</v>
      </c>
      <c r="J19" s="271" t="s">
        <v>352</v>
      </c>
      <c r="K19" s="271"/>
      <c r="L19" s="271"/>
      <c r="M19" s="87" t="s">
        <v>668</v>
      </c>
      <c r="N19" s="87" t="s">
        <v>668</v>
      </c>
      <c r="O19" s="224" t="s">
        <v>364</v>
      </c>
      <c r="P19" s="87" t="s">
        <v>672</v>
      </c>
      <c r="Q19" s="87"/>
      <c r="R19" s="87" t="s">
        <v>648</v>
      </c>
      <c r="S19" s="2" t="s">
        <v>379</v>
      </c>
      <c r="T19" s="2" t="s">
        <v>379</v>
      </c>
      <c r="U19" s="2" t="s">
        <v>380</v>
      </c>
      <c r="V19" s="271" t="s">
        <v>668</v>
      </c>
      <c r="W19" s="537"/>
      <c r="X19" s="537"/>
      <c r="Y19" s="537"/>
      <c r="Z19" s="87" t="s">
        <v>706</v>
      </c>
    </row>
    <row r="20" spans="2:26" ht="15.9" customHeight="1" x14ac:dyDescent="0.2">
      <c r="B20" s="275"/>
      <c r="C20" s="546" t="s">
        <v>1180</v>
      </c>
      <c r="D20" s="547"/>
      <c r="E20" s="52">
        <v>4</v>
      </c>
      <c r="F20" s="94">
        <v>10.5</v>
      </c>
      <c r="G20" s="87" t="s">
        <v>561</v>
      </c>
      <c r="H20" s="87" t="s">
        <v>520</v>
      </c>
      <c r="I20" s="87" t="s">
        <v>351</v>
      </c>
      <c r="J20" s="271" t="s">
        <v>559</v>
      </c>
      <c r="K20" s="271"/>
      <c r="L20" s="271"/>
      <c r="M20" s="87" t="s">
        <v>1253</v>
      </c>
      <c r="N20" s="87" t="s">
        <v>1170</v>
      </c>
      <c r="O20" s="224" t="s">
        <v>1171</v>
      </c>
      <c r="P20" s="87" t="s">
        <v>672</v>
      </c>
      <c r="Q20" s="87"/>
      <c r="R20" s="87" t="s">
        <v>648</v>
      </c>
      <c r="S20" s="2" t="s">
        <v>379</v>
      </c>
      <c r="T20" s="2" t="s">
        <v>379</v>
      </c>
      <c r="U20" s="2" t="s">
        <v>380</v>
      </c>
      <c r="V20" s="271" t="s">
        <v>1172</v>
      </c>
      <c r="W20" s="537"/>
      <c r="X20" s="537"/>
      <c r="Y20" s="537"/>
      <c r="Z20" s="2"/>
    </row>
    <row r="21" spans="2:26" ht="15.9" customHeight="1" x14ac:dyDescent="0.2">
      <c r="B21" s="275"/>
      <c r="C21" s="546" t="s">
        <v>631</v>
      </c>
      <c r="D21" s="547"/>
      <c r="E21" s="52">
        <v>5</v>
      </c>
      <c r="F21" s="94">
        <v>10.5</v>
      </c>
      <c r="G21" s="87" t="s">
        <v>561</v>
      </c>
      <c r="H21" s="87" t="s">
        <v>520</v>
      </c>
      <c r="I21" s="87" t="s">
        <v>352</v>
      </c>
      <c r="J21" s="271" t="s">
        <v>352</v>
      </c>
      <c r="K21" s="271"/>
      <c r="L21" s="271"/>
      <c r="M21" s="87" t="s">
        <v>668</v>
      </c>
      <c r="N21" s="87" t="s">
        <v>668</v>
      </c>
      <c r="O21" s="224" t="s">
        <v>364</v>
      </c>
      <c r="P21" s="87" t="s">
        <v>672</v>
      </c>
      <c r="Q21" s="87"/>
      <c r="R21" s="87" t="s">
        <v>648</v>
      </c>
      <c r="S21" s="2" t="s">
        <v>379</v>
      </c>
      <c r="T21" s="2" t="s">
        <v>379</v>
      </c>
      <c r="U21" s="2" t="s">
        <v>380</v>
      </c>
      <c r="V21" s="271" t="s">
        <v>668</v>
      </c>
      <c r="W21" s="537"/>
      <c r="X21" s="537"/>
      <c r="Y21" s="537"/>
      <c r="Z21" s="87" t="s">
        <v>706</v>
      </c>
    </row>
    <row r="22" spans="2:26" ht="15.9" customHeight="1" x14ac:dyDescent="0.2">
      <c r="B22" s="275"/>
      <c r="C22" s="546" t="s">
        <v>1180</v>
      </c>
      <c r="D22" s="547"/>
      <c r="E22" s="52">
        <v>6</v>
      </c>
      <c r="F22" s="94">
        <v>10.5</v>
      </c>
      <c r="G22" s="87" t="s">
        <v>561</v>
      </c>
      <c r="H22" s="87" t="s">
        <v>513</v>
      </c>
      <c r="I22" s="87" t="s">
        <v>351</v>
      </c>
      <c r="J22" s="271" t="s">
        <v>559</v>
      </c>
      <c r="K22" s="271"/>
      <c r="L22" s="271"/>
      <c r="M22" s="87" t="s">
        <v>1253</v>
      </c>
      <c r="N22" s="87" t="s">
        <v>1170</v>
      </c>
      <c r="O22" s="224" t="s">
        <v>1174</v>
      </c>
      <c r="P22" s="87" t="s">
        <v>62</v>
      </c>
      <c r="Q22" s="87"/>
      <c r="R22" s="87" t="s">
        <v>648</v>
      </c>
      <c r="S22" s="2" t="s">
        <v>379</v>
      </c>
      <c r="T22" s="2" t="s">
        <v>379</v>
      </c>
      <c r="U22" s="2" t="s">
        <v>380</v>
      </c>
      <c r="V22" s="271" t="s">
        <v>1172</v>
      </c>
      <c r="W22" s="537"/>
      <c r="X22" s="537"/>
      <c r="Y22" s="537"/>
      <c r="Z22" s="2"/>
    </row>
    <row r="23" spans="2:26" ht="15.9" customHeight="1" x14ac:dyDescent="0.2">
      <c r="B23" s="275"/>
      <c r="C23" s="546" t="s">
        <v>1180</v>
      </c>
      <c r="D23" s="547"/>
      <c r="E23" s="52">
        <v>7</v>
      </c>
      <c r="F23" s="94">
        <v>10.5</v>
      </c>
      <c r="G23" s="87" t="s">
        <v>561</v>
      </c>
      <c r="H23" s="87" t="s">
        <v>511</v>
      </c>
      <c r="I23" s="87" t="s">
        <v>351</v>
      </c>
      <c r="J23" s="271" t="s">
        <v>559</v>
      </c>
      <c r="K23" s="271"/>
      <c r="L23" s="271"/>
      <c r="M23" s="87" t="s">
        <v>1253</v>
      </c>
      <c r="N23" s="87" t="s">
        <v>1170</v>
      </c>
      <c r="O23" s="224" t="s">
        <v>1174</v>
      </c>
      <c r="P23" s="87" t="s">
        <v>62</v>
      </c>
      <c r="Q23" s="87"/>
      <c r="R23" s="87" t="s">
        <v>648</v>
      </c>
      <c r="S23" s="2" t="s">
        <v>379</v>
      </c>
      <c r="T23" s="2" t="s">
        <v>379</v>
      </c>
      <c r="U23" s="2" t="s">
        <v>380</v>
      </c>
      <c r="V23" s="271" t="s">
        <v>1172</v>
      </c>
      <c r="W23" s="537"/>
      <c r="X23" s="537"/>
      <c r="Y23" s="537"/>
      <c r="Z23" s="2"/>
    </row>
    <row r="24" spans="2:26" ht="15.9" customHeight="1" x14ac:dyDescent="0.2">
      <c r="B24" s="275"/>
      <c r="C24" s="546" t="s">
        <v>1180</v>
      </c>
      <c r="D24" s="547"/>
      <c r="E24" s="52">
        <v>8</v>
      </c>
      <c r="F24" s="94">
        <v>10.5</v>
      </c>
      <c r="G24" s="87" t="s">
        <v>561</v>
      </c>
      <c r="H24" s="87" t="s">
        <v>513</v>
      </c>
      <c r="I24" s="87" t="s">
        <v>351</v>
      </c>
      <c r="J24" s="271" t="s">
        <v>559</v>
      </c>
      <c r="K24" s="271"/>
      <c r="L24" s="271"/>
      <c r="M24" s="87" t="s">
        <v>1253</v>
      </c>
      <c r="N24" s="87" t="s">
        <v>1170</v>
      </c>
      <c r="O24" s="224" t="s">
        <v>1174</v>
      </c>
      <c r="P24" s="87" t="s">
        <v>62</v>
      </c>
      <c r="Q24" s="87"/>
      <c r="R24" s="87" t="s">
        <v>648</v>
      </c>
      <c r="S24" s="2" t="s">
        <v>379</v>
      </c>
      <c r="T24" s="2" t="s">
        <v>379</v>
      </c>
      <c r="U24" s="2" t="s">
        <v>380</v>
      </c>
      <c r="V24" s="271" t="s">
        <v>1172</v>
      </c>
      <c r="W24" s="537"/>
      <c r="X24" s="537"/>
      <c r="Y24" s="537"/>
      <c r="Z24" s="2"/>
    </row>
    <row r="25" spans="2:26" ht="15.9" customHeight="1" x14ac:dyDescent="0.2">
      <c r="B25" s="275"/>
      <c r="C25" s="546" t="s">
        <v>1180</v>
      </c>
      <c r="D25" s="547"/>
      <c r="E25" s="52">
        <v>9</v>
      </c>
      <c r="F25" s="94">
        <v>10.5</v>
      </c>
      <c r="G25" s="87" t="s">
        <v>561</v>
      </c>
      <c r="H25" s="87" t="s">
        <v>515</v>
      </c>
      <c r="I25" s="87" t="s">
        <v>352</v>
      </c>
      <c r="J25" s="271" t="s">
        <v>540</v>
      </c>
      <c r="K25" s="271"/>
      <c r="L25" s="271"/>
      <c r="M25" s="87" t="s">
        <v>1253</v>
      </c>
      <c r="N25" s="87" t="s">
        <v>1170</v>
      </c>
      <c r="O25" s="224" t="s">
        <v>1175</v>
      </c>
      <c r="P25" s="87" t="s">
        <v>672</v>
      </c>
      <c r="Q25" s="87"/>
      <c r="R25" s="87" t="s">
        <v>648</v>
      </c>
      <c r="S25" s="2" t="s">
        <v>379</v>
      </c>
      <c r="T25" s="2" t="s">
        <v>379</v>
      </c>
      <c r="U25" s="2" t="s">
        <v>380</v>
      </c>
      <c r="V25" s="271" t="s">
        <v>1181</v>
      </c>
      <c r="W25" s="537"/>
      <c r="X25" s="537"/>
      <c r="Y25" s="537"/>
      <c r="Z25" s="2"/>
    </row>
    <row r="26" spans="2:26" ht="15.9" customHeight="1" x14ac:dyDescent="0.2">
      <c r="B26" s="275"/>
      <c r="C26" s="546" t="s">
        <v>1180</v>
      </c>
      <c r="D26" s="547"/>
      <c r="E26" s="52">
        <v>10</v>
      </c>
      <c r="F26" s="94">
        <v>10.5</v>
      </c>
      <c r="G26" s="87" t="s">
        <v>561</v>
      </c>
      <c r="H26" s="87" t="s">
        <v>515</v>
      </c>
      <c r="I26" s="87" t="s">
        <v>352</v>
      </c>
      <c r="J26" s="271" t="s">
        <v>352</v>
      </c>
      <c r="K26" s="271"/>
      <c r="L26" s="271"/>
      <c r="M26" s="87" t="s">
        <v>1253</v>
      </c>
      <c r="N26" s="87" t="s">
        <v>1170</v>
      </c>
      <c r="O26" s="224" t="s">
        <v>1171</v>
      </c>
      <c r="P26" s="87" t="s">
        <v>672</v>
      </c>
      <c r="Q26" s="87"/>
      <c r="R26" s="87" t="s">
        <v>648</v>
      </c>
      <c r="S26" s="2" t="s">
        <v>379</v>
      </c>
      <c r="T26" s="2" t="s">
        <v>379</v>
      </c>
      <c r="U26" s="2" t="s">
        <v>380</v>
      </c>
      <c r="V26" s="271" t="s">
        <v>1181</v>
      </c>
      <c r="W26" s="537"/>
      <c r="X26" s="537"/>
      <c r="Y26" s="537"/>
      <c r="Z26" s="2"/>
    </row>
    <row r="27" spans="2:26" ht="15.9" customHeight="1" x14ac:dyDescent="0.2">
      <c r="B27" s="275"/>
      <c r="C27" s="546" t="s">
        <v>1180</v>
      </c>
      <c r="D27" s="547"/>
      <c r="E27" s="52">
        <v>11</v>
      </c>
      <c r="F27" s="94">
        <v>10.5</v>
      </c>
      <c r="G27" s="87" t="s">
        <v>561</v>
      </c>
      <c r="H27" s="87" t="s">
        <v>509</v>
      </c>
      <c r="I27" s="87" t="s">
        <v>352</v>
      </c>
      <c r="J27" s="271" t="s">
        <v>352</v>
      </c>
      <c r="K27" s="271"/>
      <c r="L27" s="271"/>
      <c r="M27" s="87" t="s">
        <v>1182</v>
      </c>
      <c r="N27" s="87" t="s">
        <v>1177</v>
      </c>
      <c r="O27" s="224" t="s">
        <v>1171</v>
      </c>
      <c r="P27" s="87" t="s">
        <v>672</v>
      </c>
      <c r="Q27" s="87"/>
      <c r="R27" s="87" t="s">
        <v>671</v>
      </c>
      <c r="S27" s="2" t="s">
        <v>378</v>
      </c>
      <c r="T27" s="2" t="s">
        <v>383</v>
      </c>
      <c r="U27" s="2" t="s">
        <v>382</v>
      </c>
      <c r="V27" s="271" t="s">
        <v>1178</v>
      </c>
      <c r="W27" s="537"/>
      <c r="X27" s="537"/>
      <c r="Y27" s="537"/>
      <c r="Z27" s="2" t="s">
        <v>1183</v>
      </c>
    </row>
    <row r="28" spans="2:26" ht="15.9" customHeight="1" x14ac:dyDescent="0.2">
      <c r="B28" s="275"/>
      <c r="C28" s="546" t="s">
        <v>1180</v>
      </c>
      <c r="D28" s="547"/>
      <c r="E28" s="52">
        <v>12</v>
      </c>
      <c r="F28" s="94">
        <v>10.5</v>
      </c>
      <c r="G28" s="87" t="s">
        <v>561</v>
      </c>
      <c r="H28" s="87" t="s">
        <v>519</v>
      </c>
      <c r="I28" s="87" t="s">
        <v>352</v>
      </c>
      <c r="J28" s="271" t="s">
        <v>352</v>
      </c>
      <c r="K28" s="271"/>
      <c r="L28" s="271"/>
      <c r="M28" s="87" t="s">
        <v>1253</v>
      </c>
      <c r="N28" s="87" t="s">
        <v>1170</v>
      </c>
      <c r="O28" s="224" t="s">
        <v>1171</v>
      </c>
      <c r="P28" s="87" t="s">
        <v>672</v>
      </c>
      <c r="Q28" s="87"/>
      <c r="R28" s="87" t="s">
        <v>648</v>
      </c>
      <c r="S28" s="2" t="s">
        <v>379</v>
      </c>
      <c r="T28" s="2" t="s">
        <v>379</v>
      </c>
      <c r="U28" s="2" t="s">
        <v>380</v>
      </c>
      <c r="V28" s="271" t="s">
        <v>1181</v>
      </c>
      <c r="W28" s="537"/>
      <c r="X28" s="537"/>
      <c r="Y28" s="537"/>
      <c r="Z28" s="2"/>
    </row>
    <row r="29" spans="2:26" ht="15.9" customHeight="1" x14ac:dyDescent="0.2">
      <c r="B29" s="275"/>
      <c r="C29" s="546" t="s">
        <v>631</v>
      </c>
      <c r="D29" s="547"/>
      <c r="E29" s="52">
        <v>13</v>
      </c>
      <c r="F29" s="94">
        <v>10.5</v>
      </c>
      <c r="G29" s="87" t="s">
        <v>350</v>
      </c>
      <c r="H29" s="87" t="s">
        <v>375</v>
      </c>
      <c r="I29" s="87" t="s">
        <v>352</v>
      </c>
      <c r="J29" s="271" t="s">
        <v>359</v>
      </c>
      <c r="K29" s="271"/>
      <c r="L29" s="271"/>
      <c r="M29" s="87" t="s">
        <v>668</v>
      </c>
      <c r="N29" s="87" t="s">
        <v>668</v>
      </c>
      <c r="O29" s="224" t="s">
        <v>364</v>
      </c>
      <c r="P29" s="87" t="s">
        <v>672</v>
      </c>
      <c r="Q29" s="87"/>
      <c r="R29" s="87" t="s">
        <v>1135</v>
      </c>
      <c r="S29" s="2" t="s">
        <v>379</v>
      </c>
      <c r="T29" s="2" t="s">
        <v>379</v>
      </c>
      <c r="U29" s="2" t="s">
        <v>380</v>
      </c>
      <c r="V29" s="271" t="s">
        <v>668</v>
      </c>
      <c r="W29" s="537"/>
      <c r="X29" s="537"/>
      <c r="Y29" s="537"/>
      <c r="Z29" s="2" t="s">
        <v>670</v>
      </c>
    </row>
    <row r="30" spans="2:26" ht="15.9" customHeight="1" x14ac:dyDescent="0.2">
      <c r="B30" s="275"/>
      <c r="C30" s="546" t="s">
        <v>1180</v>
      </c>
      <c r="D30" s="547"/>
      <c r="E30" s="52">
        <v>14</v>
      </c>
      <c r="F30" s="94">
        <v>10.5</v>
      </c>
      <c r="G30" s="87" t="s">
        <v>350</v>
      </c>
      <c r="H30" s="87" t="s">
        <v>376</v>
      </c>
      <c r="I30" s="87" t="s">
        <v>351</v>
      </c>
      <c r="J30" s="271" t="s">
        <v>559</v>
      </c>
      <c r="K30" s="271"/>
      <c r="L30" s="271"/>
      <c r="M30" s="87" t="s">
        <v>1184</v>
      </c>
      <c r="N30" s="87" t="s">
        <v>1177</v>
      </c>
      <c r="O30" s="224" t="s">
        <v>1171</v>
      </c>
      <c r="P30" s="87" t="s">
        <v>672</v>
      </c>
      <c r="Q30" s="87"/>
      <c r="R30" s="87" t="s">
        <v>1135</v>
      </c>
      <c r="S30" s="2" t="s">
        <v>378</v>
      </c>
      <c r="T30" s="2" t="s">
        <v>383</v>
      </c>
      <c r="U30" s="2" t="s">
        <v>382</v>
      </c>
      <c r="V30" s="271" t="s">
        <v>1178</v>
      </c>
      <c r="W30" s="537"/>
      <c r="X30" s="537"/>
      <c r="Y30" s="537"/>
      <c r="Z30" s="87" t="s">
        <v>1179</v>
      </c>
    </row>
    <row r="31" spans="2:26" ht="15.9" customHeight="1" x14ac:dyDescent="0.2">
      <c r="B31" s="275"/>
      <c r="C31" s="546" t="s">
        <v>631</v>
      </c>
      <c r="D31" s="547"/>
      <c r="E31" s="52">
        <v>15</v>
      </c>
      <c r="F31" s="94">
        <v>10.5</v>
      </c>
      <c r="G31" s="87" t="s">
        <v>350</v>
      </c>
      <c r="H31" s="87" t="s">
        <v>375</v>
      </c>
      <c r="I31" s="87" t="s">
        <v>352</v>
      </c>
      <c r="J31" s="271" t="s">
        <v>359</v>
      </c>
      <c r="K31" s="271"/>
      <c r="L31" s="271"/>
      <c r="M31" s="87" t="s">
        <v>668</v>
      </c>
      <c r="N31" s="87" t="s">
        <v>668</v>
      </c>
      <c r="O31" s="224" t="s">
        <v>364</v>
      </c>
      <c r="P31" s="87" t="s">
        <v>672</v>
      </c>
      <c r="Q31" s="87"/>
      <c r="R31" s="87" t="s">
        <v>1135</v>
      </c>
      <c r="S31" s="2" t="s">
        <v>379</v>
      </c>
      <c r="T31" s="2" t="s">
        <v>379</v>
      </c>
      <c r="U31" s="2" t="s">
        <v>380</v>
      </c>
      <c r="V31" s="271" t="s">
        <v>668</v>
      </c>
      <c r="W31" s="537"/>
      <c r="X31" s="537"/>
      <c r="Y31" s="537"/>
      <c r="Z31" s="87" t="s">
        <v>670</v>
      </c>
    </row>
    <row r="32" spans="2:26" ht="15.9" customHeight="1" x14ac:dyDescent="0.2">
      <c r="B32" s="275"/>
      <c r="C32" s="546" t="s">
        <v>1185</v>
      </c>
      <c r="D32" s="547"/>
      <c r="E32" s="52">
        <v>1</v>
      </c>
      <c r="F32" s="94">
        <v>10.78</v>
      </c>
      <c r="G32" s="87" t="s">
        <v>561</v>
      </c>
      <c r="H32" s="87" t="s">
        <v>516</v>
      </c>
      <c r="I32" s="87" t="s">
        <v>351</v>
      </c>
      <c r="J32" s="271" t="s">
        <v>559</v>
      </c>
      <c r="K32" s="271"/>
      <c r="L32" s="271"/>
      <c r="M32" s="87" t="s">
        <v>1253</v>
      </c>
      <c r="N32" s="87" t="s">
        <v>1170</v>
      </c>
      <c r="O32" s="224" t="s">
        <v>1174</v>
      </c>
      <c r="P32" s="87" t="s">
        <v>62</v>
      </c>
      <c r="Q32" s="87"/>
      <c r="R32" s="87" t="s">
        <v>648</v>
      </c>
      <c r="S32" s="2" t="s">
        <v>379</v>
      </c>
      <c r="T32" s="2" t="s">
        <v>379</v>
      </c>
      <c r="U32" s="2" t="s">
        <v>380</v>
      </c>
      <c r="V32" s="271" t="s">
        <v>1172</v>
      </c>
      <c r="W32" s="537"/>
      <c r="X32" s="537"/>
      <c r="Y32" s="537"/>
      <c r="Z32" s="2"/>
    </row>
    <row r="33" spans="2:26" ht="15.9" customHeight="1" x14ac:dyDescent="0.2">
      <c r="B33" s="275"/>
      <c r="C33" s="546" t="s">
        <v>1185</v>
      </c>
      <c r="D33" s="547"/>
      <c r="E33" s="52">
        <v>2</v>
      </c>
      <c r="F33" s="94">
        <v>10.78</v>
      </c>
      <c r="G33" s="87" t="s">
        <v>561</v>
      </c>
      <c r="H33" s="87" t="s">
        <v>520</v>
      </c>
      <c r="I33" s="87" t="s">
        <v>351</v>
      </c>
      <c r="J33" s="271" t="s">
        <v>559</v>
      </c>
      <c r="K33" s="271"/>
      <c r="L33" s="271"/>
      <c r="M33" s="87" t="s">
        <v>1253</v>
      </c>
      <c r="N33" s="87" t="s">
        <v>1170</v>
      </c>
      <c r="O33" s="224" t="s">
        <v>1171</v>
      </c>
      <c r="P33" s="87" t="s">
        <v>672</v>
      </c>
      <c r="Q33" s="87"/>
      <c r="R33" s="87" t="s">
        <v>648</v>
      </c>
      <c r="S33" s="2" t="s">
        <v>379</v>
      </c>
      <c r="T33" s="2" t="s">
        <v>379</v>
      </c>
      <c r="U33" s="2" t="s">
        <v>380</v>
      </c>
      <c r="V33" s="271" t="s">
        <v>1172</v>
      </c>
      <c r="W33" s="537"/>
      <c r="X33" s="537"/>
      <c r="Y33" s="537"/>
      <c r="Z33" s="2"/>
    </row>
    <row r="34" spans="2:26" ht="15.9" customHeight="1" x14ac:dyDescent="0.2">
      <c r="B34" s="275"/>
      <c r="C34" s="546" t="s">
        <v>1185</v>
      </c>
      <c r="D34" s="547"/>
      <c r="E34" s="52">
        <v>3</v>
      </c>
      <c r="F34" s="94">
        <v>10.78</v>
      </c>
      <c r="G34" s="87" t="s">
        <v>561</v>
      </c>
      <c r="H34" s="87" t="s">
        <v>520</v>
      </c>
      <c r="I34" s="87" t="s">
        <v>352</v>
      </c>
      <c r="J34" s="271" t="s">
        <v>352</v>
      </c>
      <c r="K34" s="271"/>
      <c r="L34" s="271"/>
      <c r="M34" s="87" t="s">
        <v>1187</v>
      </c>
      <c r="N34" s="87" t="s">
        <v>1188</v>
      </c>
      <c r="O34" s="224" t="s">
        <v>1135</v>
      </c>
      <c r="P34" s="87" t="s">
        <v>1135</v>
      </c>
      <c r="Q34" s="87"/>
      <c r="R34" s="87" t="s">
        <v>671</v>
      </c>
      <c r="S34" s="2" t="s">
        <v>378</v>
      </c>
      <c r="T34" s="2" t="s">
        <v>383</v>
      </c>
      <c r="U34" s="2" t="s">
        <v>382</v>
      </c>
      <c r="V34" s="271" t="s">
        <v>1178</v>
      </c>
      <c r="W34" s="537"/>
      <c r="X34" s="537"/>
      <c r="Y34" s="537"/>
      <c r="Z34" s="2" t="s">
        <v>1183</v>
      </c>
    </row>
    <row r="35" spans="2:26" ht="15.9" customHeight="1" x14ac:dyDescent="0.2">
      <c r="B35" s="275"/>
      <c r="C35" s="546" t="s">
        <v>1185</v>
      </c>
      <c r="D35" s="547"/>
      <c r="E35" s="52">
        <v>4</v>
      </c>
      <c r="F35" s="94">
        <v>10.78</v>
      </c>
      <c r="G35" s="87" t="s">
        <v>561</v>
      </c>
      <c r="H35" s="87" t="s">
        <v>517</v>
      </c>
      <c r="I35" s="87" t="s">
        <v>351</v>
      </c>
      <c r="J35" s="271" t="s">
        <v>559</v>
      </c>
      <c r="K35" s="271"/>
      <c r="L35" s="271"/>
      <c r="M35" s="87" t="s">
        <v>1253</v>
      </c>
      <c r="N35" s="87" t="s">
        <v>1170</v>
      </c>
      <c r="O35" s="224" t="s">
        <v>1174</v>
      </c>
      <c r="P35" s="87" t="s">
        <v>62</v>
      </c>
      <c r="Q35" s="87"/>
      <c r="R35" s="87" t="s">
        <v>648</v>
      </c>
      <c r="S35" s="2" t="s">
        <v>379</v>
      </c>
      <c r="T35" s="2" t="s">
        <v>379</v>
      </c>
      <c r="U35" s="2" t="s">
        <v>380</v>
      </c>
      <c r="V35" s="271" t="s">
        <v>1172</v>
      </c>
      <c r="W35" s="537"/>
      <c r="X35" s="537"/>
      <c r="Y35" s="537"/>
      <c r="Z35" s="2"/>
    </row>
    <row r="36" spans="2:26" ht="15.9" customHeight="1" x14ac:dyDescent="0.2">
      <c r="B36" s="275"/>
      <c r="C36" s="546" t="s">
        <v>1185</v>
      </c>
      <c r="D36" s="547"/>
      <c r="E36" s="52">
        <v>5</v>
      </c>
      <c r="F36" s="94">
        <v>10.78</v>
      </c>
      <c r="G36" s="87" t="s">
        <v>561</v>
      </c>
      <c r="H36" s="87" t="s">
        <v>516</v>
      </c>
      <c r="I36" s="87" t="s">
        <v>352</v>
      </c>
      <c r="J36" s="271" t="s">
        <v>352</v>
      </c>
      <c r="K36" s="271"/>
      <c r="L36" s="271"/>
      <c r="M36" s="87" t="s">
        <v>1189</v>
      </c>
      <c r="N36" s="87" t="s">
        <v>1177</v>
      </c>
      <c r="O36" s="224" t="s">
        <v>1171</v>
      </c>
      <c r="P36" s="87" t="s">
        <v>672</v>
      </c>
      <c r="Q36" s="87"/>
      <c r="R36" s="87" t="s">
        <v>671</v>
      </c>
      <c r="S36" s="2" t="s">
        <v>378</v>
      </c>
      <c r="T36" s="2" t="s">
        <v>383</v>
      </c>
      <c r="U36" s="2" t="s">
        <v>382</v>
      </c>
      <c r="V36" s="271" t="s">
        <v>1178</v>
      </c>
      <c r="W36" s="537"/>
      <c r="X36" s="537"/>
      <c r="Y36" s="537"/>
      <c r="Z36" s="2" t="s">
        <v>1183</v>
      </c>
    </row>
    <row r="37" spans="2:26" ht="15.9" customHeight="1" x14ac:dyDescent="0.2">
      <c r="B37" s="275"/>
      <c r="C37" s="546" t="s">
        <v>1132</v>
      </c>
      <c r="D37" s="547"/>
      <c r="E37" s="52">
        <v>6</v>
      </c>
      <c r="F37" s="94">
        <v>10.78</v>
      </c>
      <c r="G37" s="87" t="s">
        <v>561</v>
      </c>
      <c r="H37" s="87" t="s">
        <v>519</v>
      </c>
      <c r="I37" s="87" t="s">
        <v>352</v>
      </c>
      <c r="J37" s="271" t="s">
        <v>352</v>
      </c>
      <c r="K37" s="271"/>
      <c r="L37" s="271"/>
      <c r="M37" s="87" t="s">
        <v>668</v>
      </c>
      <c r="N37" s="87" t="s">
        <v>668</v>
      </c>
      <c r="O37" s="224" t="s">
        <v>364</v>
      </c>
      <c r="P37" s="87" t="s">
        <v>672</v>
      </c>
      <c r="Q37" s="87"/>
      <c r="R37" s="87" t="s">
        <v>648</v>
      </c>
      <c r="S37" s="2" t="s">
        <v>379</v>
      </c>
      <c r="T37" s="2" t="s">
        <v>379</v>
      </c>
      <c r="U37" s="2" t="s">
        <v>380</v>
      </c>
      <c r="V37" s="271" t="s">
        <v>668</v>
      </c>
      <c r="W37" s="537"/>
      <c r="X37" s="537"/>
      <c r="Y37" s="537"/>
      <c r="Z37" s="2" t="s">
        <v>706</v>
      </c>
    </row>
    <row r="38" spans="2:26" ht="15.9" customHeight="1" x14ac:dyDescent="0.2">
      <c r="B38" s="275"/>
      <c r="C38" s="546" t="s">
        <v>1185</v>
      </c>
      <c r="D38" s="547"/>
      <c r="E38" s="52">
        <v>7</v>
      </c>
      <c r="F38" s="94">
        <v>10.78</v>
      </c>
      <c r="G38" s="87" t="s">
        <v>561</v>
      </c>
      <c r="H38" s="87" t="s">
        <v>519</v>
      </c>
      <c r="I38" s="87" t="s">
        <v>351</v>
      </c>
      <c r="J38" s="271" t="s">
        <v>559</v>
      </c>
      <c r="K38" s="271"/>
      <c r="L38" s="271"/>
      <c r="M38" s="87" t="s">
        <v>1253</v>
      </c>
      <c r="N38" s="87" t="s">
        <v>1170</v>
      </c>
      <c r="O38" s="224" t="s">
        <v>1171</v>
      </c>
      <c r="P38" s="87" t="s">
        <v>672</v>
      </c>
      <c r="Q38" s="87"/>
      <c r="R38" s="87" t="s">
        <v>648</v>
      </c>
      <c r="S38" s="2" t="s">
        <v>379</v>
      </c>
      <c r="T38" s="2" t="s">
        <v>379</v>
      </c>
      <c r="U38" s="2" t="s">
        <v>380</v>
      </c>
      <c r="V38" s="271" t="s">
        <v>1172</v>
      </c>
      <c r="W38" s="537"/>
      <c r="X38" s="537"/>
      <c r="Y38" s="537"/>
      <c r="Z38" s="2"/>
    </row>
    <row r="39" spans="2:26" ht="15.9" customHeight="1" x14ac:dyDescent="0.2">
      <c r="B39" s="275"/>
      <c r="C39" s="546" t="s">
        <v>1185</v>
      </c>
      <c r="D39" s="547"/>
      <c r="E39" s="52">
        <v>8</v>
      </c>
      <c r="F39" s="94">
        <v>10.78</v>
      </c>
      <c r="G39" s="87" t="s">
        <v>350</v>
      </c>
      <c r="H39" s="87" t="s">
        <v>376</v>
      </c>
      <c r="I39" s="87" t="s">
        <v>351</v>
      </c>
      <c r="J39" s="271" t="s">
        <v>559</v>
      </c>
      <c r="K39" s="271"/>
      <c r="L39" s="271"/>
      <c r="M39" s="87" t="s">
        <v>1176</v>
      </c>
      <c r="N39" s="87" t="s">
        <v>1177</v>
      </c>
      <c r="O39" s="224" t="s">
        <v>1171</v>
      </c>
      <c r="P39" s="87" t="s">
        <v>672</v>
      </c>
      <c r="Q39" s="87"/>
      <c r="R39" s="87" t="s">
        <v>1135</v>
      </c>
      <c r="S39" s="2" t="s">
        <v>378</v>
      </c>
      <c r="T39" s="2" t="s">
        <v>383</v>
      </c>
      <c r="U39" s="2" t="s">
        <v>382</v>
      </c>
      <c r="V39" s="271" t="s">
        <v>1178</v>
      </c>
      <c r="W39" s="537"/>
      <c r="X39" s="537"/>
      <c r="Y39" s="537"/>
      <c r="Z39" s="87" t="s">
        <v>1179</v>
      </c>
    </row>
    <row r="40" spans="2:26" ht="15.9" customHeight="1" x14ac:dyDescent="0.2">
      <c r="B40" s="275"/>
      <c r="C40" s="546" t="s">
        <v>1185</v>
      </c>
      <c r="D40" s="547"/>
      <c r="E40" s="52">
        <v>9</v>
      </c>
      <c r="F40" s="94">
        <v>10.78</v>
      </c>
      <c r="G40" s="87" t="s">
        <v>350</v>
      </c>
      <c r="H40" s="87" t="s">
        <v>376</v>
      </c>
      <c r="I40" s="87" t="s">
        <v>351</v>
      </c>
      <c r="J40" s="271" t="s">
        <v>559</v>
      </c>
      <c r="K40" s="271"/>
      <c r="L40" s="271"/>
      <c r="M40" s="87" t="s">
        <v>1190</v>
      </c>
      <c r="N40" s="87" t="s">
        <v>1177</v>
      </c>
      <c r="O40" s="224" t="s">
        <v>1171</v>
      </c>
      <c r="P40" s="87" t="s">
        <v>672</v>
      </c>
      <c r="Q40" s="87"/>
      <c r="R40" s="87" t="s">
        <v>1135</v>
      </c>
      <c r="S40" s="2" t="s">
        <v>378</v>
      </c>
      <c r="T40" s="2" t="s">
        <v>383</v>
      </c>
      <c r="U40" s="2" t="s">
        <v>382</v>
      </c>
      <c r="V40" s="271" t="s">
        <v>1178</v>
      </c>
      <c r="W40" s="537"/>
      <c r="X40" s="537"/>
      <c r="Y40" s="537"/>
      <c r="Z40" s="87" t="s">
        <v>1179</v>
      </c>
    </row>
    <row r="41" spans="2:26" ht="15.9" customHeight="1" x14ac:dyDescent="0.2">
      <c r="B41" s="275"/>
      <c r="C41" s="546" t="s">
        <v>1185</v>
      </c>
      <c r="D41" s="547"/>
      <c r="E41" s="52">
        <v>10</v>
      </c>
      <c r="F41" s="94">
        <v>10.78</v>
      </c>
      <c r="G41" s="87" t="s">
        <v>350</v>
      </c>
      <c r="H41" s="87" t="s">
        <v>376</v>
      </c>
      <c r="I41" s="87" t="s">
        <v>351</v>
      </c>
      <c r="J41" s="271" t="s">
        <v>559</v>
      </c>
      <c r="K41" s="271"/>
      <c r="L41" s="271"/>
      <c r="M41" s="87" t="s">
        <v>1176</v>
      </c>
      <c r="N41" s="87" t="s">
        <v>1177</v>
      </c>
      <c r="O41" s="224" t="s">
        <v>1171</v>
      </c>
      <c r="P41" s="87" t="s">
        <v>672</v>
      </c>
      <c r="Q41" s="87"/>
      <c r="R41" s="87" t="s">
        <v>1135</v>
      </c>
      <c r="S41" s="2" t="s">
        <v>378</v>
      </c>
      <c r="T41" s="2" t="s">
        <v>383</v>
      </c>
      <c r="U41" s="2" t="s">
        <v>382</v>
      </c>
      <c r="V41" s="271" t="s">
        <v>1178</v>
      </c>
      <c r="W41" s="537"/>
      <c r="X41" s="537"/>
      <c r="Y41" s="537"/>
      <c r="Z41" s="87" t="s">
        <v>1179</v>
      </c>
    </row>
    <row r="42" spans="2:26" ht="15.9" customHeight="1" x14ac:dyDescent="0.2">
      <c r="B42" s="275"/>
      <c r="C42" s="546" t="s">
        <v>1185</v>
      </c>
      <c r="D42" s="547"/>
      <c r="E42" s="52">
        <v>11</v>
      </c>
      <c r="F42" s="94">
        <v>10.78</v>
      </c>
      <c r="G42" s="87" t="s">
        <v>350</v>
      </c>
      <c r="H42" s="87" t="s">
        <v>376</v>
      </c>
      <c r="I42" s="87" t="s">
        <v>351</v>
      </c>
      <c r="J42" s="271" t="s">
        <v>559</v>
      </c>
      <c r="K42" s="271"/>
      <c r="L42" s="271"/>
      <c r="M42" s="87" t="s">
        <v>1191</v>
      </c>
      <c r="N42" s="87" t="s">
        <v>1177</v>
      </c>
      <c r="O42" s="224" t="s">
        <v>1171</v>
      </c>
      <c r="P42" s="87" t="s">
        <v>672</v>
      </c>
      <c r="Q42" s="87"/>
      <c r="R42" s="87" t="s">
        <v>1135</v>
      </c>
      <c r="S42" s="2" t="s">
        <v>378</v>
      </c>
      <c r="T42" s="2" t="s">
        <v>383</v>
      </c>
      <c r="U42" s="2" t="s">
        <v>382</v>
      </c>
      <c r="V42" s="271" t="s">
        <v>1178</v>
      </c>
      <c r="W42" s="537"/>
      <c r="X42" s="537"/>
      <c r="Y42" s="537"/>
      <c r="Z42" s="87" t="s">
        <v>1179</v>
      </c>
    </row>
    <row r="43" spans="2:26" ht="15.9" customHeight="1" x14ac:dyDescent="0.2">
      <c r="B43" s="275"/>
      <c r="C43" s="546" t="s">
        <v>1185</v>
      </c>
      <c r="D43" s="547"/>
      <c r="E43" s="52">
        <v>12</v>
      </c>
      <c r="F43" s="94">
        <v>10.78</v>
      </c>
      <c r="G43" s="87" t="s">
        <v>350</v>
      </c>
      <c r="H43" s="87" t="s">
        <v>376</v>
      </c>
      <c r="I43" s="87" t="s">
        <v>351</v>
      </c>
      <c r="J43" s="271" t="s">
        <v>559</v>
      </c>
      <c r="K43" s="271"/>
      <c r="L43" s="271"/>
      <c r="M43" s="87" t="s">
        <v>1192</v>
      </c>
      <c r="N43" s="87" t="s">
        <v>1177</v>
      </c>
      <c r="O43" s="224" t="s">
        <v>1171</v>
      </c>
      <c r="P43" s="87" t="s">
        <v>672</v>
      </c>
      <c r="Q43" s="87"/>
      <c r="R43" s="87" t="s">
        <v>1135</v>
      </c>
      <c r="S43" s="2" t="s">
        <v>378</v>
      </c>
      <c r="T43" s="2" t="s">
        <v>383</v>
      </c>
      <c r="U43" s="2" t="s">
        <v>382</v>
      </c>
      <c r="V43" s="271" t="s">
        <v>1178</v>
      </c>
      <c r="W43" s="537"/>
      <c r="X43" s="537"/>
      <c r="Y43" s="537"/>
      <c r="Z43" s="87" t="s">
        <v>1179</v>
      </c>
    </row>
    <row r="44" spans="2:26" ht="15.9" customHeight="1" x14ac:dyDescent="0.2">
      <c r="B44" s="275"/>
      <c r="C44" s="546" t="s">
        <v>1132</v>
      </c>
      <c r="D44" s="547"/>
      <c r="E44" s="52">
        <v>13</v>
      </c>
      <c r="F44" s="94">
        <v>10.78</v>
      </c>
      <c r="G44" s="87" t="s">
        <v>350</v>
      </c>
      <c r="H44" s="87" t="s">
        <v>375</v>
      </c>
      <c r="I44" s="87" t="s">
        <v>352</v>
      </c>
      <c r="J44" s="271" t="s">
        <v>359</v>
      </c>
      <c r="K44" s="271"/>
      <c r="L44" s="271"/>
      <c r="M44" s="87" t="s">
        <v>668</v>
      </c>
      <c r="N44" s="87" t="s">
        <v>668</v>
      </c>
      <c r="O44" s="224" t="s">
        <v>364</v>
      </c>
      <c r="P44" s="87" t="s">
        <v>672</v>
      </c>
      <c r="Q44" s="87"/>
      <c r="R44" s="87" t="s">
        <v>1135</v>
      </c>
      <c r="S44" s="2" t="s">
        <v>379</v>
      </c>
      <c r="T44" s="2" t="s">
        <v>379</v>
      </c>
      <c r="U44" s="2" t="s">
        <v>380</v>
      </c>
      <c r="V44" s="271" t="s">
        <v>668</v>
      </c>
      <c r="W44" s="537"/>
      <c r="X44" s="537"/>
      <c r="Y44" s="537"/>
      <c r="Z44" s="87" t="s">
        <v>670</v>
      </c>
    </row>
    <row r="45" spans="2:26" ht="15.9" customHeight="1" x14ac:dyDescent="0.2">
      <c r="B45" s="275"/>
      <c r="C45" s="546" t="s">
        <v>1193</v>
      </c>
      <c r="D45" s="547"/>
      <c r="E45" s="52">
        <v>1</v>
      </c>
      <c r="F45" s="94">
        <v>10.65</v>
      </c>
      <c r="G45" s="87" t="s">
        <v>561</v>
      </c>
      <c r="H45" s="87" t="s">
        <v>520</v>
      </c>
      <c r="I45" s="87" t="s">
        <v>351</v>
      </c>
      <c r="J45" s="271" t="s">
        <v>559</v>
      </c>
      <c r="K45" s="271"/>
      <c r="L45" s="271"/>
      <c r="M45" s="87" t="s">
        <v>1253</v>
      </c>
      <c r="N45" s="87" t="s">
        <v>1170</v>
      </c>
      <c r="O45" s="224" t="s">
        <v>1171</v>
      </c>
      <c r="P45" s="87" t="s">
        <v>672</v>
      </c>
      <c r="Q45" s="87"/>
      <c r="R45" s="87" t="s">
        <v>648</v>
      </c>
      <c r="S45" s="2" t="s">
        <v>379</v>
      </c>
      <c r="T45" s="2" t="s">
        <v>379</v>
      </c>
      <c r="U45" s="2" t="s">
        <v>380</v>
      </c>
      <c r="V45" s="271" t="s">
        <v>1172</v>
      </c>
      <c r="W45" s="537"/>
      <c r="X45" s="537"/>
      <c r="Y45" s="537"/>
      <c r="Z45" s="2"/>
    </row>
    <row r="46" spans="2:26" ht="15.9" customHeight="1" x14ac:dyDescent="0.2">
      <c r="B46" s="275"/>
      <c r="C46" s="546" t="s">
        <v>1193</v>
      </c>
      <c r="D46" s="547"/>
      <c r="E46" s="52">
        <v>2</v>
      </c>
      <c r="F46" s="94">
        <v>10.65</v>
      </c>
      <c r="G46" s="87" t="s">
        <v>561</v>
      </c>
      <c r="H46" s="87" t="s">
        <v>513</v>
      </c>
      <c r="I46" s="87" t="s">
        <v>351</v>
      </c>
      <c r="J46" s="271" t="s">
        <v>559</v>
      </c>
      <c r="K46" s="271"/>
      <c r="L46" s="271"/>
      <c r="M46" s="87" t="s">
        <v>1253</v>
      </c>
      <c r="N46" s="87" t="s">
        <v>1170</v>
      </c>
      <c r="O46" s="224" t="s">
        <v>1174</v>
      </c>
      <c r="P46" s="87" t="s">
        <v>62</v>
      </c>
      <c r="Q46" s="87"/>
      <c r="R46" s="87" t="s">
        <v>648</v>
      </c>
      <c r="S46" s="2" t="s">
        <v>379</v>
      </c>
      <c r="T46" s="2" t="s">
        <v>379</v>
      </c>
      <c r="U46" s="2" t="s">
        <v>380</v>
      </c>
      <c r="V46" s="271" t="s">
        <v>1172</v>
      </c>
      <c r="W46" s="537"/>
      <c r="X46" s="537"/>
      <c r="Y46" s="537"/>
      <c r="Z46" s="2"/>
    </row>
    <row r="47" spans="2:26" ht="15.9" customHeight="1" x14ac:dyDescent="0.2">
      <c r="B47" s="275"/>
      <c r="C47" s="546" t="s">
        <v>1193</v>
      </c>
      <c r="D47" s="547"/>
      <c r="E47" s="52">
        <v>3</v>
      </c>
      <c r="F47" s="94">
        <v>10.65</v>
      </c>
      <c r="G47" s="87" t="s">
        <v>561</v>
      </c>
      <c r="H47" s="87" t="s">
        <v>516</v>
      </c>
      <c r="I47" s="87" t="s">
        <v>351</v>
      </c>
      <c r="J47" s="271" t="s">
        <v>559</v>
      </c>
      <c r="K47" s="271"/>
      <c r="L47" s="271"/>
      <c r="M47" s="87" t="s">
        <v>1253</v>
      </c>
      <c r="N47" s="87" t="s">
        <v>1170</v>
      </c>
      <c r="O47" s="224" t="s">
        <v>1174</v>
      </c>
      <c r="P47" s="87" t="s">
        <v>62</v>
      </c>
      <c r="Q47" s="87"/>
      <c r="R47" s="87" t="s">
        <v>648</v>
      </c>
      <c r="S47" s="2" t="s">
        <v>379</v>
      </c>
      <c r="T47" s="2" t="s">
        <v>379</v>
      </c>
      <c r="U47" s="2" t="s">
        <v>380</v>
      </c>
      <c r="V47" s="271" t="s">
        <v>1172</v>
      </c>
      <c r="W47" s="537"/>
      <c r="X47" s="537"/>
      <c r="Y47" s="537"/>
      <c r="Z47" s="2"/>
    </row>
    <row r="48" spans="2:26" ht="15.9" customHeight="1" x14ac:dyDescent="0.2">
      <c r="B48" s="275"/>
      <c r="C48" s="546" t="s">
        <v>1193</v>
      </c>
      <c r="D48" s="547"/>
      <c r="E48" s="52">
        <v>4</v>
      </c>
      <c r="F48" s="94">
        <v>10.65</v>
      </c>
      <c r="G48" s="87" t="s">
        <v>561</v>
      </c>
      <c r="H48" s="87" t="s">
        <v>517</v>
      </c>
      <c r="I48" s="87" t="s">
        <v>351</v>
      </c>
      <c r="J48" s="271" t="s">
        <v>559</v>
      </c>
      <c r="K48" s="271"/>
      <c r="L48" s="271"/>
      <c r="M48" s="87" t="s">
        <v>1253</v>
      </c>
      <c r="N48" s="87" t="s">
        <v>1170</v>
      </c>
      <c r="O48" s="224" t="s">
        <v>1174</v>
      </c>
      <c r="P48" s="87" t="s">
        <v>62</v>
      </c>
      <c r="Q48" s="87"/>
      <c r="R48" s="87" t="s">
        <v>648</v>
      </c>
      <c r="S48" s="2" t="s">
        <v>379</v>
      </c>
      <c r="T48" s="2" t="s">
        <v>379</v>
      </c>
      <c r="U48" s="2" t="s">
        <v>380</v>
      </c>
      <c r="V48" s="271" t="s">
        <v>1172</v>
      </c>
      <c r="W48" s="537"/>
      <c r="X48" s="537"/>
      <c r="Y48" s="537"/>
      <c r="Z48" s="2"/>
    </row>
    <row r="49" spans="2:26" ht="15.9" customHeight="1" x14ac:dyDescent="0.2">
      <c r="B49" s="275"/>
      <c r="C49" s="546" t="s">
        <v>1193</v>
      </c>
      <c r="D49" s="547"/>
      <c r="E49" s="52">
        <v>5</v>
      </c>
      <c r="F49" s="94">
        <v>10.65</v>
      </c>
      <c r="G49" s="87" t="s">
        <v>561</v>
      </c>
      <c r="H49" s="87" t="s">
        <v>515</v>
      </c>
      <c r="I49" s="87" t="s">
        <v>351</v>
      </c>
      <c r="J49" s="271" t="s">
        <v>559</v>
      </c>
      <c r="K49" s="271"/>
      <c r="L49" s="271"/>
      <c r="M49" s="87" t="s">
        <v>1253</v>
      </c>
      <c r="N49" s="87" t="s">
        <v>1170</v>
      </c>
      <c r="O49" s="87" t="s">
        <v>1194</v>
      </c>
      <c r="P49" s="87" t="s">
        <v>648</v>
      </c>
      <c r="Q49" s="87"/>
      <c r="R49" s="87" t="s">
        <v>648</v>
      </c>
      <c r="S49" s="2" t="s">
        <v>379</v>
      </c>
      <c r="T49" s="2" t="s">
        <v>379</v>
      </c>
      <c r="U49" s="2" t="s">
        <v>380</v>
      </c>
      <c r="V49" s="271" t="s">
        <v>1172</v>
      </c>
      <c r="W49" s="537"/>
      <c r="X49" s="537"/>
      <c r="Y49" s="537"/>
      <c r="Z49" s="2"/>
    </row>
    <row r="50" spans="2:26" ht="15.9" customHeight="1" x14ac:dyDescent="0.2">
      <c r="B50" s="275"/>
      <c r="C50" s="546" t="s">
        <v>1193</v>
      </c>
      <c r="D50" s="547"/>
      <c r="E50" s="52">
        <v>6</v>
      </c>
      <c r="F50" s="94">
        <v>10.65</v>
      </c>
      <c r="G50" s="87" t="s">
        <v>561</v>
      </c>
      <c r="H50" s="87" t="s">
        <v>519</v>
      </c>
      <c r="I50" s="87" t="s">
        <v>351</v>
      </c>
      <c r="J50" s="271" t="s">
        <v>559</v>
      </c>
      <c r="K50" s="271"/>
      <c r="L50" s="271"/>
      <c r="M50" s="87" t="s">
        <v>1253</v>
      </c>
      <c r="N50" s="87" t="s">
        <v>1170</v>
      </c>
      <c r="O50" s="224" t="s">
        <v>1171</v>
      </c>
      <c r="P50" s="87" t="s">
        <v>672</v>
      </c>
      <c r="Q50" s="87"/>
      <c r="R50" s="87" t="s">
        <v>648</v>
      </c>
      <c r="S50" s="2" t="s">
        <v>379</v>
      </c>
      <c r="T50" s="2" t="s">
        <v>379</v>
      </c>
      <c r="U50" s="2" t="s">
        <v>380</v>
      </c>
      <c r="V50" s="271" t="s">
        <v>1172</v>
      </c>
      <c r="W50" s="537"/>
      <c r="X50" s="537"/>
      <c r="Y50" s="537"/>
      <c r="Z50" s="2"/>
    </row>
    <row r="51" spans="2:26" ht="15.9" customHeight="1" x14ac:dyDescent="0.2">
      <c r="B51" s="275"/>
      <c r="C51" s="546" t="s">
        <v>1193</v>
      </c>
      <c r="D51" s="547"/>
      <c r="E51" s="52">
        <v>7</v>
      </c>
      <c r="F51" s="94">
        <v>10.65</v>
      </c>
      <c r="G51" s="87" t="s">
        <v>350</v>
      </c>
      <c r="H51" s="87" t="s">
        <v>376</v>
      </c>
      <c r="I51" s="87" t="s">
        <v>351</v>
      </c>
      <c r="J51" s="271" t="s">
        <v>559</v>
      </c>
      <c r="K51" s="271"/>
      <c r="L51" s="271"/>
      <c r="M51" s="87" t="s">
        <v>1195</v>
      </c>
      <c r="N51" s="87" t="s">
        <v>1177</v>
      </c>
      <c r="O51" s="224" t="s">
        <v>1171</v>
      </c>
      <c r="P51" s="87" t="s">
        <v>672</v>
      </c>
      <c r="Q51" s="87"/>
      <c r="R51" s="87" t="s">
        <v>1135</v>
      </c>
      <c r="S51" s="2" t="s">
        <v>378</v>
      </c>
      <c r="T51" s="2" t="s">
        <v>383</v>
      </c>
      <c r="U51" s="2" t="s">
        <v>382</v>
      </c>
      <c r="V51" s="271" t="s">
        <v>1178</v>
      </c>
      <c r="W51" s="537"/>
      <c r="X51" s="537"/>
      <c r="Y51" s="537"/>
      <c r="Z51" s="87" t="s">
        <v>1179</v>
      </c>
    </row>
    <row r="52" spans="2:26" ht="15.9" customHeight="1" x14ac:dyDescent="0.2">
      <c r="B52" s="275"/>
      <c r="C52" s="546" t="s">
        <v>1193</v>
      </c>
      <c r="D52" s="547"/>
      <c r="E52" s="52">
        <v>8</v>
      </c>
      <c r="F52" s="94">
        <v>10.65</v>
      </c>
      <c r="G52" s="87" t="s">
        <v>350</v>
      </c>
      <c r="H52" s="87" t="s">
        <v>376</v>
      </c>
      <c r="I52" s="87" t="s">
        <v>351</v>
      </c>
      <c r="J52" s="271" t="s">
        <v>559</v>
      </c>
      <c r="K52" s="271"/>
      <c r="L52" s="271"/>
      <c r="M52" s="87" t="s">
        <v>1196</v>
      </c>
      <c r="N52" s="87" t="s">
        <v>1177</v>
      </c>
      <c r="O52" s="224" t="s">
        <v>1171</v>
      </c>
      <c r="P52" s="87" t="s">
        <v>672</v>
      </c>
      <c r="Q52" s="87"/>
      <c r="R52" s="87" t="s">
        <v>1135</v>
      </c>
      <c r="S52" s="2" t="s">
        <v>378</v>
      </c>
      <c r="T52" s="2" t="s">
        <v>383</v>
      </c>
      <c r="U52" s="2" t="s">
        <v>382</v>
      </c>
      <c r="V52" s="271" t="s">
        <v>1178</v>
      </c>
      <c r="W52" s="537"/>
      <c r="X52" s="537"/>
      <c r="Y52" s="537"/>
      <c r="Z52" s="87" t="s">
        <v>1179</v>
      </c>
    </row>
    <row r="53" spans="2:26" ht="15.9" customHeight="1" x14ac:dyDescent="0.2">
      <c r="B53" s="275"/>
      <c r="C53" s="546" t="s">
        <v>1193</v>
      </c>
      <c r="D53" s="547"/>
      <c r="E53" s="52">
        <v>9</v>
      </c>
      <c r="F53" s="94">
        <v>10.65</v>
      </c>
      <c r="G53" s="87" t="s">
        <v>350</v>
      </c>
      <c r="H53" s="87" t="s">
        <v>376</v>
      </c>
      <c r="I53" s="87" t="s">
        <v>351</v>
      </c>
      <c r="J53" s="271" t="s">
        <v>559</v>
      </c>
      <c r="K53" s="271"/>
      <c r="L53" s="271"/>
      <c r="M53" s="87" t="s">
        <v>1197</v>
      </c>
      <c r="N53" s="87" t="s">
        <v>1177</v>
      </c>
      <c r="O53" s="224" t="s">
        <v>1171</v>
      </c>
      <c r="P53" s="87" t="s">
        <v>672</v>
      </c>
      <c r="Q53" s="87"/>
      <c r="R53" s="87" t="s">
        <v>1135</v>
      </c>
      <c r="S53" s="2" t="s">
        <v>378</v>
      </c>
      <c r="T53" s="2" t="s">
        <v>383</v>
      </c>
      <c r="U53" s="2" t="s">
        <v>382</v>
      </c>
      <c r="V53" s="271" t="s">
        <v>1178</v>
      </c>
      <c r="W53" s="537"/>
      <c r="X53" s="537"/>
      <c r="Y53" s="537"/>
      <c r="Z53" s="87" t="s">
        <v>1198</v>
      </c>
    </row>
    <row r="54" spans="2:26" ht="15.9" customHeight="1" x14ac:dyDescent="0.2">
      <c r="B54" s="275"/>
      <c r="C54" s="546" t="s">
        <v>1193</v>
      </c>
      <c r="D54" s="547"/>
      <c r="E54" s="52">
        <v>10</v>
      </c>
      <c r="F54" s="94">
        <v>10.65</v>
      </c>
      <c r="G54" s="87" t="s">
        <v>350</v>
      </c>
      <c r="H54" s="87" t="s">
        <v>376</v>
      </c>
      <c r="I54" s="87" t="s">
        <v>351</v>
      </c>
      <c r="J54" s="271" t="s">
        <v>559</v>
      </c>
      <c r="K54" s="271"/>
      <c r="L54" s="271"/>
      <c r="M54" s="87" t="s">
        <v>1199</v>
      </c>
      <c r="N54" s="87" t="s">
        <v>1177</v>
      </c>
      <c r="O54" s="224" t="s">
        <v>1171</v>
      </c>
      <c r="P54" s="87" t="s">
        <v>672</v>
      </c>
      <c r="Q54" s="87"/>
      <c r="R54" s="87" t="s">
        <v>1135</v>
      </c>
      <c r="S54" s="2" t="s">
        <v>378</v>
      </c>
      <c r="T54" s="2" t="s">
        <v>383</v>
      </c>
      <c r="U54" s="2" t="s">
        <v>382</v>
      </c>
      <c r="V54" s="271" t="s">
        <v>1178</v>
      </c>
      <c r="W54" s="537"/>
      <c r="X54" s="537"/>
      <c r="Y54" s="537"/>
      <c r="Z54" s="87" t="s">
        <v>1179</v>
      </c>
    </row>
    <row r="55" spans="2:26" ht="15.9" customHeight="1" x14ac:dyDescent="0.2">
      <c r="B55" s="275"/>
      <c r="C55" s="546" t="s">
        <v>1200</v>
      </c>
      <c r="D55" s="547"/>
      <c r="E55" s="52">
        <v>1</v>
      </c>
      <c r="F55" s="94">
        <v>10.77</v>
      </c>
      <c r="G55" s="87" t="s">
        <v>561</v>
      </c>
      <c r="H55" s="87" t="s">
        <v>520</v>
      </c>
      <c r="I55" s="87" t="s">
        <v>351</v>
      </c>
      <c r="J55" s="271" t="s">
        <v>559</v>
      </c>
      <c r="K55" s="271"/>
      <c r="L55" s="271"/>
      <c r="M55" s="87" t="s">
        <v>1253</v>
      </c>
      <c r="N55" s="87" t="s">
        <v>1170</v>
      </c>
      <c r="O55" s="224" t="s">
        <v>364</v>
      </c>
      <c r="P55" s="87" t="s">
        <v>672</v>
      </c>
      <c r="Q55" s="87"/>
      <c r="R55" s="87" t="s">
        <v>648</v>
      </c>
      <c r="S55" s="2" t="s">
        <v>379</v>
      </c>
      <c r="T55" s="2" t="s">
        <v>379</v>
      </c>
      <c r="U55" s="2" t="s">
        <v>380</v>
      </c>
      <c r="V55" s="271" t="s">
        <v>1172</v>
      </c>
      <c r="W55" s="537"/>
      <c r="X55" s="537"/>
      <c r="Y55" s="537"/>
      <c r="Z55" s="2"/>
    </row>
    <row r="56" spans="2:26" ht="15.9" customHeight="1" x14ac:dyDescent="0.2">
      <c r="B56" s="275"/>
      <c r="C56" s="546" t="s">
        <v>1200</v>
      </c>
      <c r="D56" s="547"/>
      <c r="E56" s="52">
        <v>2</v>
      </c>
      <c r="F56" s="94">
        <v>10.77</v>
      </c>
      <c r="G56" s="87" t="s">
        <v>561</v>
      </c>
      <c r="H56" s="87" t="s">
        <v>520</v>
      </c>
      <c r="I56" s="87" t="s">
        <v>351</v>
      </c>
      <c r="J56" s="271" t="s">
        <v>559</v>
      </c>
      <c r="K56" s="271"/>
      <c r="L56" s="271"/>
      <c r="M56" s="87" t="s">
        <v>1253</v>
      </c>
      <c r="N56" s="87" t="s">
        <v>1170</v>
      </c>
      <c r="O56" s="224" t="s">
        <v>364</v>
      </c>
      <c r="P56" s="87" t="s">
        <v>672</v>
      </c>
      <c r="Q56" s="87"/>
      <c r="R56" s="87" t="s">
        <v>648</v>
      </c>
      <c r="S56" s="2" t="s">
        <v>379</v>
      </c>
      <c r="T56" s="2" t="s">
        <v>379</v>
      </c>
      <c r="U56" s="2" t="s">
        <v>380</v>
      </c>
      <c r="V56" s="271" t="s">
        <v>1172</v>
      </c>
      <c r="W56" s="537"/>
      <c r="X56" s="537"/>
      <c r="Y56" s="537"/>
      <c r="Z56" s="2"/>
    </row>
    <row r="57" spans="2:26" ht="15.9" customHeight="1" x14ac:dyDescent="0.2">
      <c r="B57" s="275"/>
      <c r="C57" s="546" t="s">
        <v>1200</v>
      </c>
      <c r="D57" s="547"/>
      <c r="E57" s="52">
        <v>3</v>
      </c>
      <c r="F57" s="94">
        <v>10.77</v>
      </c>
      <c r="G57" s="87" t="s">
        <v>561</v>
      </c>
      <c r="H57" s="87" t="s">
        <v>520</v>
      </c>
      <c r="I57" s="87" t="s">
        <v>351</v>
      </c>
      <c r="J57" s="271" t="s">
        <v>559</v>
      </c>
      <c r="K57" s="271"/>
      <c r="L57" s="271"/>
      <c r="M57" s="87" t="s">
        <v>1253</v>
      </c>
      <c r="N57" s="87" t="s">
        <v>1170</v>
      </c>
      <c r="O57" s="224" t="s">
        <v>364</v>
      </c>
      <c r="P57" s="87" t="s">
        <v>672</v>
      </c>
      <c r="Q57" s="87"/>
      <c r="R57" s="87" t="s">
        <v>648</v>
      </c>
      <c r="S57" s="2" t="s">
        <v>379</v>
      </c>
      <c r="T57" s="2" t="s">
        <v>379</v>
      </c>
      <c r="U57" s="2" t="s">
        <v>380</v>
      </c>
      <c r="V57" s="271" t="s">
        <v>1201</v>
      </c>
      <c r="W57" s="537"/>
      <c r="X57" s="537"/>
      <c r="Y57" s="537"/>
      <c r="Z57" s="2"/>
    </row>
    <row r="58" spans="2:26" ht="15.9" customHeight="1" x14ac:dyDescent="0.2">
      <c r="B58" s="275"/>
      <c r="C58" s="546" t="s">
        <v>1200</v>
      </c>
      <c r="D58" s="547"/>
      <c r="E58" s="52">
        <v>4</v>
      </c>
      <c r="F58" s="94">
        <v>10.77</v>
      </c>
      <c r="G58" s="87" t="s">
        <v>561</v>
      </c>
      <c r="H58" s="87" t="s">
        <v>520</v>
      </c>
      <c r="I58" s="87" t="s">
        <v>352</v>
      </c>
      <c r="J58" s="271" t="s">
        <v>352</v>
      </c>
      <c r="K58" s="271"/>
      <c r="L58" s="271"/>
      <c r="M58" s="87" t="s">
        <v>738</v>
      </c>
      <c r="N58" s="87" t="s">
        <v>1177</v>
      </c>
      <c r="O58" s="224" t="s">
        <v>364</v>
      </c>
      <c r="P58" s="87" t="s">
        <v>672</v>
      </c>
      <c r="Q58" s="87"/>
      <c r="R58" s="87" t="s">
        <v>671</v>
      </c>
      <c r="S58" s="2" t="s">
        <v>378</v>
      </c>
      <c r="T58" s="2" t="s">
        <v>383</v>
      </c>
      <c r="U58" s="2" t="s">
        <v>382</v>
      </c>
      <c r="V58" s="271" t="s">
        <v>1178</v>
      </c>
      <c r="W58" s="537"/>
      <c r="X58" s="537"/>
      <c r="Y58" s="537"/>
      <c r="Z58" s="2" t="s">
        <v>1131</v>
      </c>
    </row>
    <row r="59" spans="2:26" ht="15.9" customHeight="1" x14ac:dyDescent="0.2">
      <c r="B59" s="275"/>
      <c r="C59" s="546" t="s">
        <v>1200</v>
      </c>
      <c r="D59" s="547"/>
      <c r="E59" s="52">
        <v>5</v>
      </c>
      <c r="F59" s="94">
        <v>10.77</v>
      </c>
      <c r="G59" s="87" t="s">
        <v>561</v>
      </c>
      <c r="H59" s="87" t="s">
        <v>513</v>
      </c>
      <c r="I59" s="87" t="s">
        <v>351</v>
      </c>
      <c r="J59" s="271" t="s">
        <v>357</v>
      </c>
      <c r="K59" s="271"/>
      <c r="L59" s="271"/>
      <c r="M59" s="87" t="s">
        <v>1253</v>
      </c>
      <c r="N59" s="87" t="s">
        <v>1170</v>
      </c>
      <c r="O59" s="224" t="s">
        <v>363</v>
      </c>
      <c r="P59" s="87" t="s">
        <v>672</v>
      </c>
      <c r="Q59" s="87"/>
      <c r="R59" s="87" t="s">
        <v>648</v>
      </c>
      <c r="S59" s="2" t="s">
        <v>379</v>
      </c>
      <c r="T59" s="2" t="s">
        <v>379</v>
      </c>
      <c r="U59" s="2" t="s">
        <v>380</v>
      </c>
      <c r="V59" s="271" t="s">
        <v>1172</v>
      </c>
      <c r="W59" s="537"/>
      <c r="X59" s="537"/>
      <c r="Y59" s="537"/>
      <c r="Z59" s="2"/>
    </row>
    <row r="60" spans="2:26" ht="15.9" customHeight="1" x14ac:dyDescent="0.2">
      <c r="B60" s="275"/>
      <c r="C60" s="546" t="s">
        <v>1200</v>
      </c>
      <c r="D60" s="547"/>
      <c r="E60" s="52">
        <v>6</v>
      </c>
      <c r="F60" s="94">
        <v>10.77</v>
      </c>
      <c r="G60" s="87" t="s">
        <v>561</v>
      </c>
      <c r="H60" s="87" t="s">
        <v>512</v>
      </c>
      <c r="I60" s="87" t="s">
        <v>352</v>
      </c>
      <c r="J60" s="271" t="s">
        <v>352</v>
      </c>
      <c r="K60" s="271"/>
      <c r="L60" s="271"/>
      <c r="M60" s="87" t="s">
        <v>785</v>
      </c>
      <c r="N60" s="87" t="s">
        <v>1177</v>
      </c>
      <c r="O60" s="224" t="s">
        <v>364</v>
      </c>
      <c r="P60" s="87" t="s">
        <v>672</v>
      </c>
      <c r="Q60" s="87"/>
      <c r="R60" s="87" t="s">
        <v>671</v>
      </c>
      <c r="S60" s="2" t="s">
        <v>378</v>
      </c>
      <c r="T60" s="2" t="s">
        <v>383</v>
      </c>
      <c r="U60" s="2" t="s">
        <v>382</v>
      </c>
      <c r="V60" s="271" t="s">
        <v>1178</v>
      </c>
      <c r="W60" s="537"/>
      <c r="X60" s="537"/>
      <c r="Y60" s="537"/>
      <c r="Z60" s="2" t="s">
        <v>1131</v>
      </c>
    </row>
    <row r="61" spans="2:26" ht="15.9" customHeight="1" x14ac:dyDescent="0.2">
      <c r="B61" s="275"/>
      <c r="C61" s="546" t="s">
        <v>1200</v>
      </c>
      <c r="D61" s="547"/>
      <c r="E61" s="52">
        <v>7</v>
      </c>
      <c r="F61" s="94">
        <v>10.77</v>
      </c>
      <c r="G61" s="87" t="s">
        <v>561</v>
      </c>
      <c r="H61" s="87" t="s">
        <v>513</v>
      </c>
      <c r="I61" s="87" t="s">
        <v>351</v>
      </c>
      <c r="J61" s="271" t="s">
        <v>559</v>
      </c>
      <c r="K61" s="271"/>
      <c r="L61" s="271"/>
      <c r="M61" s="87" t="s">
        <v>1253</v>
      </c>
      <c r="N61" s="87" t="s">
        <v>1170</v>
      </c>
      <c r="O61" s="224" t="s">
        <v>363</v>
      </c>
      <c r="P61" s="87" t="s">
        <v>672</v>
      </c>
      <c r="Q61" s="87"/>
      <c r="R61" s="87" t="s">
        <v>648</v>
      </c>
      <c r="S61" s="2" t="s">
        <v>379</v>
      </c>
      <c r="T61" s="2" t="s">
        <v>379</v>
      </c>
      <c r="U61" s="2" t="s">
        <v>380</v>
      </c>
      <c r="V61" s="271" t="s">
        <v>1172</v>
      </c>
      <c r="W61" s="537"/>
      <c r="X61" s="537"/>
      <c r="Y61" s="537"/>
      <c r="Z61" s="2"/>
    </row>
    <row r="62" spans="2:26" ht="15.9" customHeight="1" x14ac:dyDescent="0.2">
      <c r="B62" s="275"/>
      <c r="C62" s="546" t="s">
        <v>1200</v>
      </c>
      <c r="D62" s="547"/>
      <c r="E62" s="52">
        <v>8</v>
      </c>
      <c r="F62" s="94">
        <v>10.77</v>
      </c>
      <c r="G62" s="87" t="s">
        <v>561</v>
      </c>
      <c r="H62" s="87" t="s">
        <v>513</v>
      </c>
      <c r="I62" s="87" t="s">
        <v>351</v>
      </c>
      <c r="J62" s="271" t="s">
        <v>357</v>
      </c>
      <c r="K62" s="271"/>
      <c r="L62" s="271"/>
      <c r="M62" s="87" t="s">
        <v>1253</v>
      </c>
      <c r="N62" s="87" t="s">
        <v>1170</v>
      </c>
      <c r="O62" s="224" t="s">
        <v>363</v>
      </c>
      <c r="P62" s="87" t="s">
        <v>672</v>
      </c>
      <c r="Q62" s="87"/>
      <c r="R62" s="87" t="s">
        <v>648</v>
      </c>
      <c r="S62" s="2" t="s">
        <v>379</v>
      </c>
      <c r="T62" s="2" t="s">
        <v>379</v>
      </c>
      <c r="U62" s="2" t="s">
        <v>380</v>
      </c>
      <c r="V62" s="271" t="s">
        <v>1172</v>
      </c>
      <c r="W62" s="537"/>
      <c r="X62" s="537"/>
      <c r="Y62" s="537"/>
      <c r="Z62" s="2"/>
    </row>
    <row r="63" spans="2:26" ht="15.9" customHeight="1" x14ac:dyDescent="0.2">
      <c r="B63" s="275"/>
      <c r="C63" s="546" t="s">
        <v>1200</v>
      </c>
      <c r="D63" s="547"/>
      <c r="E63" s="52">
        <v>9</v>
      </c>
      <c r="F63" s="94">
        <v>10.77</v>
      </c>
      <c r="G63" s="87" t="s">
        <v>561</v>
      </c>
      <c r="H63" s="87" t="s">
        <v>519</v>
      </c>
      <c r="I63" s="87" t="s">
        <v>351</v>
      </c>
      <c r="J63" s="271" t="s">
        <v>559</v>
      </c>
      <c r="K63" s="271"/>
      <c r="L63" s="271"/>
      <c r="M63" s="87" t="s">
        <v>1253</v>
      </c>
      <c r="N63" s="87" t="s">
        <v>1170</v>
      </c>
      <c r="O63" s="224" t="s">
        <v>364</v>
      </c>
      <c r="P63" s="87" t="s">
        <v>672</v>
      </c>
      <c r="Q63" s="87"/>
      <c r="R63" s="87" t="s">
        <v>648</v>
      </c>
      <c r="S63" s="2" t="s">
        <v>379</v>
      </c>
      <c r="T63" s="2" t="s">
        <v>379</v>
      </c>
      <c r="U63" s="2" t="s">
        <v>380</v>
      </c>
      <c r="V63" s="271" t="s">
        <v>1172</v>
      </c>
      <c r="W63" s="537"/>
      <c r="X63" s="537"/>
      <c r="Y63" s="537"/>
      <c r="Z63" s="2"/>
    </row>
    <row r="64" spans="2:26" ht="15.9" customHeight="1" x14ac:dyDescent="0.2">
      <c r="B64" s="275"/>
      <c r="C64" s="546" t="s">
        <v>1200</v>
      </c>
      <c r="D64" s="547"/>
      <c r="E64" s="52">
        <v>10</v>
      </c>
      <c r="F64" s="94">
        <v>10.77</v>
      </c>
      <c r="G64" s="87" t="s">
        <v>561</v>
      </c>
      <c r="H64" s="87" t="s">
        <v>519</v>
      </c>
      <c r="I64" s="87" t="s">
        <v>351</v>
      </c>
      <c r="J64" s="271" t="s">
        <v>559</v>
      </c>
      <c r="K64" s="271"/>
      <c r="L64" s="271"/>
      <c r="M64" s="87" t="s">
        <v>1253</v>
      </c>
      <c r="N64" s="87" t="s">
        <v>1170</v>
      </c>
      <c r="O64" s="224" t="s">
        <v>364</v>
      </c>
      <c r="P64" s="87" t="s">
        <v>672</v>
      </c>
      <c r="Q64" s="87"/>
      <c r="R64" s="87" t="s">
        <v>648</v>
      </c>
      <c r="S64" s="2" t="s">
        <v>379</v>
      </c>
      <c r="T64" s="2" t="s">
        <v>379</v>
      </c>
      <c r="U64" s="2" t="s">
        <v>380</v>
      </c>
      <c r="V64" s="271" t="s">
        <v>1172</v>
      </c>
      <c r="W64" s="537"/>
      <c r="X64" s="537"/>
      <c r="Y64" s="537"/>
      <c r="Z64" s="2"/>
    </row>
    <row r="65" spans="2:26" ht="15.9" customHeight="1" x14ac:dyDescent="0.2">
      <c r="B65" s="275"/>
      <c r="C65" s="546" t="s">
        <v>1200</v>
      </c>
      <c r="D65" s="547"/>
      <c r="E65" s="52">
        <v>11</v>
      </c>
      <c r="F65" s="94">
        <v>10.77</v>
      </c>
      <c r="G65" s="87" t="s">
        <v>350</v>
      </c>
      <c r="H65" s="87" t="s">
        <v>376</v>
      </c>
      <c r="I65" s="87" t="s">
        <v>351</v>
      </c>
      <c r="J65" s="271" t="s">
        <v>559</v>
      </c>
      <c r="K65" s="271"/>
      <c r="L65" s="271"/>
      <c r="M65" s="87" t="s">
        <v>794</v>
      </c>
      <c r="N65" s="87" t="s">
        <v>1177</v>
      </c>
      <c r="O65" s="224" t="s">
        <v>364</v>
      </c>
      <c r="P65" s="87" t="s">
        <v>672</v>
      </c>
      <c r="Q65" s="87"/>
      <c r="R65" s="87" t="s">
        <v>1135</v>
      </c>
      <c r="S65" s="2" t="s">
        <v>378</v>
      </c>
      <c r="T65" s="2" t="s">
        <v>383</v>
      </c>
      <c r="U65" s="2" t="s">
        <v>382</v>
      </c>
      <c r="V65" s="271" t="s">
        <v>1178</v>
      </c>
      <c r="W65" s="537"/>
      <c r="X65" s="537"/>
      <c r="Y65" s="537"/>
      <c r="Z65" s="87" t="s">
        <v>1130</v>
      </c>
    </row>
    <row r="66" spans="2:26" ht="15.9" customHeight="1" x14ac:dyDescent="0.2">
      <c r="B66" s="275"/>
      <c r="C66" s="546" t="s">
        <v>1200</v>
      </c>
      <c r="D66" s="547"/>
      <c r="E66" s="52">
        <v>12</v>
      </c>
      <c r="F66" s="94">
        <v>10.77</v>
      </c>
      <c r="G66" s="87" t="s">
        <v>350</v>
      </c>
      <c r="H66" s="87" t="s">
        <v>376</v>
      </c>
      <c r="I66" s="87" t="s">
        <v>351</v>
      </c>
      <c r="J66" s="271" t="s">
        <v>559</v>
      </c>
      <c r="K66" s="271"/>
      <c r="L66" s="271"/>
      <c r="M66" s="87" t="s">
        <v>797</v>
      </c>
      <c r="N66" s="87" t="s">
        <v>1177</v>
      </c>
      <c r="O66" s="224" t="s">
        <v>364</v>
      </c>
      <c r="P66" s="87" t="s">
        <v>672</v>
      </c>
      <c r="Q66" s="87"/>
      <c r="R66" s="87" t="s">
        <v>1135</v>
      </c>
      <c r="S66" s="2" t="s">
        <v>378</v>
      </c>
      <c r="T66" s="2" t="s">
        <v>383</v>
      </c>
      <c r="U66" s="2" t="s">
        <v>382</v>
      </c>
      <c r="V66" s="271" t="s">
        <v>1178</v>
      </c>
      <c r="W66" s="537"/>
      <c r="X66" s="537"/>
      <c r="Y66" s="537"/>
      <c r="Z66" s="87" t="s">
        <v>1130</v>
      </c>
    </row>
    <row r="67" spans="2:26" ht="15.9" customHeight="1" x14ac:dyDescent="0.2">
      <c r="B67" s="275"/>
      <c r="C67" s="546" t="s">
        <v>1200</v>
      </c>
      <c r="D67" s="547"/>
      <c r="E67" s="52">
        <v>13</v>
      </c>
      <c r="F67" s="94">
        <v>10.77</v>
      </c>
      <c r="G67" s="87" t="s">
        <v>350</v>
      </c>
      <c r="H67" s="87" t="s">
        <v>376</v>
      </c>
      <c r="I67" s="87" t="s">
        <v>351</v>
      </c>
      <c r="J67" s="271" t="s">
        <v>559</v>
      </c>
      <c r="K67" s="271"/>
      <c r="L67" s="271"/>
      <c r="M67" s="87" t="s">
        <v>729</v>
      </c>
      <c r="N67" s="87" t="s">
        <v>1177</v>
      </c>
      <c r="O67" s="224" t="s">
        <v>364</v>
      </c>
      <c r="P67" s="87" t="s">
        <v>672</v>
      </c>
      <c r="Q67" s="87"/>
      <c r="R67" s="87" t="s">
        <v>1135</v>
      </c>
      <c r="S67" s="2" t="s">
        <v>378</v>
      </c>
      <c r="T67" s="2" t="s">
        <v>383</v>
      </c>
      <c r="U67" s="2" t="s">
        <v>382</v>
      </c>
      <c r="V67" s="271" t="s">
        <v>1178</v>
      </c>
      <c r="W67" s="537"/>
      <c r="X67" s="537"/>
      <c r="Y67" s="537"/>
      <c r="Z67" s="87" t="s">
        <v>1130</v>
      </c>
    </row>
    <row r="68" spans="2:26" ht="15.9" customHeight="1" x14ac:dyDescent="0.2">
      <c r="B68" s="275"/>
      <c r="C68" s="546" t="s">
        <v>1202</v>
      </c>
      <c r="D68" s="547"/>
      <c r="E68" s="52">
        <v>1</v>
      </c>
      <c r="F68" s="94">
        <v>10.4</v>
      </c>
      <c r="G68" s="87" t="s">
        <v>561</v>
      </c>
      <c r="H68" s="87" t="s">
        <v>520</v>
      </c>
      <c r="I68" s="87" t="s">
        <v>352</v>
      </c>
      <c r="J68" s="271" t="s">
        <v>352</v>
      </c>
      <c r="K68" s="271"/>
      <c r="L68" s="271"/>
      <c r="M68" s="87" t="s">
        <v>738</v>
      </c>
      <c r="N68" s="87" t="s">
        <v>1177</v>
      </c>
      <c r="O68" s="224" t="s">
        <v>364</v>
      </c>
      <c r="P68" s="87" t="s">
        <v>672</v>
      </c>
      <c r="Q68" s="87"/>
      <c r="R68" s="87" t="s">
        <v>671</v>
      </c>
      <c r="S68" s="2" t="s">
        <v>378</v>
      </c>
      <c r="T68" s="2" t="s">
        <v>383</v>
      </c>
      <c r="U68" s="2" t="s">
        <v>382</v>
      </c>
      <c r="V68" s="271" t="s">
        <v>1178</v>
      </c>
      <c r="W68" s="537"/>
      <c r="X68" s="537"/>
      <c r="Y68" s="537"/>
      <c r="Z68" s="2" t="s">
        <v>1131</v>
      </c>
    </row>
    <row r="69" spans="2:26" ht="15.9" customHeight="1" x14ac:dyDescent="0.2">
      <c r="B69" s="275"/>
      <c r="C69" s="546" t="s">
        <v>1202</v>
      </c>
      <c r="D69" s="547"/>
      <c r="E69" s="52">
        <v>2</v>
      </c>
      <c r="F69" s="94">
        <v>10.4</v>
      </c>
      <c r="G69" s="87" t="s">
        <v>561</v>
      </c>
      <c r="H69" s="87" t="s">
        <v>513</v>
      </c>
      <c r="I69" s="87" t="s">
        <v>352</v>
      </c>
      <c r="J69" s="271" t="s">
        <v>352</v>
      </c>
      <c r="K69" s="271"/>
      <c r="L69" s="271"/>
      <c r="M69" s="87" t="s">
        <v>800</v>
      </c>
      <c r="N69" s="87" t="s">
        <v>1177</v>
      </c>
      <c r="O69" s="224" t="s">
        <v>364</v>
      </c>
      <c r="P69" s="87" t="s">
        <v>672</v>
      </c>
      <c r="Q69" s="87"/>
      <c r="R69" s="87" t="s">
        <v>671</v>
      </c>
      <c r="S69" s="2" t="s">
        <v>378</v>
      </c>
      <c r="T69" s="2" t="s">
        <v>383</v>
      </c>
      <c r="U69" s="2" t="s">
        <v>382</v>
      </c>
      <c r="V69" s="271" t="s">
        <v>1178</v>
      </c>
      <c r="W69" s="537"/>
      <c r="X69" s="537"/>
      <c r="Y69" s="537"/>
      <c r="Z69" s="2" t="s">
        <v>1131</v>
      </c>
    </row>
    <row r="70" spans="2:26" ht="15.9" customHeight="1" x14ac:dyDescent="0.2">
      <c r="B70" s="275"/>
      <c r="C70" s="546" t="s">
        <v>1202</v>
      </c>
      <c r="D70" s="547"/>
      <c r="E70" s="52">
        <v>3</v>
      </c>
      <c r="F70" s="94">
        <v>10.4</v>
      </c>
      <c r="G70" s="87" t="s">
        <v>561</v>
      </c>
      <c r="H70" s="87" t="s">
        <v>519</v>
      </c>
      <c r="I70" s="87" t="s">
        <v>351</v>
      </c>
      <c r="J70" s="271" t="s">
        <v>559</v>
      </c>
      <c r="K70" s="271"/>
      <c r="L70" s="271"/>
      <c r="M70" s="87" t="s">
        <v>1253</v>
      </c>
      <c r="N70" s="87" t="s">
        <v>1170</v>
      </c>
      <c r="O70" s="224" t="s">
        <v>364</v>
      </c>
      <c r="P70" s="87" t="s">
        <v>672</v>
      </c>
      <c r="Q70" s="87"/>
      <c r="R70" s="87" t="s">
        <v>648</v>
      </c>
      <c r="S70" s="2" t="s">
        <v>379</v>
      </c>
      <c r="T70" s="2" t="s">
        <v>379</v>
      </c>
      <c r="U70" s="2" t="s">
        <v>380</v>
      </c>
      <c r="V70" s="271" t="s">
        <v>1172</v>
      </c>
      <c r="W70" s="537"/>
      <c r="X70" s="537"/>
      <c r="Y70" s="537"/>
      <c r="Z70" s="2"/>
    </row>
    <row r="71" spans="2:26" ht="15.9" customHeight="1" x14ac:dyDescent="0.2">
      <c r="B71" s="275"/>
      <c r="C71" s="546" t="s">
        <v>1202</v>
      </c>
      <c r="D71" s="547"/>
      <c r="E71" s="52">
        <v>4</v>
      </c>
      <c r="F71" s="94">
        <v>10.4</v>
      </c>
      <c r="G71" s="87" t="s">
        <v>350</v>
      </c>
      <c r="H71" s="87" t="s">
        <v>376</v>
      </c>
      <c r="I71" s="87" t="s">
        <v>351</v>
      </c>
      <c r="J71" s="271" t="s">
        <v>559</v>
      </c>
      <c r="K71" s="271"/>
      <c r="L71" s="271"/>
      <c r="M71" s="87" t="s">
        <v>749</v>
      </c>
      <c r="N71" s="87" t="s">
        <v>1177</v>
      </c>
      <c r="O71" s="224" t="s">
        <v>364</v>
      </c>
      <c r="P71" s="87" t="s">
        <v>672</v>
      </c>
      <c r="Q71" s="87"/>
      <c r="R71" s="87" t="s">
        <v>1135</v>
      </c>
      <c r="S71" s="2" t="s">
        <v>378</v>
      </c>
      <c r="T71" s="2" t="s">
        <v>383</v>
      </c>
      <c r="U71" s="2" t="s">
        <v>382</v>
      </c>
      <c r="V71" s="271" t="s">
        <v>1178</v>
      </c>
      <c r="W71" s="537"/>
      <c r="X71" s="537"/>
      <c r="Y71" s="537"/>
      <c r="Z71" s="87" t="s">
        <v>1130</v>
      </c>
    </row>
    <row r="72" spans="2:26" ht="15.9" customHeight="1" x14ac:dyDescent="0.2">
      <c r="B72" s="275"/>
      <c r="C72" s="546" t="s">
        <v>1137</v>
      </c>
      <c r="D72" s="547"/>
      <c r="E72" s="52">
        <v>5</v>
      </c>
      <c r="F72" s="94">
        <v>10.4</v>
      </c>
      <c r="G72" s="87" t="s">
        <v>350</v>
      </c>
      <c r="H72" s="87" t="s">
        <v>375</v>
      </c>
      <c r="I72" s="87" t="s">
        <v>352</v>
      </c>
      <c r="J72" s="271" t="s">
        <v>359</v>
      </c>
      <c r="K72" s="271"/>
      <c r="L72" s="271"/>
      <c r="M72" s="87" t="s">
        <v>668</v>
      </c>
      <c r="N72" s="87" t="s">
        <v>668</v>
      </c>
      <c r="O72" s="224" t="s">
        <v>364</v>
      </c>
      <c r="P72" s="87" t="s">
        <v>672</v>
      </c>
      <c r="Q72" s="87"/>
      <c r="R72" s="87" t="s">
        <v>1135</v>
      </c>
      <c r="S72" s="2" t="s">
        <v>379</v>
      </c>
      <c r="T72" s="2" t="s">
        <v>379</v>
      </c>
      <c r="U72" s="2" t="s">
        <v>380</v>
      </c>
      <c r="V72" s="271" t="s">
        <v>668</v>
      </c>
      <c r="W72" s="537"/>
      <c r="X72" s="537"/>
      <c r="Y72" s="537"/>
      <c r="Z72" s="87" t="s">
        <v>670</v>
      </c>
    </row>
    <row r="73" spans="2:26" ht="15.9" customHeight="1" x14ac:dyDescent="0.2">
      <c r="B73" s="275"/>
      <c r="C73" s="546" t="s">
        <v>1202</v>
      </c>
      <c r="D73" s="547"/>
      <c r="E73" s="52">
        <v>6</v>
      </c>
      <c r="F73" s="94">
        <v>10.4</v>
      </c>
      <c r="G73" s="87" t="s">
        <v>350</v>
      </c>
      <c r="H73" s="87" t="s">
        <v>376</v>
      </c>
      <c r="I73" s="87" t="s">
        <v>351</v>
      </c>
      <c r="J73" s="271" t="s">
        <v>559</v>
      </c>
      <c r="K73" s="271"/>
      <c r="L73" s="271"/>
      <c r="M73" s="87" t="s">
        <v>760</v>
      </c>
      <c r="N73" s="87" t="s">
        <v>1177</v>
      </c>
      <c r="O73" s="224" t="s">
        <v>364</v>
      </c>
      <c r="P73" s="87" t="s">
        <v>672</v>
      </c>
      <c r="Q73" s="87"/>
      <c r="R73" s="87" t="s">
        <v>1135</v>
      </c>
      <c r="S73" s="2" t="s">
        <v>378</v>
      </c>
      <c r="T73" s="2" t="s">
        <v>383</v>
      </c>
      <c r="U73" s="2" t="s">
        <v>382</v>
      </c>
      <c r="V73" s="271" t="s">
        <v>1178</v>
      </c>
      <c r="W73" s="537"/>
      <c r="X73" s="537"/>
      <c r="Y73" s="537"/>
      <c r="Z73" s="87" t="s">
        <v>1130</v>
      </c>
    </row>
    <row r="74" spans="2:26" ht="15.9" customHeight="1" x14ac:dyDescent="0.2">
      <c r="B74" s="275"/>
      <c r="C74" s="546" t="s">
        <v>1203</v>
      </c>
      <c r="D74" s="547"/>
      <c r="E74" s="52">
        <v>1</v>
      </c>
      <c r="F74" s="94">
        <v>10.9</v>
      </c>
      <c r="G74" s="87" t="s">
        <v>561</v>
      </c>
      <c r="H74" s="87" t="s">
        <v>520</v>
      </c>
      <c r="I74" s="87" t="s">
        <v>351</v>
      </c>
      <c r="J74" s="271" t="s">
        <v>559</v>
      </c>
      <c r="K74" s="271"/>
      <c r="L74" s="271"/>
      <c r="M74" s="87" t="s">
        <v>1253</v>
      </c>
      <c r="N74" s="87" t="s">
        <v>1170</v>
      </c>
      <c r="O74" s="224" t="s">
        <v>364</v>
      </c>
      <c r="P74" s="87" t="s">
        <v>672</v>
      </c>
      <c r="Q74" s="87"/>
      <c r="R74" s="87" t="s">
        <v>648</v>
      </c>
      <c r="S74" s="2" t="s">
        <v>379</v>
      </c>
      <c r="T74" s="2" t="s">
        <v>379</v>
      </c>
      <c r="U74" s="2" t="s">
        <v>380</v>
      </c>
      <c r="V74" s="271" t="s">
        <v>1201</v>
      </c>
      <c r="W74" s="537"/>
      <c r="X74" s="537"/>
      <c r="Y74" s="537"/>
      <c r="Z74" s="2"/>
    </row>
    <row r="75" spans="2:26" ht="15.9" customHeight="1" x14ac:dyDescent="0.2">
      <c r="B75" s="275"/>
      <c r="C75" s="546" t="s">
        <v>1203</v>
      </c>
      <c r="D75" s="547"/>
      <c r="E75" s="52">
        <v>2</v>
      </c>
      <c r="F75" s="94">
        <v>10.9</v>
      </c>
      <c r="G75" s="87" t="s">
        <v>561</v>
      </c>
      <c r="H75" s="87" t="s">
        <v>520</v>
      </c>
      <c r="I75" s="87" t="s">
        <v>352</v>
      </c>
      <c r="J75" s="271" t="s">
        <v>352</v>
      </c>
      <c r="K75" s="271"/>
      <c r="L75" s="271"/>
      <c r="M75" s="87" t="s">
        <v>1253</v>
      </c>
      <c r="N75" s="87" t="s">
        <v>1170</v>
      </c>
      <c r="O75" s="224" t="s">
        <v>364</v>
      </c>
      <c r="P75" s="87" t="s">
        <v>672</v>
      </c>
      <c r="Q75" s="87"/>
      <c r="R75" s="87" t="s">
        <v>648</v>
      </c>
      <c r="S75" s="2" t="s">
        <v>379</v>
      </c>
      <c r="T75" s="2" t="s">
        <v>379</v>
      </c>
      <c r="U75" s="2" t="s">
        <v>380</v>
      </c>
      <c r="V75" s="271" t="s">
        <v>1201</v>
      </c>
      <c r="W75" s="537"/>
      <c r="X75" s="537"/>
      <c r="Y75" s="537"/>
      <c r="Z75" s="2"/>
    </row>
    <row r="76" spans="2:26" ht="15.9" customHeight="1" x14ac:dyDescent="0.2">
      <c r="B76" s="275"/>
      <c r="C76" s="546" t="s">
        <v>1138</v>
      </c>
      <c r="D76" s="547"/>
      <c r="E76" s="52">
        <v>3</v>
      </c>
      <c r="F76" s="94">
        <v>10.9</v>
      </c>
      <c r="G76" s="87" t="s">
        <v>561</v>
      </c>
      <c r="H76" s="87" t="s">
        <v>510</v>
      </c>
      <c r="I76" s="87" t="s">
        <v>352</v>
      </c>
      <c r="J76" s="271" t="s">
        <v>352</v>
      </c>
      <c r="K76" s="271"/>
      <c r="L76" s="271"/>
      <c r="M76" s="87" t="s">
        <v>668</v>
      </c>
      <c r="N76" s="87" t="s">
        <v>668</v>
      </c>
      <c r="O76" s="224" t="s">
        <v>364</v>
      </c>
      <c r="P76" s="87" t="s">
        <v>672</v>
      </c>
      <c r="Q76" s="87"/>
      <c r="R76" s="87" t="s">
        <v>648</v>
      </c>
      <c r="S76" s="2" t="s">
        <v>379</v>
      </c>
      <c r="T76" s="2" t="s">
        <v>379</v>
      </c>
      <c r="U76" s="2" t="s">
        <v>380</v>
      </c>
      <c r="V76" s="271" t="s">
        <v>668</v>
      </c>
      <c r="W76" s="537"/>
      <c r="X76" s="537"/>
      <c r="Y76" s="537"/>
      <c r="Z76" s="2" t="s">
        <v>706</v>
      </c>
    </row>
    <row r="77" spans="2:26" ht="15.9" customHeight="1" x14ac:dyDescent="0.2">
      <c r="B77" s="275"/>
      <c r="C77" s="546" t="s">
        <v>1203</v>
      </c>
      <c r="D77" s="547"/>
      <c r="E77" s="52">
        <v>4</v>
      </c>
      <c r="F77" s="94">
        <v>10.9</v>
      </c>
      <c r="G77" s="87" t="s">
        <v>561</v>
      </c>
      <c r="H77" s="87" t="s">
        <v>516</v>
      </c>
      <c r="I77" s="87" t="s">
        <v>351</v>
      </c>
      <c r="J77" s="271" t="s">
        <v>559</v>
      </c>
      <c r="K77" s="271"/>
      <c r="L77" s="271"/>
      <c r="M77" s="87" t="s">
        <v>1253</v>
      </c>
      <c r="N77" s="87" t="s">
        <v>1170</v>
      </c>
      <c r="O77" s="87" t="s">
        <v>62</v>
      </c>
      <c r="P77" s="87" t="s">
        <v>62</v>
      </c>
      <c r="Q77" s="87"/>
      <c r="R77" s="87" t="s">
        <v>648</v>
      </c>
      <c r="S77" s="2" t="s">
        <v>379</v>
      </c>
      <c r="T77" s="2" t="s">
        <v>379</v>
      </c>
      <c r="U77" s="2" t="s">
        <v>380</v>
      </c>
      <c r="V77" s="271" t="s">
        <v>1172</v>
      </c>
      <c r="W77" s="537"/>
      <c r="X77" s="537"/>
      <c r="Y77" s="537"/>
      <c r="Z77" s="2"/>
    </row>
    <row r="78" spans="2:26" ht="15.9" customHeight="1" x14ac:dyDescent="0.2">
      <c r="B78" s="275"/>
      <c r="C78" s="546" t="s">
        <v>1203</v>
      </c>
      <c r="D78" s="547"/>
      <c r="E78" s="52">
        <v>5</v>
      </c>
      <c r="F78" s="94">
        <v>10.9</v>
      </c>
      <c r="G78" s="87" t="s">
        <v>561</v>
      </c>
      <c r="H78" s="87" t="s">
        <v>519</v>
      </c>
      <c r="I78" s="87" t="s">
        <v>351</v>
      </c>
      <c r="J78" s="271" t="s">
        <v>559</v>
      </c>
      <c r="K78" s="271"/>
      <c r="L78" s="271"/>
      <c r="M78" s="87" t="s">
        <v>1253</v>
      </c>
      <c r="N78" s="87" t="s">
        <v>1170</v>
      </c>
      <c r="O78" s="224" t="s">
        <v>364</v>
      </c>
      <c r="P78" s="87" t="s">
        <v>672</v>
      </c>
      <c r="Q78" s="87"/>
      <c r="R78" s="87" t="s">
        <v>648</v>
      </c>
      <c r="S78" s="2" t="s">
        <v>379</v>
      </c>
      <c r="T78" s="2" t="s">
        <v>379</v>
      </c>
      <c r="U78" s="2" t="s">
        <v>380</v>
      </c>
      <c r="V78" s="271" t="s">
        <v>1172</v>
      </c>
      <c r="W78" s="537"/>
      <c r="X78" s="537"/>
      <c r="Y78" s="537"/>
      <c r="Z78" s="2"/>
    </row>
    <row r="79" spans="2:26" ht="15.9" customHeight="1" x14ac:dyDescent="0.2">
      <c r="B79" s="275"/>
      <c r="C79" s="546" t="s">
        <v>1138</v>
      </c>
      <c r="D79" s="547"/>
      <c r="E79" s="52">
        <v>6</v>
      </c>
      <c r="F79" s="94">
        <v>10.9</v>
      </c>
      <c r="G79" s="87" t="s">
        <v>350</v>
      </c>
      <c r="H79" s="87" t="s">
        <v>375</v>
      </c>
      <c r="I79" s="87" t="s">
        <v>352</v>
      </c>
      <c r="J79" s="271" t="s">
        <v>359</v>
      </c>
      <c r="K79" s="271"/>
      <c r="L79" s="271"/>
      <c r="M79" s="87" t="s">
        <v>668</v>
      </c>
      <c r="N79" s="87" t="s">
        <v>668</v>
      </c>
      <c r="O79" s="224" t="s">
        <v>364</v>
      </c>
      <c r="P79" s="87" t="s">
        <v>672</v>
      </c>
      <c r="Q79" s="87"/>
      <c r="R79" s="87" t="s">
        <v>1135</v>
      </c>
      <c r="S79" s="2" t="s">
        <v>379</v>
      </c>
      <c r="T79" s="2" t="s">
        <v>379</v>
      </c>
      <c r="U79" s="2" t="s">
        <v>380</v>
      </c>
      <c r="V79" s="271" t="s">
        <v>668</v>
      </c>
      <c r="W79" s="537"/>
      <c r="X79" s="537"/>
      <c r="Y79" s="537"/>
      <c r="Z79" s="2" t="s">
        <v>670</v>
      </c>
    </row>
    <row r="80" spans="2:26" ht="15.9" customHeight="1" x14ac:dyDescent="0.2">
      <c r="B80" s="275"/>
      <c r="C80" s="546" t="s">
        <v>1203</v>
      </c>
      <c r="D80" s="547"/>
      <c r="E80" s="52">
        <v>7</v>
      </c>
      <c r="F80" s="94">
        <v>10.9</v>
      </c>
      <c r="G80" s="87" t="s">
        <v>350</v>
      </c>
      <c r="H80" s="87" t="s">
        <v>375</v>
      </c>
      <c r="I80" s="87" t="s">
        <v>351</v>
      </c>
      <c r="J80" s="271" t="s">
        <v>559</v>
      </c>
      <c r="K80" s="271"/>
      <c r="L80" s="271"/>
      <c r="M80" s="87" t="s">
        <v>810</v>
      </c>
      <c r="N80" s="87" t="s">
        <v>1177</v>
      </c>
      <c r="O80" s="224" t="s">
        <v>364</v>
      </c>
      <c r="P80" s="87" t="s">
        <v>672</v>
      </c>
      <c r="Q80" s="87"/>
      <c r="R80" s="87" t="s">
        <v>1135</v>
      </c>
      <c r="S80" s="2" t="s">
        <v>378</v>
      </c>
      <c r="T80" s="2" t="s">
        <v>383</v>
      </c>
      <c r="U80" s="2" t="s">
        <v>382</v>
      </c>
      <c r="V80" s="271" t="s">
        <v>1178</v>
      </c>
      <c r="W80" s="537"/>
      <c r="X80" s="537"/>
      <c r="Y80" s="537"/>
      <c r="Z80" s="87" t="s">
        <v>1130</v>
      </c>
    </row>
    <row r="81" spans="2:26" ht="15.9" customHeight="1" x14ac:dyDescent="0.2">
      <c r="B81" s="275"/>
      <c r="C81" s="546" t="s">
        <v>1203</v>
      </c>
      <c r="D81" s="547"/>
      <c r="E81" s="52">
        <v>8</v>
      </c>
      <c r="F81" s="94">
        <v>10.9</v>
      </c>
      <c r="G81" s="87" t="s">
        <v>350</v>
      </c>
      <c r="H81" s="87" t="s">
        <v>376</v>
      </c>
      <c r="I81" s="87" t="s">
        <v>351</v>
      </c>
      <c r="J81" s="271" t="s">
        <v>559</v>
      </c>
      <c r="K81" s="271"/>
      <c r="L81" s="271"/>
      <c r="M81" s="87" t="s">
        <v>813</v>
      </c>
      <c r="N81" s="87" t="s">
        <v>1204</v>
      </c>
      <c r="O81" s="224" t="s">
        <v>1135</v>
      </c>
      <c r="P81" s="87" t="s">
        <v>1135</v>
      </c>
      <c r="Q81" s="87"/>
      <c r="R81" s="87" t="s">
        <v>1135</v>
      </c>
      <c r="S81" s="2" t="s">
        <v>378</v>
      </c>
      <c r="T81" s="2" t="s">
        <v>383</v>
      </c>
      <c r="U81" s="2" t="s">
        <v>382</v>
      </c>
      <c r="V81" s="271" t="s">
        <v>1178</v>
      </c>
      <c r="W81" s="537"/>
      <c r="X81" s="537"/>
      <c r="Y81" s="537"/>
      <c r="Z81" s="87" t="s">
        <v>1130</v>
      </c>
    </row>
    <row r="82" spans="2:26" ht="15.9" customHeight="1" x14ac:dyDescent="0.2">
      <c r="B82" s="275"/>
      <c r="C82" s="546" t="s">
        <v>1203</v>
      </c>
      <c r="D82" s="547"/>
      <c r="E82" s="52">
        <v>9</v>
      </c>
      <c r="F82" s="94">
        <v>10.9</v>
      </c>
      <c r="G82" s="87" t="s">
        <v>350</v>
      </c>
      <c r="H82" s="87" t="s">
        <v>375</v>
      </c>
      <c r="I82" s="87" t="s">
        <v>352</v>
      </c>
      <c r="J82" s="271" t="s">
        <v>359</v>
      </c>
      <c r="K82" s="271"/>
      <c r="L82" s="271"/>
      <c r="M82" s="87" t="s">
        <v>814</v>
      </c>
      <c r="N82" s="87" t="s">
        <v>1177</v>
      </c>
      <c r="O82" s="224" t="s">
        <v>364</v>
      </c>
      <c r="P82" s="87" t="s">
        <v>672</v>
      </c>
      <c r="Q82" s="87"/>
      <c r="R82" s="87" t="s">
        <v>1135</v>
      </c>
      <c r="S82" s="2" t="s">
        <v>378</v>
      </c>
      <c r="T82" s="2" t="s">
        <v>383</v>
      </c>
      <c r="U82" s="2" t="s">
        <v>382</v>
      </c>
      <c r="V82" s="271" t="s">
        <v>1178</v>
      </c>
      <c r="W82" s="537"/>
      <c r="X82" s="537"/>
      <c r="Y82" s="537"/>
      <c r="Z82" s="2" t="s">
        <v>1205</v>
      </c>
    </row>
    <row r="83" spans="2:26" ht="15.9" customHeight="1" x14ac:dyDescent="0.2">
      <c r="B83" s="275"/>
      <c r="C83" s="546" t="s">
        <v>1203</v>
      </c>
      <c r="D83" s="547"/>
      <c r="E83" s="52">
        <v>10</v>
      </c>
      <c r="F83" s="94">
        <v>10.9</v>
      </c>
      <c r="G83" s="87" t="s">
        <v>350</v>
      </c>
      <c r="H83" s="87" t="s">
        <v>376</v>
      </c>
      <c r="I83" s="87" t="s">
        <v>351</v>
      </c>
      <c r="J83" s="271" t="s">
        <v>559</v>
      </c>
      <c r="K83" s="271"/>
      <c r="L83" s="271"/>
      <c r="M83" s="87" t="s">
        <v>816</v>
      </c>
      <c r="N83" s="87" t="s">
        <v>1177</v>
      </c>
      <c r="O83" s="224" t="s">
        <v>364</v>
      </c>
      <c r="P83" s="87" t="s">
        <v>672</v>
      </c>
      <c r="Q83" s="87"/>
      <c r="R83" s="87" t="s">
        <v>1135</v>
      </c>
      <c r="S83" s="2" t="s">
        <v>378</v>
      </c>
      <c r="T83" s="2" t="s">
        <v>383</v>
      </c>
      <c r="U83" s="2" t="s">
        <v>382</v>
      </c>
      <c r="V83" s="271" t="s">
        <v>1178</v>
      </c>
      <c r="W83" s="537"/>
      <c r="X83" s="537"/>
      <c r="Y83" s="537"/>
      <c r="Z83" s="87" t="s">
        <v>1130</v>
      </c>
    </row>
    <row r="84" spans="2:26" ht="15.9" customHeight="1" x14ac:dyDescent="0.2">
      <c r="B84" s="275"/>
      <c r="C84" s="546" t="s">
        <v>1206</v>
      </c>
      <c r="D84" s="547"/>
      <c r="E84" s="52">
        <v>1</v>
      </c>
      <c r="F84" s="94">
        <v>10.23</v>
      </c>
      <c r="G84" s="87" t="s">
        <v>561</v>
      </c>
      <c r="H84" s="87" t="s">
        <v>520</v>
      </c>
      <c r="I84" s="87" t="s">
        <v>352</v>
      </c>
      <c r="J84" s="271" t="s">
        <v>352</v>
      </c>
      <c r="K84" s="271"/>
      <c r="L84" s="271"/>
      <c r="M84" s="87" t="s">
        <v>738</v>
      </c>
      <c r="N84" s="87" t="s">
        <v>1177</v>
      </c>
      <c r="O84" s="224" t="s">
        <v>364</v>
      </c>
      <c r="P84" s="87" t="s">
        <v>672</v>
      </c>
      <c r="Q84" s="87"/>
      <c r="R84" s="87" t="s">
        <v>671</v>
      </c>
      <c r="S84" s="2" t="s">
        <v>378</v>
      </c>
      <c r="T84" s="2" t="s">
        <v>383</v>
      </c>
      <c r="U84" s="2" t="s">
        <v>382</v>
      </c>
      <c r="V84" s="271" t="s">
        <v>1178</v>
      </c>
      <c r="W84" s="537"/>
      <c r="X84" s="537"/>
      <c r="Y84" s="537"/>
      <c r="Z84" s="2" t="s">
        <v>1131</v>
      </c>
    </row>
    <row r="85" spans="2:26" ht="15.9" customHeight="1" x14ac:dyDescent="0.2">
      <c r="B85" s="275"/>
      <c r="C85" s="546" t="s">
        <v>1206</v>
      </c>
      <c r="D85" s="547"/>
      <c r="E85" s="52">
        <v>2</v>
      </c>
      <c r="F85" s="94">
        <v>10.23</v>
      </c>
      <c r="G85" s="87" t="s">
        <v>561</v>
      </c>
      <c r="H85" s="87" t="s">
        <v>520</v>
      </c>
      <c r="I85" s="87" t="s">
        <v>352</v>
      </c>
      <c r="J85" s="271" t="s">
        <v>352</v>
      </c>
      <c r="K85" s="271"/>
      <c r="L85" s="271"/>
      <c r="M85" s="87" t="s">
        <v>738</v>
      </c>
      <c r="N85" s="87" t="s">
        <v>1177</v>
      </c>
      <c r="O85" s="224" t="s">
        <v>364</v>
      </c>
      <c r="P85" s="87" t="s">
        <v>672</v>
      </c>
      <c r="Q85" s="87"/>
      <c r="R85" s="87" t="s">
        <v>671</v>
      </c>
      <c r="S85" s="2" t="s">
        <v>378</v>
      </c>
      <c r="T85" s="2" t="s">
        <v>383</v>
      </c>
      <c r="U85" s="2" t="s">
        <v>382</v>
      </c>
      <c r="V85" s="271" t="s">
        <v>1178</v>
      </c>
      <c r="W85" s="537"/>
      <c r="X85" s="537"/>
      <c r="Y85" s="537"/>
      <c r="Z85" s="2" t="s">
        <v>1131</v>
      </c>
    </row>
    <row r="86" spans="2:26" ht="15.9" customHeight="1" x14ac:dyDescent="0.2">
      <c r="B86" s="275"/>
      <c r="C86" s="546" t="s">
        <v>1206</v>
      </c>
      <c r="D86" s="547"/>
      <c r="E86" s="52">
        <v>3</v>
      </c>
      <c r="F86" s="94">
        <v>10.23</v>
      </c>
      <c r="G86" s="87" t="s">
        <v>561</v>
      </c>
      <c r="H86" s="87" t="s">
        <v>519</v>
      </c>
      <c r="I86" s="87" t="s">
        <v>352</v>
      </c>
      <c r="J86" s="271" t="s">
        <v>352</v>
      </c>
      <c r="K86" s="271"/>
      <c r="L86" s="271"/>
      <c r="M86" s="87" t="s">
        <v>818</v>
      </c>
      <c r="N86" s="87" t="s">
        <v>1177</v>
      </c>
      <c r="O86" s="224" t="s">
        <v>364</v>
      </c>
      <c r="P86" s="87" t="s">
        <v>672</v>
      </c>
      <c r="Q86" s="87"/>
      <c r="R86" s="87" t="s">
        <v>671</v>
      </c>
      <c r="S86" s="2" t="s">
        <v>378</v>
      </c>
      <c r="T86" s="2" t="s">
        <v>383</v>
      </c>
      <c r="U86" s="2" t="s">
        <v>382</v>
      </c>
      <c r="V86" s="271" t="s">
        <v>1178</v>
      </c>
      <c r="W86" s="537"/>
      <c r="X86" s="537"/>
      <c r="Y86" s="537"/>
      <c r="Z86" s="2" t="s">
        <v>1131</v>
      </c>
    </row>
    <row r="87" spans="2:26" ht="15.9" customHeight="1" x14ac:dyDescent="0.2">
      <c r="B87" s="275"/>
      <c r="C87" s="546" t="s">
        <v>1206</v>
      </c>
      <c r="D87" s="547"/>
      <c r="E87" s="52">
        <v>4</v>
      </c>
      <c r="F87" s="94">
        <v>10.23</v>
      </c>
      <c r="G87" s="87" t="s">
        <v>350</v>
      </c>
      <c r="H87" s="87" t="s">
        <v>375</v>
      </c>
      <c r="I87" s="87" t="s">
        <v>352</v>
      </c>
      <c r="J87" s="271" t="s">
        <v>359</v>
      </c>
      <c r="K87" s="271"/>
      <c r="L87" s="271"/>
      <c r="M87" s="87" t="s">
        <v>820</v>
      </c>
      <c r="N87" s="87" t="s">
        <v>1204</v>
      </c>
      <c r="O87" s="224" t="s">
        <v>1135</v>
      </c>
      <c r="P87" s="87" t="s">
        <v>1135</v>
      </c>
      <c r="Q87" s="87"/>
      <c r="R87" s="87" t="s">
        <v>1135</v>
      </c>
      <c r="S87" s="2" t="s">
        <v>378</v>
      </c>
      <c r="T87" s="2" t="s">
        <v>383</v>
      </c>
      <c r="U87" s="2" t="s">
        <v>382</v>
      </c>
      <c r="V87" s="271" t="s">
        <v>1178</v>
      </c>
      <c r="W87" s="537"/>
      <c r="X87" s="537"/>
      <c r="Y87" s="537"/>
      <c r="Z87" s="2" t="s">
        <v>1205</v>
      </c>
    </row>
    <row r="88" spans="2:26" ht="15.9" customHeight="1" x14ac:dyDescent="0.2">
      <c r="B88" s="275"/>
      <c r="C88" s="546" t="s">
        <v>1206</v>
      </c>
      <c r="D88" s="547"/>
      <c r="E88" s="52">
        <v>5</v>
      </c>
      <c r="F88" s="94">
        <v>10.23</v>
      </c>
      <c r="G88" s="87" t="s">
        <v>350</v>
      </c>
      <c r="H88" s="87" t="s">
        <v>375</v>
      </c>
      <c r="I88" s="87" t="s">
        <v>352</v>
      </c>
      <c r="J88" s="271" t="s">
        <v>359</v>
      </c>
      <c r="K88" s="271"/>
      <c r="L88" s="271"/>
      <c r="M88" s="87" t="s">
        <v>821</v>
      </c>
      <c r="N88" s="87" t="s">
        <v>1204</v>
      </c>
      <c r="O88" s="224" t="s">
        <v>1135</v>
      </c>
      <c r="P88" s="87" t="s">
        <v>1135</v>
      </c>
      <c r="Q88" s="87"/>
      <c r="R88" s="87" t="s">
        <v>1135</v>
      </c>
      <c r="S88" s="2" t="s">
        <v>378</v>
      </c>
      <c r="T88" s="2" t="s">
        <v>383</v>
      </c>
      <c r="U88" s="2" t="s">
        <v>382</v>
      </c>
      <c r="V88" s="271" t="s">
        <v>1178</v>
      </c>
      <c r="W88" s="537"/>
      <c r="X88" s="537"/>
      <c r="Y88" s="537"/>
      <c r="Z88" s="2" t="s">
        <v>1205</v>
      </c>
    </row>
    <row r="89" spans="2:26" ht="15.9" customHeight="1" x14ac:dyDescent="0.2">
      <c r="B89" s="275"/>
      <c r="C89" s="546" t="s">
        <v>1207</v>
      </c>
      <c r="D89" s="547"/>
      <c r="E89" s="52">
        <v>1</v>
      </c>
      <c r="F89" s="94">
        <v>11.07</v>
      </c>
      <c r="G89" s="87" t="s">
        <v>561</v>
      </c>
      <c r="H89" s="87" t="s">
        <v>510</v>
      </c>
      <c r="I89" s="87" t="s">
        <v>352</v>
      </c>
      <c r="J89" s="271" t="s">
        <v>352</v>
      </c>
      <c r="K89" s="271"/>
      <c r="L89" s="271"/>
      <c r="M89" s="87" t="s">
        <v>822</v>
      </c>
      <c r="N89" s="87" t="s">
        <v>1204</v>
      </c>
      <c r="O89" s="224" t="s">
        <v>1135</v>
      </c>
      <c r="P89" s="87" t="s">
        <v>1135</v>
      </c>
      <c r="Q89" s="87"/>
      <c r="R89" s="87" t="s">
        <v>671</v>
      </c>
      <c r="S89" s="2" t="s">
        <v>378</v>
      </c>
      <c r="T89" s="2" t="s">
        <v>383</v>
      </c>
      <c r="U89" s="2" t="s">
        <v>382</v>
      </c>
      <c r="V89" s="271" t="s">
        <v>1178</v>
      </c>
      <c r="W89" s="537"/>
      <c r="X89" s="537"/>
      <c r="Y89" s="537"/>
      <c r="Z89" s="2" t="s">
        <v>1131</v>
      </c>
    </row>
    <row r="90" spans="2:26" ht="15.9" customHeight="1" x14ac:dyDescent="0.2">
      <c r="B90" s="275"/>
      <c r="C90" s="546" t="s">
        <v>1141</v>
      </c>
      <c r="D90" s="547"/>
      <c r="E90" s="52">
        <v>2</v>
      </c>
      <c r="F90" s="94">
        <v>11.07</v>
      </c>
      <c r="G90" s="87" t="s">
        <v>561</v>
      </c>
      <c r="H90" s="87" t="s">
        <v>511</v>
      </c>
      <c r="I90" s="87" t="s">
        <v>352</v>
      </c>
      <c r="J90" s="271" t="s">
        <v>352</v>
      </c>
      <c r="K90" s="271"/>
      <c r="L90" s="271"/>
      <c r="M90" s="87" t="s">
        <v>668</v>
      </c>
      <c r="N90" s="87" t="s">
        <v>668</v>
      </c>
      <c r="O90" s="224" t="s">
        <v>364</v>
      </c>
      <c r="P90" s="87" t="s">
        <v>672</v>
      </c>
      <c r="Q90" s="87"/>
      <c r="R90" s="87" t="s">
        <v>648</v>
      </c>
      <c r="S90" s="2" t="s">
        <v>379</v>
      </c>
      <c r="T90" s="2" t="s">
        <v>379</v>
      </c>
      <c r="U90" s="2" t="s">
        <v>380</v>
      </c>
      <c r="V90" s="271" t="s">
        <v>668</v>
      </c>
      <c r="W90" s="537"/>
      <c r="X90" s="537"/>
      <c r="Y90" s="537"/>
      <c r="Z90" s="2" t="s">
        <v>706</v>
      </c>
    </row>
    <row r="91" spans="2:26" ht="15.9" customHeight="1" x14ac:dyDescent="0.2">
      <c r="B91" s="275"/>
      <c r="C91" s="546" t="s">
        <v>1207</v>
      </c>
      <c r="D91" s="547"/>
      <c r="E91" s="52">
        <v>3</v>
      </c>
      <c r="F91" s="94">
        <v>11.07</v>
      </c>
      <c r="G91" s="87" t="s">
        <v>561</v>
      </c>
      <c r="H91" s="87" t="s">
        <v>517</v>
      </c>
      <c r="I91" s="87" t="s">
        <v>351</v>
      </c>
      <c r="J91" s="271" t="s">
        <v>559</v>
      </c>
      <c r="K91" s="271"/>
      <c r="L91" s="271"/>
      <c r="M91" s="87" t="s">
        <v>1253</v>
      </c>
      <c r="N91" s="87" t="s">
        <v>1170</v>
      </c>
      <c r="O91" s="87" t="s">
        <v>62</v>
      </c>
      <c r="P91" s="87" t="s">
        <v>62</v>
      </c>
      <c r="Q91" s="87"/>
      <c r="R91" s="87" t="s">
        <v>648</v>
      </c>
      <c r="S91" s="2" t="s">
        <v>379</v>
      </c>
      <c r="T91" s="2" t="s">
        <v>379</v>
      </c>
      <c r="U91" s="2" t="s">
        <v>380</v>
      </c>
      <c r="V91" s="271" t="s">
        <v>1172</v>
      </c>
      <c r="W91" s="537"/>
      <c r="X91" s="537"/>
      <c r="Y91" s="537"/>
      <c r="Z91" s="2"/>
    </row>
    <row r="92" spans="2:26" ht="15.9" customHeight="1" x14ac:dyDescent="0.2">
      <c r="B92" s="275"/>
      <c r="C92" s="546" t="s">
        <v>1207</v>
      </c>
      <c r="D92" s="547"/>
      <c r="E92" s="52">
        <v>4</v>
      </c>
      <c r="F92" s="94">
        <v>11.07</v>
      </c>
      <c r="G92" s="87" t="s">
        <v>561</v>
      </c>
      <c r="H92" s="87" t="s">
        <v>509</v>
      </c>
      <c r="I92" s="87" t="s">
        <v>352</v>
      </c>
      <c r="J92" s="271" t="s">
        <v>352</v>
      </c>
      <c r="K92" s="271"/>
      <c r="L92" s="271"/>
      <c r="M92" s="87" t="s">
        <v>826</v>
      </c>
      <c r="N92" s="87" t="s">
        <v>1204</v>
      </c>
      <c r="O92" s="224" t="s">
        <v>1135</v>
      </c>
      <c r="P92" s="87" t="s">
        <v>1135</v>
      </c>
      <c r="Q92" s="87"/>
      <c r="R92" s="87" t="s">
        <v>796</v>
      </c>
      <c r="S92" s="2" t="s">
        <v>378</v>
      </c>
      <c r="T92" s="2" t="s">
        <v>383</v>
      </c>
      <c r="U92" s="2" t="s">
        <v>382</v>
      </c>
      <c r="V92" s="271" t="s">
        <v>1178</v>
      </c>
      <c r="W92" s="537"/>
      <c r="X92" s="537"/>
      <c r="Y92" s="537"/>
      <c r="Z92" s="2" t="s">
        <v>1142</v>
      </c>
    </row>
    <row r="93" spans="2:26" ht="15.9" customHeight="1" x14ac:dyDescent="0.2">
      <c r="B93" s="275"/>
      <c r="C93" s="546" t="s">
        <v>1207</v>
      </c>
      <c r="D93" s="547"/>
      <c r="E93" s="52">
        <v>5</v>
      </c>
      <c r="F93" s="94">
        <v>11.07</v>
      </c>
      <c r="G93" s="87" t="s">
        <v>350</v>
      </c>
      <c r="H93" s="87" t="s">
        <v>375</v>
      </c>
      <c r="I93" s="87" t="s">
        <v>352</v>
      </c>
      <c r="J93" s="271" t="s">
        <v>359</v>
      </c>
      <c r="K93" s="271"/>
      <c r="L93" s="271"/>
      <c r="M93" s="87" t="s">
        <v>828</v>
      </c>
      <c r="N93" s="87" t="s">
        <v>1204</v>
      </c>
      <c r="O93" s="224" t="s">
        <v>1135</v>
      </c>
      <c r="P93" s="87" t="s">
        <v>1135</v>
      </c>
      <c r="Q93" s="87"/>
      <c r="R93" s="87" t="s">
        <v>1135</v>
      </c>
      <c r="S93" s="2" t="s">
        <v>378</v>
      </c>
      <c r="T93" s="2" t="s">
        <v>383</v>
      </c>
      <c r="U93" s="2" t="s">
        <v>382</v>
      </c>
      <c r="V93" s="271" t="s">
        <v>1178</v>
      </c>
      <c r="W93" s="537"/>
      <c r="X93" s="537"/>
      <c r="Y93" s="537"/>
      <c r="Z93" s="2" t="s">
        <v>359</v>
      </c>
    </row>
    <row r="94" spans="2:26" ht="15.9" customHeight="1" x14ac:dyDescent="0.2">
      <c r="B94" s="275"/>
      <c r="C94" s="546" t="s">
        <v>1207</v>
      </c>
      <c r="D94" s="547"/>
      <c r="E94" s="52">
        <v>6</v>
      </c>
      <c r="F94" s="94">
        <v>11.07</v>
      </c>
      <c r="G94" s="87" t="s">
        <v>350</v>
      </c>
      <c r="H94" s="87" t="s">
        <v>375</v>
      </c>
      <c r="I94" s="87" t="s">
        <v>352</v>
      </c>
      <c r="J94" s="271" t="s">
        <v>359</v>
      </c>
      <c r="K94" s="271"/>
      <c r="L94" s="271"/>
      <c r="M94" s="87" t="s">
        <v>829</v>
      </c>
      <c r="N94" s="87" t="s">
        <v>1204</v>
      </c>
      <c r="O94" s="224" t="s">
        <v>1135</v>
      </c>
      <c r="P94" s="87" t="s">
        <v>1135</v>
      </c>
      <c r="Q94" s="87"/>
      <c r="R94" s="87" t="s">
        <v>1135</v>
      </c>
      <c r="S94" s="2" t="s">
        <v>378</v>
      </c>
      <c r="T94" s="2" t="s">
        <v>383</v>
      </c>
      <c r="U94" s="2" t="s">
        <v>382</v>
      </c>
      <c r="V94" s="271" t="s">
        <v>1178</v>
      </c>
      <c r="W94" s="537"/>
      <c r="X94" s="537"/>
      <c r="Y94" s="537"/>
      <c r="Z94" s="2" t="s">
        <v>359</v>
      </c>
    </row>
    <row r="95" spans="2:26" ht="15.9" customHeight="1" x14ac:dyDescent="0.2">
      <c r="B95" s="275"/>
      <c r="C95" s="546" t="s">
        <v>1208</v>
      </c>
      <c r="D95" s="547"/>
      <c r="E95" s="52">
        <v>1</v>
      </c>
      <c r="F95" s="94">
        <v>10.72</v>
      </c>
      <c r="G95" s="87" t="s">
        <v>561</v>
      </c>
      <c r="H95" s="87" t="s">
        <v>510</v>
      </c>
      <c r="I95" s="87" t="s">
        <v>352</v>
      </c>
      <c r="J95" s="271" t="s">
        <v>352</v>
      </c>
      <c r="K95" s="271"/>
      <c r="L95" s="271"/>
      <c r="M95" s="87" t="s">
        <v>830</v>
      </c>
      <c r="N95" s="87" t="s">
        <v>1177</v>
      </c>
      <c r="O95" s="224" t="s">
        <v>364</v>
      </c>
      <c r="P95" s="87" t="s">
        <v>672</v>
      </c>
      <c r="Q95" s="87"/>
      <c r="R95" s="87" t="s">
        <v>671</v>
      </c>
      <c r="S95" s="2" t="s">
        <v>378</v>
      </c>
      <c r="T95" s="2" t="s">
        <v>383</v>
      </c>
      <c r="U95" s="2" t="s">
        <v>382</v>
      </c>
      <c r="V95" s="271" t="s">
        <v>1178</v>
      </c>
      <c r="W95" s="537"/>
      <c r="X95" s="537"/>
      <c r="Y95" s="537"/>
      <c r="Z95" s="2" t="s">
        <v>1131</v>
      </c>
    </row>
    <row r="96" spans="2:26" ht="15.9" customHeight="1" x14ac:dyDescent="0.2">
      <c r="B96" s="275"/>
      <c r="C96" s="546" t="s">
        <v>1208</v>
      </c>
      <c r="D96" s="547"/>
      <c r="E96" s="52">
        <v>2</v>
      </c>
      <c r="F96" s="94">
        <v>10.72</v>
      </c>
      <c r="G96" s="87" t="s">
        <v>561</v>
      </c>
      <c r="H96" s="87" t="s">
        <v>510</v>
      </c>
      <c r="I96" s="87" t="s">
        <v>352</v>
      </c>
      <c r="J96" s="271" t="s">
        <v>540</v>
      </c>
      <c r="K96" s="271"/>
      <c r="L96" s="271"/>
      <c r="M96" s="87" t="s">
        <v>1253</v>
      </c>
      <c r="N96" s="87" t="s">
        <v>1170</v>
      </c>
      <c r="O96" s="224" t="s">
        <v>364</v>
      </c>
      <c r="P96" s="87" t="s">
        <v>672</v>
      </c>
      <c r="Q96" s="87"/>
      <c r="R96" s="87" t="s">
        <v>648</v>
      </c>
      <c r="S96" s="2" t="s">
        <v>379</v>
      </c>
      <c r="T96" s="2" t="s">
        <v>379</v>
      </c>
      <c r="U96" s="2" t="s">
        <v>380</v>
      </c>
      <c r="V96" s="271" t="s">
        <v>832</v>
      </c>
      <c r="W96" s="537"/>
      <c r="X96" s="537"/>
      <c r="Y96" s="537"/>
      <c r="Z96" s="2"/>
    </row>
    <row r="97" spans="2:26" ht="15.9" customHeight="1" x14ac:dyDescent="0.2">
      <c r="B97" s="275"/>
      <c r="C97" s="546" t="s">
        <v>1208</v>
      </c>
      <c r="D97" s="547"/>
      <c r="E97" s="52">
        <v>3</v>
      </c>
      <c r="F97" s="94">
        <v>10.72</v>
      </c>
      <c r="G97" s="87" t="s">
        <v>561</v>
      </c>
      <c r="H97" s="87" t="s">
        <v>520</v>
      </c>
      <c r="I97" s="87" t="s">
        <v>352</v>
      </c>
      <c r="J97" s="271" t="s">
        <v>352</v>
      </c>
      <c r="K97" s="271"/>
      <c r="L97" s="271"/>
      <c r="M97" s="87" t="s">
        <v>1253</v>
      </c>
      <c r="N97" s="87" t="s">
        <v>1170</v>
      </c>
      <c r="O97" s="224" t="s">
        <v>364</v>
      </c>
      <c r="P97" s="87" t="s">
        <v>672</v>
      </c>
      <c r="Q97" s="87"/>
      <c r="R97" s="87" t="s">
        <v>648</v>
      </c>
      <c r="S97" s="2" t="s">
        <v>379</v>
      </c>
      <c r="T97" s="2" t="s">
        <v>379</v>
      </c>
      <c r="U97" s="2" t="s">
        <v>380</v>
      </c>
      <c r="V97" s="271" t="s">
        <v>832</v>
      </c>
      <c r="W97" s="537"/>
      <c r="X97" s="537"/>
      <c r="Y97" s="537"/>
      <c r="Z97" s="2"/>
    </row>
    <row r="98" spans="2:26" ht="15.9" customHeight="1" x14ac:dyDescent="0.2">
      <c r="B98" s="275"/>
      <c r="C98" s="546" t="s">
        <v>1208</v>
      </c>
      <c r="D98" s="547"/>
      <c r="E98" s="52">
        <v>4</v>
      </c>
      <c r="F98" s="94">
        <v>10.72</v>
      </c>
      <c r="G98" s="87" t="s">
        <v>561</v>
      </c>
      <c r="H98" s="87" t="s">
        <v>516</v>
      </c>
      <c r="I98" s="87" t="s">
        <v>352</v>
      </c>
      <c r="J98" s="271" t="s">
        <v>540</v>
      </c>
      <c r="K98" s="271"/>
      <c r="L98" s="271"/>
      <c r="M98" s="87" t="s">
        <v>833</v>
      </c>
      <c r="N98" s="87" t="s">
        <v>1204</v>
      </c>
      <c r="O98" s="224" t="s">
        <v>1135</v>
      </c>
      <c r="P98" s="87" t="s">
        <v>1135</v>
      </c>
      <c r="Q98" s="87"/>
      <c r="R98" s="87" t="s">
        <v>671</v>
      </c>
      <c r="S98" s="2" t="s">
        <v>378</v>
      </c>
      <c r="T98" s="2" t="s">
        <v>383</v>
      </c>
      <c r="U98" s="2" t="s">
        <v>382</v>
      </c>
      <c r="V98" s="271" t="s">
        <v>1178</v>
      </c>
      <c r="W98" s="537"/>
      <c r="X98" s="537"/>
      <c r="Y98" s="537"/>
      <c r="Z98" s="2" t="s">
        <v>1209</v>
      </c>
    </row>
    <row r="99" spans="2:26" ht="15.9" customHeight="1" x14ac:dyDescent="0.2">
      <c r="B99" s="275"/>
      <c r="C99" s="546" t="s">
        <v>1122</v>
      </c>
      <c r="D99" s="547"/>
      <c r="E99" s="52">
        <v>5</v>
      </c>
      <c r="F99" s="94">
        <v>10.72</v>
      </c>
      <c r="G99" s="87" t="s">
        <v>561</v>
      </c>
      <c r="H99" s="87" t="s">
        <v>519</v>
      </c>
      <c r="I99" s="87" t="s">
        <v>352</v>
      </c>
      <c r="J99" s="271" t="s">
        <v>352</v>
      </c>
      <c r="K99" s="271"/>
      <c r="L99" s="271"/>
      <c r="M99" s="87" t="s">
        <v>668</v>
      </c>
      <c r="N99" s="87" t="s">
        <v>668</v>
      </c>
      <c r="O99" s="224" t="s">
        <v>364</v>
      </c>
      <c r="P99" s="87" t="s">
        <v>672</v>
      </c>
      <c r="Q99" s="87"/>
      <c r="R99" s="87" t="s">
        <v>648</v>
      </c>
      <c r="S99" s="2" t="s">
        <v>379</v>
      </c>
      <c r="T99" s="2" t="s">
        <v>379</v>
      </c>
      <c r="U99" s="2" t="s">
        <v>380</v>
      </c>
      <c r="V99" s="271" t="s">
        <v>668</v>
      </c>
      <c r="W99" s="537"/>
      <c r="X99" s="537"/>
      <c r="Y99" s="537"/>
      <c r="Z99" s="2" t="s">
        <v>706</v>
      </c>
    </row>
    <row r="100" spans="2:26" ht="15.9" customHeight="1" x14ac:dyDescent="0.2">
      <c r="B100" s="275"/>
      <c r="C100" s="546" t="s">
        <v>1208</v>
      </c>
      <c r="D100" s="547"/>
      <c r="E100" s="52">
        <v>6</v>
      </c>
      <c r="F100" s="94">
        <v>10.72</v>
      </c>
      <c r="G100" s="87" t="s">
        <v>561</v>
      </c>
      <c r="H100" s="87" t="s">
        <v>509</v>
      </c>
      <c r="I100" s="87" t="s">
        <v>351</v>
      </c>
      <c r="J100" s="271" t="s">
        <v>559</v>
      </c>
      <c r="K100" s="271"/>
      <c r="L100" s="271"/>
      <c r="M100" s="87" t="s">
        <v>835</v>
      </c>
      <c r="N100" s="87" t="s">
        <v>1177</v>
      </c>
      <c r="O100" s="224" t="s">
        <v>364</v>
      </c>
      <c r="P100" s="87" t="s">
        <v>672</v>
      </c>
      <c r="Q100" s="87"/>
      <c r="R100" s="87" t="s">
        <v>671</v>
      </c>
      <c r="S100" s="2" t="s">
        <v>378</v>
      </c>
      <c r="T100" s="2" t="s">
        <v>383</v>
      </c>
      <c r="U100" s="2" t="s">
        <v>382</v>
      </c>
      <c r="V100" s="271" t="s">
        <v>1178</v>
      </c>
      <c r="W100" s="537"/>
      <c r="X100" s="537"/>
      <c r="Y100" s="537"/>
      <c r="Z100" s="2" t="s">
        <v>837</v>
      </c>
    </row>
    <row r="101" spans="2:26" ht="15.9" customHeight="1" x14ac:dyDescent="0.2">
      <c r="B101" s="275"/>
      <c r="C101" s="546" t="s">
        <v>1208</v>
      </c>
      <c r="D101" s="547"/>
      <c r="E101" s="52">
        <v>7</v>
      </c>
      <c r="F101" s="94">
        <v>10.72</v>
      </c>
      <c r="G101" s="87" t="s">
        <v>350</v>
      </c>
      <c r="H101" s="87" t="s">
        <v>375</v>
      </c>
      <c r="I101" s="87" t="s">
        <v>352</v>
      </c>
      <c r="J101" s="271" t="s">
        <v>359</v>
      </c>
      <c r="K101" s="271"/>
      <c r="L101" s="271"/>
      <c r="M101" s="87" t="s">
        <v>838</v>
      </c>
      <c r="N101" s="87" t="s">
        <v>1177</v>
      </c>
      <c r="O101" s="224" t="s">
        <v>364</v>
      </c>
      <c r="P101" s="87" t="s">
        <v>672</v>
      </c>
      <c r="Q101" s="87"/>
      <c r="R101" s="87" t="s">
        <v>1135</v>
      </c>
      <c r="S101" s="2" t="s">
        <v>378</v>
      </c>
      <c r="T101" s="2" t="s">
        <v>383</v>
      </c>
      <c r="U101" s="2" t="s">
        <v>382</v>
      </c>
      <c r="V101" s="271" t="s">
        <v>1178</v>
      </c>
      <c r="W101" s="537"/>
      <c r="X101" s="537"/>
      <c r="Y101" s="537"/>
      <c r="Z101" s="2" t="s">
        <v>1205</v>
      </c>
    </row>
    <row r="102" spans="2:26" ht="15.9" customHeight="1" x14ac:dyDescent="0.2">
      <c r="B102" s="275"/>
      <c r="C102" s="546" t="s">
        <v>1208</v>
      </c>
      <c r="D102" s="547"/>
      <c r="E102" s="52">
        <v>8</v>
      </c>
      <c r="F102" s="94">
        <v>10.72</v>
      </c>
      <c r="G102" s="87" t="s">
        <v>350</v>
      </c>
      <c r="H102" s="87" t="s">
        <v>373</v>
      </c>
      <c r="I102" s="87" t="s">
        <v>351</v>
      </c>
      <c r="J102" s="271" t="s">
        <v>559</v>
      </c>
      <c r="K102" s="271"/>
      <c r="L102" s="271"/>
      <c r="M102" s="87" t="s">
        <v>1253</v>
      </c>
      <c r="N102" s="87" t="s">
        <v>1170</v>
      </c>
      <c r="O102" s="224" t="s">
        <v>364</v>
      </c>
      <c r="P102" s="87" t="s">
        <v>672</v>
      </c>
      <c r="Q102" s="87"/>
      <c r="R102" s="87" t="s">
        <v>1135</v>
      </c>
      <c r="S102" s="2" t="s">
        <v>379</v>
      </c>
      <c r="T102" s="2" t="s">
        <v>379</v>
      </c>
      <c r="U102" s="2" t="s">
        <v>380</v>
      </c>
      <c r="V102" s="271" t="s">
        <v>1210</v>
      </c>
      <c r="W102" s="537"/>
      <c r="X102" s="537"/>
      <c r="Y102" s="537"/>
      <c r="Z102" s="2"/>
    </row>
    <row r="103" spans="2:26" ht="15.9" customHeight="1" x14ac:dyDescent="0.2">
      <c r="B103" s="275"/>
      <c r="C103" s="546" t="s">
        <v>1211</v>
      </c>
      <c r="D103" s="547"/>
      <c r="E103" s="52">
        <v>1</v>
      </c>
      <c r="F103" s="94">
        <v>10.79</v>
      </c>
      <c r="G103" s="87" t="s">
        <v>561</v>
      </c>
      <c r="H103" s="87" t="s">
        <v>516</v>
      </c>
      <c r="I103" s="87" t="s">
        <v>351</v>
      </c>
      <c r="J103" s="271" t="s">
        <v>559</v>
      </c>
      <c r="K103" s="271"/>
      <c r="L103" s="271"/>
      <c r="M103" s="87" t="s">
        <v>1253</v>
      </c>
      <c r="N103" s="87" t="s">
        <v>1170</v>
      </c>
      <c r="O103" s="87" t="s">
        <v>62</v>
      </c>
      <c r="P103" s="87" t="s">
        <v>62</v>
      </c>
      <c r="Q103" s="87"/>
      <c r="R103" s="87" t="s">
        <v>648</v>
      </c>
      <c r="S103" s="2" t="s">
        <v>379</v>
      </c>
      <c r="T103" s="2" t="s">
        <v>379</v>
      </c>
      <c r="U103" s="2" t="s">
        <v>380</v>
      </c>
      <c r="V103" s="271" t="s">
        <v>1172</v>
      </c>
      <c r="W103" s="537"/>
      <c r="X103" s="537"/>
      <c r="Y103" s="537"/>
      <c r="Z103" s="2"/>
    </row>
    <row r="104" spans="2:26" ht="15.9" customHeight="1" x14ac:dyDescent="0.2">
      <c r="B104" s="275"/>
      <c r="C104" s="546" t="s">
        <v>1211</v>
      </c>
      <c r="D104" s="547"/>
      <c r="E104" s="52">
        <v>2</v>
      </c>
      <c r="F104" s="94">
        <v>10.79</v>
      </c>
      <c r="G104" s="87" t="s">
        <v>561</v>
      </c>
      <c r="H104" s="87" t="s">
        <v>516</v>
      </c>
      <c r="I104" s="87" t="s">
        <v>352</v>
      </c>
      <c r="J104" s="271" t="s">
        <v>352</v>
      </c>
      <c r="K104" s="271"/>
      <c r="L104" s="271"/>
      <c r="M104" s="87" t="s">
        <v>846</v>
      </c>
      <c r="N104" s="87" t="s">
        <v>1177</v>
      </c>
      <c r="O104" s="224" t="s">
        <v>364</v>
      </c>
      <c r="P104" s="87" t="s">
        <v>672</v>
      </c>
      <c r="Q104" s="87"/>
      <c r="R104" s="87" t="s">
        <v>671</v>
      </c>
      <c r="S104" s="2" t="s">
        <v>378</v>
      </c>
      <c r="T104" s="2" t="s">
        <v>383</v>
      </c>
      <c r="U104" s="2" t="s">
        <v>382</v>
      </c>
      <c r="V104" s="271" t="s">
        <v>1178</v>
      </c>
      <c r="W104" s="537"/>
      <c r="X104" s="537"/>
      <c r="Y104" s="537"/>
      <c r="Z104" s="2" t="s">
        <v>1131</v>
      </c>
    </row>
    <row r="105" spans="2:26" ht="15.9" customHeight="1" x14ac:dyDescent="0.2">
      <c r="B105" s="275"/>
      <c r="C105" s="546" t="s">
        <v>1211</v>
      </c>
      <c r="D105" s="547"/>
      <c r="E105" s="52">
        <v>3</v>
      </c>
      <c r="F105" s="94">
        <v>10.79</v>
      </c>
      <c r="G105" s="87" t="s">
        <v>561</v>
      </c>
      <c r="H105" s="87" t="s">
        <v>515</v>
      </c>
      <c r="I105" s="87" t="s">
        <v>352</v>
      </c>
      <c r="J105" s="271" t="s">
        <v>352</v>
      </c>
      <c r="K105" s="271"/>
      <c r="L105" s="271"/>
      <c r="M105" s="87" t="s">
        <v>848</v>
      </c>
      <c r="N105" s="87" t="s">
        <v>1177</v>
      </c>
      <c r="O105" s="224" t="s">
        <v>364</v>
      </c>
      <c r="P105" s="87" t="s">
        <v>672</v>
      </c>
      <c r="Q105" s="87"/>
      <c r="R105" s="87" t="s">
        <v>671</v>
      </c>
      <c r="S105" s="2" t="s">
        <v>378</v>
      </c>
      <c r="T105" s="2" t="s">
        <v>383</v>
      </c>
      <c r="U105" s="2" t="s">
        <v>382</v>
      </c>
      <c r="V105" s="271" t="s">
        <v>1178</v>
      </c>
      <c r="W105" s="537"/>
      <c r="X105" s="537"/>
      <c r="Y105" s="537"/>
      <c r="Z105" s="2" t="s">
        <v>1131</v>
      </c>
    </row>
    <row r="106" spans="2:26" ht="15.9" customHeight="1" x14ac:dyDescent="0.2">
      <c r="B106" s="275"/>
      <c r="C106" s="546" t="s">
        <v>1211</v>
      </c>
      <c r="D106" s="547"/>
      <c r="E106" s="52">
        <v>4</v>
      </c>
      <c r="F106" s="94">
        <v>10.79</v>
      </c>
      <c r="G106" s="87" t="s">
        <v>350</v>
      </c>
      <c r="H106" s="87" t="s">
        <v>376</v>
      </c>
      <c r="I106" s="87" t="s">
        <v>351</v>
      </c>
      <c r="J106" s="271" t="s">
        <v>559</v>
      </c>
      <c r="K106" s="271"/>
      <c r="L106" s="271"/>
      <c r="M106" s="87" t="s">
        <v>760</v>
      </c>
      <c r="N106" s="87" t="s">
        <v>1177</v>
      </c>
      <c r="O106" s="224" t="s">
        <v>364</v>
      </c>
      <c r="P106" s="87" t="s">
        <v>672</v>
      </c>
      <c r="Q106" s="87"/>
      <c r="R106" s="87" t="s">
        <v>1135</v>
      </c>
      <c r="S106" s="2" t="s">
        <v>378</v>
      </c>
      <c r="T106" s="2" t="s">
        <v>383</v>
      </c>
      <c r="U106" s="2" t="s">
        <v>382</v>
      </c>
      <c r="V106" s="271" t="s">
        <v>1178</v>
      </c>
      <c r="W106" s="537"/>
      <c r="X106" s="537"/>
      <c r="Y106" s="537"/>
      <c r="Z106" s="87" t="s">
        <v>1130</v>
      </c>
    </row>
    <row r="107" spans="2:26" ht="15.9" customHeight="1" x14ac:dyDescent="0.2">
      <c r="B107" s="275"/>
      <c r="C107" s="546" t="s">
        <v>1211</v>
      </c>
      <c r="D107" s="547"/>
      <c r="E107" s="52">
        <v>5</v>
      </c>
      <c r="F107" s="94">
        <v>10.79</v>
      </c>
      <c r="G107" s="87" t="s">
        <v>350</v>
      </c>
      <c r="H107" s="87" t="s">
        <v>376</v>
      </c>
      <c r="I107" s="87" t="s">
        <v>351</v>
      </c>
      <c r="J107" s="271" t="s">
        <v>559</v>
      </c>
      <c r="K107" s="271"/>
      <c r="L107" s="271"/>
      <c r="M107" s="87" t="s">
        <v>849</v>
      </c>
      <c r="N107" s="87" t="s">
        <v>1177</v>
      </c>
      <c r="O107" s="224" t="s">
        <v>364</v>
      </c>
      <c r="P107" s="87" t="s">
        <v>672</v>
      </c>
      <c r="Q107" s="87"/>
      <c r="R107" s="87" t="s">
        <v>1135</v>
      </c>
      <c r="S107" s="2" t="s">
        <v>378</v>
      </c>
      <c r="T107" s="2" t="s">
        <v>383</v>
      </c>
      <c r="U107" s="2" t="s">
        <v>382</v>
      </c>
      <c r="V107" s="271" t="s">
        <v>1178</v>
      </c>
      <c r="W107" s="537"/>
      <c r="X107" s="537"/>
      <c r="Y107" s="537"/>
      <c r="Z107" s="87" t="s">
        <v>1130</v>
      </c>
    </row>
    <row r="108" spans="2:26" ht="15.9" customHeight="1" x14ac:dyDescent="0.2">
      <c r="B108" s="275"/>
      <c r="C108" s="546" t="s">
        <v>1144</v>
      </c>
      <c r="D108" s="547"/>
      <c r="E108" s="52">
        <v>1</v>
      </c>
      <c r="F108" s="94">
        <v>10.41</v>
      </c>
      <c r="G108" s="87" t="s">
        <v>561</v>
      </c>
      <c r="H108" s="87" t="s">
        <v>520</v>
      </c>
      <c r="I108" s="87" t="s">
        <v>352</v>
      </c>
      <c r="J108" s="271" t="s">
        <v>352</v>
      </c>
      <c r="K108" s="271"/>
      <c r="L108" s="271"/>
      <c r="M108" s="87" t="s">
        <v>668</v>
      </c>
      <c r="N108" s="87" t="s">
        <v>668</v>
      </c>
      <c r="O108" s="224" t="s">
        <v>364</v>
      </c>
      <c r="P108" s="87" t="s">
        <v>672</v>
      </c>
      <c r="Q108" s="87"/>
      <c r="R108" s="87" t="s">
        <v>648</v>
      </c>
      <c r="S108" s="2" t="s">
        <v>379</v>
      </c>
      <c r="T108" s="2" t="s">
        <v>379</v>
      </c>
      <c r="U108" s="2" t="s">
        <v>380</v>
      </c>
      <c r="V108" s="271" t="s">
        <v>668</v>
      </c>
      <c r="W108" s="537"/>
      <c r="X108" s="537"/>
      <c r="Y108" s="537"/>
      <c r="Z108" s="87" t="s">
        <v>706</v>
      </c>
    </row>
    <row r="109" spans="2:26" ht="15.9" customHeight="1" x14ac:dyDescent="0.2">
      <c r="B109" s="275"/>
      <c r="C109" s="546" t="s">
        <v>1144</v>
      </c>
      <c r="D109" s="547"/>
      <c r="E109" s="52">
        <v>2</v>
      </c>
      <c r="F109" s="94">
        <v>10.41</v>
      </c>
      <c r="G109" s="87" t="s">
        <v>561</v>
      </c>
      <c r="H109" s="87" t="s">
        <v>516</v>
      </c>
      <c r="I109" s="87" t="s">
        <v>352</v>
      </c>
      <c r="J109" s="271" t="s">
        <v>352</v>
      </c>
      <c r="K109" s="271"/>
      <c r="L109" s="271"/>
      <c r="M109" s="87" t="s">
        <v>668</v>
      </c>
      <c r="N109" s="87" t="s">
        <v>668</v>
      </c>
      <c r="O109" s="224" t="s">
        <v>364</v>
      </c>
      <c r="P109" s="87" t="s">
        <v>672</v>
      </c>
      <c r="Q109" s="87"/>
      <c r="R109" s="87" t="s">
        <v>648</v>
      </c>
      <c r="S109" s="2" t="s">
        <v>379</v>
      </c>
      <c r="T109" s="2" t="s">
        <v>379</v>
      </c>
      <c r="U109" s="2" t="s">
        <v>380</v>
      </c>
      <c r="V109" s="271" t="s">
        <v>668</v>
      </c>
      <c r="W109" s="537"/>
      <c r="X109" s="537"/>
      <c r="Y109" s="537"/>
      <c r="Z109" s="87" t="s">
        <v>706</v>
      </c>
    </row>
    <row r="110" spans="2:26" ht="15.9" customHeight="1" x14ac:dyDescent="0.2">
      <c r="B110" s="275"/>
      <c r="C110" s="546" t="s">
        <v>1212</v>
      </c>
      <c r="D110" s="547"/>
      <c r="E110" s="52">
        <v>3</v>
      </c>
      <c r="F110" s="94">
        <v>10.41</v>
      </c>
      <c r="G110" s="87" t="s">
        <v>561</v>
      </c>
      <c r="H110" s="87" t="s">
        <v>516</v>
      </c>
      <c r="I110" s="87" t="s">
        <v>351</v>
      </c>
      <c r="J110" s="271" t="s">
        <v>559</v>
      </c>
      <c r="K110" s="271"/>
      <c r="L110" s="271"/>
      <c r="M110" s="87" t="s">
        <v>1253</v>
      </c>
      <c r="N110" s="87" t="s">
        <v>1170</v>
      </c>
      <c r="O110" s="87" t="s">
        <v>62</v>
      </c>
      <c r="P110" s="87" t="s">
        <v>62</v>
      </c>
      <c r="Q110" s="87"/>
      <c r="R110" s="87" t="s">
        <v>648</v>
      </c>
      <c r="S110" s="2" t="s">
        <v>379</v>
      </c>
      <c r="T110" s="2" t="s">
        <v>379</v>
      </c>
      <c r="U110" s="2" t="s">
        <v>380</v>
      </c>
      <c r="V110" s="271" t="s">
        <v>1172</v>
      </c>
      <c r="W110" s="537"/>
      <c r="X110" s="537"/>
      <c r="Y110" s="537"/>
      <c r="Z110" s="2"/>
    </row>
    <row r="111" spans="2:26" ht="15.9" customHeight="1" x14ac:dyDescent="0.2">
      <c r="B111" s="275"/>
      <c r="C111" s="546" t="s">
        <v>1212</v>
      </c>
      <c r="D111" s="547"/>
      <c r="E111" s="52">
        <v>4</v>
      </c>
      <c r="F111" s="94">
        <v>10.41</v>
      </c>
      <c r="G111" s="87" t="s">
        <v>561</v>
      </c>
      <c r="H111" s="87" t="s">
        <v>511</v>
      </c>
      <c r="I111" s="87" t="s">
        <v>351</v>
      </c>
      <c r="J111" s="271" t="s">
        <v>559</v>
      </c>
      <c r="K111" s="271"/>
      <c r="L111" s="271"/>
      <c r="M111" s="87" t="s">
        <v>853</v>
      </c>
      <c r="N111" s="87" t="s">
        <v>1177</v>
      </c>
      <c r="O111" s="224" t="s">
        <v>364</v>
      </c>
      <c r="P111" s="87" t="s">
        <v>672</v>
      </c>
      <c r="Q111" s="87"/>
      <c r="R111" s="87" t="s">
        <v>671</v>
      </c>
      <c r="S111" s="2" t="s">
        <v>378</v>
      </c>
      <c r="T111" s="2" t="s">
        <v>383</v>
      </c>
      <c r="U111" s="2" t="s">
        <v>382</v>
      </c>
      <c r="V111" s="271" t="s">
        <v>1178</v>
      </c>
      <c r="W111" s="537"/>
      <c r="X111" s="537"/>
      <c r="Y111" s="537"/>
      <c r="Z111" s="87" t="s">
        <v>1213</v>
      </c>
    </row>
    <row r="112" spans="2:26" ht="15.9" customHeight="1" x14ac:dyDescent="0.2">
      <c r="B112" s="275"/>
      <c r="C112" s="546" t="s">
        <v>1144</v>
      </c>
      <c r="D112" s="547"/>
      <c r="E112" s="52">
        <v>5</v>
      </c>
      <c r="F112" s="94">
        <v>10.41</v>
      </c>
      <c r="G112" s="87" t="s">
        <v>561</v>
      </c>
      <c r="H112" s="87" t="s">
        <v>515</v>
      </c>
      <c r="I112" s="87" t="s">
        <v>352</v>
      </c>
      <c r="J112" s="271" t="s">
        <v>352</v>
      </c>
      <c r="K112" s="271"/>
      <c r="L112" s="271"/>
      <c r="M112" s="87" t="s">
        <v>668</v>
      </c>
      <c r="N112" s="87" t="s">
        <v>668</v>
      </c>
      <c r="O112" s="224" t="s">
        <v>364</v>
      </c>
      <c r="P112" s="87" t="s">
        <v>672</v>
      </c>
      <c r="Q112" s="87"/>
      <c r="R112" s="87" t="s">
        <v>648</v>
      </c>
      <c r="S112" s="2" t="s">
        <v>379</v>
      </c>
      <c r="T112" s="2" t="s">
        <v>379</v>
      </c>
      <c r="U112" s="2" t="s">
        <v>380</v>
      </c>
      <c r="V112" s="271" t="s">
        <v>668</v>
      </c>
      <c r="W112" s="537"/>
      <c r="X112" s="537"/>
      <c r="Y112" s="537"/>
      <c r="Z112" s="87" t="s">
        <v>706</v>
      </c>
    </row>
    <row r="113" spans="2:26" ht="15.9" customHeight="1" x14ac:dyDescent="0.2">
      <c r="B113" s="275"/>
      <c r="C113" s="546" t="s">
        <v>1212</v>
      </c>
      <c r="D113" s="547"/>
      <c r="E113" s="52">
        <v>6</v>
      </c>
      <c r="F113" s="94">
        <v>10.41</v>
      </c>
      <c r="G113" s="87" t="s">
        <v>561</v>
      </c>
      <c r="H113" s="87" t="s">
        <v>509</v>
      </c>
      <c r="I113" s="87" t="s">
        <v>352</v>
      </c>
      <c r="J113" s="271" t="s">
        <v>352</v>
      </c>
      <c r="K113" s="271"/>
      <c r="L113" s="271"/>
      <c r="M113" s="87" t="s">
        <v>826</v>
      </c>
      <c r="N113" s="87" t="s">
        <v>1177</v>
      </c>
      <c r="O113" s="224" t="s">
        <v>364</v>
      </c>
      <c r="P113" s="87" t="s">
        <v>672</v>
      </c>
      <c r="Q113" s="87"/>
      <c r="R113" s="87" t="s">
        <v>671</v>
      </c>
      <c r="S113" s="2" t="s">
        <v>378</v>
      </c>
      <c r="T113" s="2" t="s">
        <v>383</v>
      </c>
      <c r="U113" s="2" t="s">
        <v>382</v>
      </c>
      <c r="V113" s="271" t="s">
        <v>1178</v>
      </c>
      <c r="W113" s="537"/>
      <c r="X113" s="537"/>
      <c r="Y113" s="537"/>
      <c r="Z113" s="2" t="s">
        <v>1131</v>
      </c>
    </row>
    <row r="114" spans="2:26" ht="15.9" customHeight="1" x14ac:dyDescent="0.2">
      <c r="B114" s="275"/>
      <c r="C114" s="546" t="s">
        <v>1212</v>
      </c>
      <c r="D114" s="547"/>
      <c r="E114" s="52">
        <v>7</v>
      </c>
      <c r="F114" s="94">
        <v>10.41</v>
      </c>
      <c r="G114" s="87" t="s">
        <v>561</v>
      </c>
      <c r="H114" s="87" t="s">
        <v>509</v>
      </c>
      <c r="I114" s="87" t="s">
        <v>352</v>
      </c>
      <c r="J114" s="271" t="s">
        <v>352</v>
      </c>
      <c r="K114" s="271"/>
      <c r="L114" s="271"/>
      <c r="M114" s="87" t="s">
        <v>857</v>
      </c>
      <c r="N114" s="87" t="s">
        <v>1177</v>
      </c>
      <c r="O114" s="224" t="s">
        <v>364</v>
      </c>
      <c r="P114" s="87" t="s">
        <v>672</v>
      </c>
      <c r="Q114" s="87"/>
      <c r="R114" s="87" t="s">
        <v>671</v>
      </c>
      <c r="S114" s="2" t="s">
        <v>378</v>
      </c>
      <c r="T114" s="2" t="s">
        <v>383</v>
      </c>
      <c r="U114" s="2" t="s">
        <v>382</v>
      </c>
      <c r="V114" s="271" t="s">
        <v>1178</v>
      </c>
      <c r="W114" s="537"/>
      <c r="X114" s="537"/>
      <c r="Y114" s="537"/>
      <c r="Z114" s="2" t="s">
        <v>1131</v>
      </c>
    </row>
    <row r="115" spans="2:26" ht="15.9" customHeight="1" x14ac:dyDescent="0.2">
      <c r="B115" s="275"/>
      <c r="C115" s="546" t="s">
        <v>1212</v>
      </c>
      <c r="D115" s="547"/>
      <c r="E115" s="52">
        <v>8</v>
      </c>
      <c r="F115" s="94">
        <v>10.41</v>
      </c>
      <c r="G115" s="87" t="s">
        <v>561</v>
      </c>
      <c r="H115" s="87" t="s">
        <v>519</v>
      </c>
      <c r="I115" s="87" t="s">
        <v>351</v>
      </c>
      <c r="J115" s="271" t="s">
        <v>559</v>
      </c>
      <c r="K115" s="271"/>
      <c r="L115" s="271"/>
      <c r="M115" s="87" t="s">
        <v>1253</v>
      </c>
      <c r="N115" s="87" t="s">
        <v>1170</v>
      </c>
      <c r="O115" s="224" t="s">
        <v>364</v>
      </c>
      <c r="P115" s="87" t="s">
        <v>672</v>
      </c>
      <c r="Q115" s="87"/>
      <c r="R115" s="87" t="s">
        <v>648</v>
      </c>
      <c r="S115" s="2" t="s">
        <v>379</v>
      </c>
      <c r="T115" s="2" t="s">
        <v>379</v>
      </c>
      <c r="U115" s="2" t="s">
        <v>380</v>
      </c>
      <c r="V115" s="271" t="s">
        <v>1172</v>
      </c>
      <c r="W115" s="537"/>
      <c r="X115" s="537"/>
      <c r="Y115" s="537"/>
      <c r="Z115" s="2"/>
    </row>
    <row r="116" spans="2:26" ht="15.9" customHeight="1" x14ac:dyDescent="0.2">
      <c r="B116" s="275"/>
      <c r="C116" s="546" t="s">
        <v>1212</v>
      </c>
      <c r="D116" s="547"/>
      <c r="E116" s="52">
        <v>9</v>
      </c>
      <c r="F116" s="94">
        <v>10.41</v>
      </c>
      <c r="G116" s="87" t="s">
        <v>561</v>
      </c>
      <c r="H116" s="87" t="s">
        <v>509</v>
      </c>
      <c r="I116" s="87" t="s">
        <v>352</v>
      </c>
      <c r="J116" s="271" t="s">
        <v>352</v>
      </c>
      <c r="K116" s="271"/>
      <c r="L116" s="271"/>
      <c r="M116" s="87" t="s">
        <v>830</v>
      </c>
      <c r="N116" s="87" t="s">
        <v>1177</v>
      </c>
      <c r="O116" s="224" t="s">
        <v>364</v>
      </c>
      <c r="P116" s="87" t="s">
        <v>672</v>
      </c>
      <c r="Q116" s="87"/>
      <c r="R116" s="87" t="s">
        <v>671</v>
      </c>
      <c r="S116" s="2" t="s">
        <v>378</v>
      </c>
      <c r="T116" s="2" t="s">
        <v>383</v>
      </c>
      <c r="U116" s="2" t="s">
        <v>382</v>
      </c>
      <c r="V116" s="271" t="s">
        <v>1178</v>
      </c>
      <c r="W116" s="537"/>
      <c r="X116" s="537"/>
      <c r="Y116" s="537"/>
      <c r="Z116" s="2" t="s">
        <v>1131</v>
      </c>
    </row>
    <row r="117" spans="2:26" ht="15.9" customHeight="1" x14ac:dyDescent="0.2">
      <c r="B117" s="275"/>
      <c r="C117" s="546" t="s">
        <v>1212</v>
      </c>
      <c r="D117" s="547"/>
      <c r="E117" s="52">
        <v>10</v>
      </c>
      <c r="F117" s="94">
        <v>10.41</v>
      </c>
      <c r="G117" s="87" t="s">
        <v>350</v>
      </c>
      <c r="H117" s="87" t="s">
        <v>376</v>
      </c>
      <c r="I117" s="87" t="s">
        <v>351</v>
      </c>
      <c r="J117" s="271" t="s">
        <v>559</v>
      </c>
      <c r="K117" s="271"/>
      <c r="L117" s="271"/>
      <c r="M117" s="87" t="s">
        <v>860</v>
      </c>
      <c r="N117" s="87" t="s">
        <v>1177</v>
      </c>
      <c r="O117" s="224" t="s">
        <v>364</v>
      </c>
      <c r="P117" s="87" t="s">
        <v>672</v>
      </c>
      <c r="Q117" s="87"/>
      <c r="R117" s="87" t="s">
        <v>1135</v>
      </c>
      <c r="S117" s="2" t="s">
        <v>378</v>
      </c>
      <c r="T117" s="2" t="s">
        <v>383</v>
      </c>
      <c r="U117" s="2" t="s">
        <v>382</v>
      </c>
      <c r="V117" s="271" t="s">
        <v>1178</v>
      </c>
      <c r="W117" s="537"/>
      <c r="X117" s="537"/>
      <c r="Y117" s="537"/>
      <c r="Z117" s="87" t="s">
        <v>1130</v>
      </c>
    </row>
    <row r="118" spans="2:26" ht="15.9" customHeight="1" x14ac:dyDescent="0.2">
      <c r="B118" s="275"/>
      <c r="C118" s="546" t="s">
        <v>1214</v>
      </c>
      <c r="D118" s="547"/>
      <c r="E118" s="52">
        <v>1</v>
      </c>
      <c r="F118" s="94">
        <v>10.85</v>
      </c>
      <c r="G118" s="87" t="s">
        <v>561</v>
      </c>
      <c r="H118" s="87" t="s">
        <v>520</v>
      </c>
      <c r="I118" s="87" t="s">
        <v>352</v>
      </c>
      <c r="J118" s="271" t="s">
        <v>352</v>
      </c>
      <c r="K118" s="271"/>
      <c r="L118" s="271"/>
      <c r="M118" s="87" t="s">
        <v>862</v>
      </c>
      <c r="N118" s="87" t="s">
        <v>1177</v>
      </c>
      <c r="O118" s="224" t="s">
        <v>364</v>
      </c>
      <c r="P118" s="87" t="s">
        <v>672</v>
      </c>
      <c r="Q118" s="87"/>
      <c r="R118" s="87" t="s">
        <v>671</v>
      </c>
      <c r="S118" s="2" t="s">
        <v>378</v>
      </c>
      <c r="T118" s="2" t="s">
        <v>383</v>
      </c>
      <c r="U118" s="2" t="s">
        <v>382</v>
      </c>
      <c r="V118" s="271" t="s">
        <v>1178</v>
      </c>
      <c r="W118" s="537"/>
      <c r="X118" s="537"/>
      <c r="Y118" s="537"/>
      <c r="Z118" s="2" t="s">
        <v>1131</v>
      </c>
    </row>
    <row r="119" spans="2:26" ht="15.9" customHeight="1" x14ac:dyDescent="0.2">
      <c r="B119" s="275"/>
      <c r="C119" s="546" t="s">
        <v>1214</v>
      </c>
      <c r="D119" s="547"/>
      <c r="E119" s="52">
        <v>2</v>
      </c>
      <c r="F119" s="94">
        <v>10.85</v>
      </c>
      <c r="G119" s="87" t="s">
        <v>561</v>
      </c>
      <c r="H119" s="87" t="s">
        <v>520</v>
      </c>
      <c r="I119" s="87" t="s">
        <v>352</v>
      </c>
      <c r="J119" s="271" t="s">
        <v>352</v>
      </c>
      <c r="K119" s="271"/>
      <c r="L119" s="271"/>
      <c r="M119" s="87" t="s">
        <v>863</v>
      </c>
      <c r="N119" s="87" t="s">
        <v>1177</v>
      </c>
      <c r="O119" s="224" t="s">
        <v>364</v>
      </c>
      <c r="P119" s="87" t="s">
        <v>672</v>
      </c>
      <c r="Q119" s="87"/>
      <c r="R119" s="87" t="s">
        <v>671</v>
      </c>
      <c r="S119" s="2" t="s">
        <v>378</v>
      </c>
      <c r="T119" s="2" t="s">
        <v>383</v>
      </c>
      <c r="U119" s="2" t="s">
        <v>382</v>
      </c>
      <c r="V119" s="271" t="s">
        <v>1178</v>
      </c>
      <c r="W119" s="537"/>
      <c r="X119" s="537"/>
      <c r="Y119" s="537"/>
      <c r="Z119" s="2" t="s">
        <v>1131</v>
      </c>
    </row>
    <row r="120" spans="2:26" ht="15.9" customHeight="1" x14ac:dyDescent="0.2">
      <c r="B120" s="275"/>
      <c r="C120" s="546" t="s">
        <v>1214</v>
      </c>
      <c r="D120" s="547"/>
      <c r="E120" s="52">
        <v>3</v>
      </c>
      <c r="F120" s="94">
        <v>10.85</v>
      </c>
      <c r="G120" s="87" t="s">
        <v>561</v>
      </c>
      <c r="H120" s="87" t="s">
        <v>520</v>
      </c>
      <c r="I120" s="87" t="s">
        <v>352</v>
      </c>
      <c r="J120" s="271" t="s">
        <v>352</v>
      </c>
      <c r="K120" s="271"/>
      <c r="L120" s="271"/>
      <c r="M120" s="87" t="s">
        <v>863</v>
      </c>
      <c r="N120" s="87" t="s">
        <v>1177</v>
      </c>
      <c r="O120" s="224" t="s">
        <v>364</v>
      </c>
      <c r="P120" s="87" t="s">
        <v>672</v>
      </c>
      <c r="Q120" s="87"/>
      <c r="R120" s="87" t="s">
        <v>671</v>
      </c>
      <c r="S120" s="2" t="s">
        <v>378</v>
      </c>
      <c r="T120" s="2" t="s">
        <v>383</v>
      </c>
      <c r="U120" s="2" t="s">
        <v>382</v>
      </c>
      <c r="V120" s="271" t="s">
        <v>1178</v>
      </c>
      <c r="W120" s="537"/>
      <c r="X120" s="537"/>
      <c r="Y120" s="537"/>
      <c r="Z120" s="2" t="s">
        <v>1131</v>
      </c>
    </row>
    <row r="121" spans="2:26" ht="15.9" customHeight="1" x14ac:dyDescent="0.2">
      <c r="B121" s="275"/>
      <c r="C121" s="546" t="s">
        <v>1214</v>
      </c>
      <c r="D121" s="547"/>
      <c r="E121" s="52">
        <v>4</v>
      </c>
      <c r="F121" s="94">
        <v>10.85</v>
      </c>
      <c r="G121" s="87" t="s">
        <v>561</v>
      </c>
      <c r="H121" s="87" t="s">
        <v>519</v>
      </c>
      <c r="I121" s="87" t="s">
        <v>351</v>
      </c>
      <c r="J121" s="271" t="s">
        <v>559</v>
      </c>
      <c r="K121" s="271"/>
      <c r="L121" s="271"/>
      <c r="M121" s="87" t="s">
        <v>864</v>
      </c>
      <c r="N121" s="87" t="s">
        <v>1177</v>
      </c>
      <c r="O121" s="224" t="s">
        <v>364</v>
      </c>
      <c r="P121" s="87" t="s">
        <v>672</v>
      </c>
      <c r="Q121" s="87"/>
      <c r="R121" s="87" t="s">
        <v>671</v>
      </c>
      <c r="S121" s="2" t="s">
        <v>378</v>
      </c>
      <c r="T121" s="2" t="s">
        <v>383</v>
      </c>
      <c r="U121" s="2" t="s">
        <v>382</v>
      </c>
      <c r="V121" s="271" t="s">
        <v>1178</v>
      </c>
      <c r="W121" s="537"/>
      <c r="X121" s="537"/>
      <c r="Y121" s="537"/>
      <c r="Z121" s="2" t="s">
        <v>837</v>
      </c>
    </row>
    <row r="122" spans="2:26" ht="15.9" customHeight="1" x14ac:dyDescent="0.2">
      <c r="B122" s="275"/>
      <c r="C122" s="546" t="s">
        <v>1215</v>
      </c>
      <c r="D122" s="547"/>
      <c r="E122" s="52">
        <v>1</v>
      </c>
      <c r="F122" s="94">
        <v>10.33</v>
      </c>
      <c r="G122" s="87" t="s">
        <v>561</v>
      </c>
      <c r="H122" s="87" t="s">
        <v>516</v>
      </c>
      <c r="I122" s="87" t="s">
        <v>351</v>
      </c>
      <c r="J122" s="271" t="s">
        <v>559</v>
      </c>
      <c r="K122" s="271"/>
      <c r="L122" s="271"/>
      <c r="M122" s="87" t="s">
        <v>1253</v>
      </c>
      <c r="N122" s="87" t="s">
        <v>1170</v>
      </c>
      <c r="O122" s="87" t="s">
        <v>362</v>
      </c>
      <c r="P122" s="87" t="s">
        <v>648</v>
      </c>
      <c r="Q122" s="87"/>
      <c r="R122" s="87" t="s">
        <v>648</v>
      </c>
      <c r="S122" s="2" t="s">
        <v>379</v>
      </c>
      <c r="T122" s="2" t="s">
        <v>379</v>
      </c>
      <c r="U122" s="2" t="s">
        <v>380</v>
      </c>
      <c r="V122" s="271" t="s">
        <v>1172</v>
      </c>
      <c r="W122" s="537"/>
      <c r="X122" s="537"/>
      <c r="Y122" s="537"/>
      <c r="Z122" s="2"/>
    </row>
    <row r="123" spans="2:26" ht="15.9" customHeight="1" x14ac:dyDescent="0.2">
      <c r="B123" s="275"/>
      <c r="C123" s="546" t="s">
        <v>1215</v>
      </c>
      <c r="D123" s="547"/>
      <c r="E123" s="52">
        <v>2</v>
      </c>
      <c r="F123" s="94">
        <v>10.33</v>
      </c>
      <c r="G123" s="87" t="s">
        <v>561</v>
      </c>
      <c r="H123" s="87" t="s">
        <v>513</v>
      </c>
      <c r="I123" s="87" t="s">
        <v>352</v>
      </c>
      <c r="J123" s="271" t="s">
        <v>352</v>
      </c>
      <c r="K123" s="271"/>
      <c r="L123" s="271"/>
      <c r="M123" s="87" t="s">
        <v>1253</v>
      </c>
      <c r="N123" s="87" t="s">
        <v>1170</v>
      </c>
      <c r="O123" s="224" t="s">
        <v>364</v>
      </c>
      <c r="P123" s="87" t="s">
        <v>672</v>
      </c>
      <c r="Q123" s="87"/>
      <c r="R123" s="87" t="s">
        <v>648</v>
      </c>
      <c r="S123" s="2" t="s">
        <v>379</v>
      </c>
      <c r="T123" s="2" t="s">
        <v>379</v>
      </c>
      <c r="U123" s="2" t="s">
        <v>380</v>
      </c>
      <c r="V123" s="271" t="s">
        <v>1172</v>
      </c>
      <c r="W123" s="537"/>
      <c r="X123" s="537"/>
      <c r="Y123" s="537"/>
      <c r="Z123" s="2"/>
    </row>
    <row r="124" spans="2:26" ht="15.9" customHeight="1" x14ac:dyDescent="0.2">
      <c r="B124" s="275"/>
      <c r="C124" s="546" t="s">
        <v>1215</v>
      </c>
      <c r="D124" s="547"/>
      <c r="E124" s="52">
        <v>3</v>
      </c>
      <c r="F124" s="94">
        <v>10.33</v>
      </c>
      <c r="G124" s="87" t="s">
        <v>561</v>
      </c>
      <c r="H124" s="87" t="s">
        <v>515</v>
      </c>
      <c r="I124" s="87" t="s">
        <v>351</v>
      </c>
      <c r="J124" s="271" t="s">
        <v>559</v>
      </c>
      <c r="K124" s="271"/>
      <c r="L124" s="271"/>
      <c r="M124" s="87" t="s">
        <v>1253</v>
      </c>
      <c r="N124" s="87" t="s">
        <v>1170</v>
      </c>
      <c r="O124" s="224" t="s">
        <v>363</v>
      </c>
      <c r="P124" s="87" t="s">
        <v>672</v>
      </c>
      <c r="Q124" s="87"/>
      <c r="R124" s="87" t="s">
        <v>648</v>
      </c>
      <c r="S124" s="2" t="s">
        <v>379</v>
      </c>
      <c r="T124" s="2" t="s">
        <v>379</v>
      </c>
      <c r="U124" s="2" t="s">
        <v>380</v>
      </c>
      <c r="V124" s="271" t="s">
        <v>1172</v>
      </c>
      <c r="W124" s="537"/>
      <c r="X124" s="537"/>
      <c r="Y124" s="537"/>
      <c r="Z124" s="2"/>
    </row>
    <row r="125" spans="2:26" ht="15.9" customHeight="1" x14ac:dyDescent="0.2">
      <c r="B125" s="275"/>
      <c r="C125" s="546" t="s">
        <v>1215</v>
      </c>
      <c r="D125" s="547"/>
      <c r="E125" s="52">
        <v>4</v>
      </c>
      <c r="F125" s="94">
        <v>10.33</v>
      </c>
      <c r="G125" s="87" t="s">
        <v>561</v>
      </c>
      <c r="H125" s="87" t="s">
        <v>519</v>
      </c>
      <c r="I125" s="87" t="s">
        <v>351</v>
      </c>
      <c r="J125" s="271" t="s">
        <v>559</v>
      </c>
      <c r="K125" s="271"/>
      <c r="L125" s="271"/>
      <c r="M125" s="87" t="s">
        <v>1253</v>
      </c>
      <c r="N125" s="87" t="s">
        <v>1170</v>
      </c>
      <c r="O125" s="224" t="s">
        <v>364</v>
      </c>
      <c r="P125" s="87" t="s">
        <v>672</v>
      </c>
      <c r="Q125" s="87"/>
      <c r="R125" s="87" t="s">
        <v>648</v>
      </c>
      <c r="S125" s="2" t="s">
        <v>379</v>
      </c>
      <c r="T125" s="2" t="s">
        <v>379</v>
      </c>
      <c r="U125" s="2" t="s">
        <v>380</v>
      </c>
      <c r="V125" s="271" t="s">
        <v>1172</v>
      </c>
      <c r="W125" s="537"/>
      <c r="X125" s="537"/>
      <c r="Y125" s="537"/>
      <c r="Z125" s="2"/>
    </row>
    <row r="126" spans="2:26" ht="15.9" customHeight="1" x14ac:dyDescent="0.2">
      <c r="B126" s="275"/>
      <c r="C126" s="546" t="s">
        <v>1215</v>
      </c>
      <c r="D126" s="547"/>
      <c r="E126" s="52">
        <v>5</v>
      </c>
      <c r="F126" s="94">
        <v>10.33</v>
      </c>
      <c r="G126" s="87" t="s">
        <v>561</v>
      </c>
      <c r="H126" s="87" t="s">
        <v>509</v>
      </c>
      <c r="I126" s="87" t="s">
        <v>351</v>
      </c>
      <c r="J126" s="271" t="s">
        <v>559</v>
      </c>
      <c r="K126" s="271"/>
      <c r="L126" s="271"/>
      <c r="M126" s="87" t="s">
        <v>1253</v>
      </c>
      <c r="N126" s="87" t="s">
        <v>1170</v>
      </c>
      <c r="O126" s="224" t="s">
        <v>364</v>
      </c>
      <c r="P126" s="87" t="s">
        <v>672</v>
      </c>
      <c r="Q126" s="87"/>
      <c r="R126" s="87" t="s">
        <v>648</v>
      </c>
      <c r="S126" s="2" t="s">
        <v>379</v>
      </c>
      <c r="T126" s="2" t="s">
        <v>379</v>
      </c>
      <c r="U126" s="2" t="s">
        <v>380</v>
      </c>
      <c r="V126" s="271" t="s">
        <v>1172</v>
      </c>
      <c r="W126" s="537"/>
      <c r="X126" s="537"/>
      <c r="Y126" s="537"/>
      <c r="Z126" s="2"/>
    </row>
    <row r="127" spans="2:26" ht="15.9" customHeight="1" x14ac:dyDescent="0.2">
      <c r="B127" s="275"/>
      <c r="C127" s="546" t="s">
        <v>1215</v>
      </c>
      <c r="D127" s="547"/>
      <c r="E127" s="52">
        <v>6</v>
      </c>
      <c r="F127" s="94">
        <v>10.33</v>
      </c>
      <c r="G127" s="87" t="s">
        <v>561</v>
      </c>
      <c r="H127" s="87" t="s">
        <v>509</v>
      </c>
      <c r="I127" s="87" t="s">
        <v>352</v>
      </c>
      <c r="J127" s="271" t="s">
        <v>352</v>
      </c>
      <c r="K127" s="271"/>
      <c r="L127" s="271"/>
      <c r="M127" s="87" t="s">
        <v>873</v>
      </c>
      <c r="N127" s="87" t="s">
        <v>1220</v>
      </c>
      <c r="O127" s="224" t="s">
        <v>364</v>
      </c>
      <c r="P127" s="87" t="s">
        <v>672</v>
      </c>
      <c r="Q127" s="87"/>
      <c r="R127" s="87" t="s">
        <v>796</v>
      </c>
      <c r="S127" s="2" t="s">
        <v>378</v>
      </c>
      <c r="T127" s="2" t="s">
        <v>383</v>
      </c>
      <c r="U127" s="2" t="s">
        <v>382</v>
      </c>
      <c r="V127" s="271" t="s">
        <v>1178</v>
      </c>
      <c r="W127" s="537"/>
      <c r="X127" s="537"/>
      <c r="Y127" s="537"/>
      <c r="Z127" s="2" t="s">
        <v>1142</v>
      </c>
    </row>
    <row r="128" spans="2:26" ht="15.9" customHeight="1" x14ac:dyDescent="0.2">
      <c r="B128" s="275"/>
      <c r="C128" s="546" t="s">
        <v>1215</v>
      </c>
      <c r="D128" s="547"/>
      <c r="E128" s="52">
        <v>7</v>
      </c>
      <c r="F128" s="94">
        <v>10.33</v>
      </c>
      <c r="G128" s="87" t="s">
        <v>561</v>
      </c>
      <c r="H128" s="87" t="s">
        <v>519</v>
      </c>
      <c r="I128" s="87" t="s">
        <v>351</v>
      </c>
      <c r="J128" s="271" t="s">
        <v>559</v>
      </c>
      <c r="K128" s="271"/>
      <c r="L128" s="271"/>
      <c r="M128" s="87" t="s">
        <v>1253</v>
      </c>
      <c r="N128" s="87" t="s">
        <v>1170</v>
      </c>
      <c r="O128" s="224" t="s">
        <v>364</v>
      </c>
      <c r="P128" s="87" t="s">
        <v>672</v>
      </c>
      <c r="Q128" s="87"/>
      <c r="R128" s="87" t="s">
        <v>648</v>
      </c>
      <c r="S128" s="2" t="s">
        <v>379</v>
      </c>
      <c r="T128" s="2" t="s">
        <v>379</v>
      </c>
      <c r="U128" s="2" t="s">
        <v>380</v>
      </c>
      <c r="V128" s="271" t="s">
        <v>1172</v>
      </c>
      <c r="W128" s="537"/>
      <c r="X128" s="537"/>
      <c r="Y128" s="537"/>
      <c r="Z128" s="2"/>
    </row>
    <row r="129" spans="2:26" ht="15.9" customHeight="1" x14ac:dyDescent="0.2">
      <c r="B129" s="275"/>
      <c r="C129" s="546" t="s">
        <v>1215</v>
      </c>
      <c r="D129" s="547"/>
      <c r="E129" s="52">
        <v>8</v>
      </c>
      <c r="F129" s="94">
        <v>10.33</v>
      </c>
      <c r="G129" s="87" t="s">
        <v>561</v>
      </c>
      <c r="H129" s="87" t="s">
        <v>519</v>
      </c>
      <c r="I129" s="87" t="s">
        <v>351</v>
      </c>
      <c r="J129" s="271" t="s">
        <v>559</v>
      </c>
      <c r="K129" s="271"/>
      <c r="L129" s="271"/>
      <c r="M129" s="87" t="s">
        <v>1253</v>
      </c>
      <c r="N129" s="87" t="s">
        <v>1170</v>
      </c>
      <c r="O129" s="224" t="s">
        <v>364</v>
      </c>
      <c r="P129" s="87" t="s">
        <v>672</v>
      </c>
      <c r="Q129" s="87"/>
      <c r="R129" s="87" t="s">
        <v>648</v>
      </c>
      <c r="S129" s="2" t="s">
        <v>379</v>
      </c>
      <c r="T129" s="2" t="s">
        <v>379</v>
      </c>
      <c r="U129" s="2" t="s">
        <v>380</v>
      </c>
      <c r="V129" s="271" t="s">
        <v>1172</v>
      </c>
      <c r="W129" s="537"/>
      <c r="X129" s="537"/>
      <c r="Y129" s="537"/>
      <c r="Z129" s="2"/>
    </row>
    <row r="130" spans="2:26" ht="15.9" customHeight="1" x14ac:dyDescent="0.2">
      <c r="B130" s="275"/>
      <c r="C130" s="546" t="s">
        <v>1215</v>
      </c>
      <c r="D130" s="547"/>
      <c r="E130" s="52">
        <v>9</v>
      </c>
      <c r="F130" s="94">
        <v>10.33</v>
      </c>
      <c r="G130" s="87" t="s">
        <v>561</v>
      </c>
      <c r="H130" s="87" t="s">
        <v>509</v>
      </c>
      <c r="I130" s="87" t="s">
        <v>352</v>
      </c>
      <c r="J130" s="271" t="s">
        <v>352</v>
      </c>
      <c r="K130" s="271"/>
      <c r="L130" s="271"/>
      <c r="M130" s="87" t="s">
        <v>830</v>
      </c>
      <c r="N130" s="87" t="s">
        <v>1177</v>
      </c>
      <c r="O130" s="224" t="s">
        <v>364</v>
      </c>
      <c r="P130" s="87" t="s">
        <v>672</v>
      </c>
      <c r="Q130" s="87"/>
      <c r="R130" s="87" t="s">
        <v>671</v>
      </c>
      <c r="S130" s="2" t="s">
        <v>378</v>
      </c>
      <c r="T130" s="2" t="s">
        <v>383</v>
      </c>
      <c r="U130" s="2" t="s">
        <v>382</v>
      </c>
      <c r="V130" s="271" t="s">
        <v>1178</v>
      </c>
      <c r="W130" s="537"/>
      <c r="X130" s="537"/>
      <c r="Y130" s="537"/>
      <c r="Z130" s="2" t="s">
        <v>1131</v>
      </c>
    </row>
    <row r="131" spans="2:26" ht="15.9" customHeight="1" x14ac:dyDescent="0.2">
      <c r="B131" s="275"/>
      <c r="C131" s="546" t="s">
        <v>1215</v>
      </c>
      <c r="D131" s="547"/>
      <c r="E131" s="52">
        <v>10</v>
      </c>
      <c r="F131" s="94">
        <v>10.33</v>
      </c>
      <c r="G131" s="87" t="s">
        <v>350</v>
      </c>
      <c r="H131" s="87" t="s">
        <v>376</v>
      </c>
      <c r="I131" s="87" t="s">
        <v>351</v>
      </c>
      <c r="J131" s="271" t="s">
        <v>559</v>
      </c>
      <c r="K131" s="271"/>
      <c r="L131" s="271"/>
      <c r="M131" s="87" t="s">
        <v>673</v>
      </c>
      <c r="N131" s="87" t="s">
        <v>1177</v>
      </c>
      <c r="O131" s="224" t="s">
        <v>364</v>
      </c>
      <c r="P131" s="87" t="s">
        <v>672</v>
      </c>
      <c r="Q131" s="87"/>
      <c r="R131" s="87" t="s">
        <v>1135</v>
      </c>
      <c r="S131" s="2" t="s">
        <v>378</v>
      </c>
      <c r="T131" s="2" t="s">
        <v>383</v>
      </c>
      <c r="U131" s="2" t="s">
        <v>382</v>
      </c>
      <c r="V131" s="271" t="s">
        <v>1178</v>
      </c>
      <c r="W131" s="537"/>
      <c r="X131" s="537"/>
      <c r="Y131" s="537"/>
      <c r="Z131" s="87" t="s">
        <v>1130</v>
      </c>
    </row>
    <row r="132" spans="2:26" ht="15.9" customHeight="1" x14ac:dyDescent="0.2">
      <c r="B132" s="275"/>
      <c r="C132" s="546" t="s">
        <v>1215</v>
      </c>
      <c r="D132" s="547"/>
      <c r="E132" s="52">
        <v>11</v>
      </c>
      <c r="F132" s="94">
        <v>10.33</v>
      </c>
      <c r="G132" s="87" t="s">
        <v>350</v>
      </c>
      <c r="H132" s="87" t="s">
        <v>376</v>
      </c>
      <c r="I132" s="87" t="s">
        <v>351</v>
      </c>
      <c r="J132" s="271" t="s">
        <v>559</v>
      </c>
      <c r="K132" s="271"/>
      <c r="L132" s="271"/>
      <c r="M132" s="87" t="s">
        <v>880</v>
      </c>
      <c r="N132" s="87" t="s">
        <v>1177</v>
      </c>
      <c r="O132" s="224" t="s">
        <v>364</v>
      </c>
      <c r="P132" s="87" t="s">
        <v>672</v>
      </c>
      <c r="Q132" s="87"/>
      <c r="R132" s="87" t="s">
        <v>1135</v>
      </c>
      <c r="S132" s="2" t="s">
        <v>378</v>
      </c>
      <c r="T132" s="2" t="s">
        <v>383</v>
      </c>
      <c r="U132" s="2" t="s">
        <v>382</v>
      </c>
      <c r="V132" s="271" t="s">
        <v>1178</v>
      </c>
      <c r="W132" s="537"/>
      <c r="X132" s="537"/>
      <c r="Y132" s="537"/>
      <c r="Z132" s="87" t="s">
        <v>1130</v>
      </c>
    </row>
    <row r="133" spans="2:26" ht="15.9" customHeight="1" x14ac:dyDescent="0.2">
      <c r="B133" s="275"/>
      <c r="C133" s="546" t="s">
        <v>1215</v>
      </c>
      <c r="D133" s="547"/>
      <c r="E133" s="52">
        <v>12</v>
      </c>
      <c r="F133" s="94">
        <v>10.33</v>
      </c>
      <c r="G133" s="87" t="s">
        <v>350</v>
      </c>
      <c r="H133" s="87" t="s">
        <v>375</v>
      </c>
      <c r="I133" s="87" t="s">
        <v>352</v>
      </c>
      <c r="J133" s="271" t="s">
        <v>359</v>
      </c>
      <c r="K133" s="271"/>
      <c r="L133" s="271"/>
      <c r="M133" s="87" t="s">
        <v>882</v>
      </c>
      <c r="N133" s="87" t="s">
        <v>1204</v>
      </c>
      <c r="O133" s="224" t="s">
        <v>1135</v>
      </c>
      <c r="P133" s="87" t="s">
        <v>1135</v>
      </c>
      <c r="Q133" s="87"/>
      <c r="R133" s="87" t="s">
        <v>1135</v>
      </c>
      <c r="S133" s="2" t="s">
        <v>378</v>
      </c>
      <c r="T133" s="2" t="s">
        <v>383</v>
      </c>
      <c r="U133" s="2" t="s">
        <v>382</v>
      </c>
      <c r="V133" s="271" t="s">
        <v>1178</v>
      </c>
      <c r="W133" s="537"/>
      <c r="X133" s="537"/>
      <c r="Y133" s="537"/>
      <c r="Z133" s="2" t="s">
        <v>883</v>
      </c>
    </row>
    <row r="134" spans="2:26" ht="15.9" customHeight="1" x14ac:dyDescent="0.2">
      <c r="B134" s="275"/>
      <c r="C134" s="546" t="s">
        <v>1217</v>
      </c>
      <c r="D134" s="547"/>
      <c r="E134" s="52">
        <v>1</v>
      </c>
      <c r="F134" s="94">
        <v>10.69</v>
      </c>
      <c r="G134" s="87" t="s">
        <v>561</v>
      </c>
      <c r="H134" s="87" t="s">
        <v>520</v>
      </c>
      <c r="I134" s="87" t="s">
        <v>351</v>
      </c>
      <c r="J134" s="271" t="s">
        <v>559</v>
      </c>
      <c r="K134" s="271"/>
      <c r="L134" s="271"/>
      <c r="M134" s="87" t="s">
        <v>1253</v>
      </c>
      <c r="N134" s="87" t="s">
        <v>1170</v>
      </c>
      <c r="O134" s="224" t="s">
        <v>364</v>
      </c>
      <c r="P134" s="87" t="s">
        <v>672</v>
      </c>
      <c r="Q134" s="87"/>
      <c r="R134" s="87" t="s">
        <v>648</v>
      </c>
      <c r="S134" s="2" t="s">
        <v>379</v>
      </c>
      <c r="T134" s="2" t="s">
        <v>379</v>
      </c>
      <c r="U134" s="2" t="s">
        <v>380</v>
      </c>
      <c r="V134" s="271" t="s">
        <v>1201</v>
      </c>
      <c r="W134" s="537"/>
      <c r="X134" s="537"/>
      <c r="Y134" s="537"/>
      <c r="Z134" s="2"/>
    </row>
    <row r="135" spans="2:26" ht="15.9" customHeight="1" x14ac:dyDescent="0.2">
      <c r="B135" s="275"/>
      <c r="C135" s="546" t="s">
        <v>1217</v>
      </c>
      <c r="D135" s="547"/>
      <c r="E135" s="52">
        <v>2</v>
      </c>
      <c r="F135" s="94">
        <v>10.69</v>
      </c>
      <c r="G135" s="87" t="s">
        <v>561</v>
      </c>
      <c r="H135" s="87" t="s">
        <v>520</v>
      </c>
      <c r="I135" s="87" t="s">
        <v>352</v>
      </c>
      <c r="J135" s="271" t="s">
        <v>352</v>
      </c>
      <c r="K135" s="271"/>
      <c r="L135" s="271"/>
      <c r="M135" s="87" t="s">
        <v>1253</v>
      </c>
      <c r="N135" s="87" t="s">
        <v>1170</v>
      </c>
      <c r="O135" s="224" t="s">
        <v>364</v>
      </c>
      <c r="P135" s="87" t="s">
        <v>672</v>
      </c>
      <c r="Q135" s="87"/>
      <c r="R135" s="87" t="s">
        <v>648</v>
      </c>
      <c r="S135" s="2" t="s">
        <v>379</v>
      </c>
      <c r="T135" s="2" t="s">
        <v>379</v>
      </c>
      <c r="U135" s="2" t="s">
        <v>380</v>
      </c>
      <c r="V135" s="271" t="s">
        <v>1201</v>
      </c>
      <c r="W135" s="537"/>
      <c r="X135" s="537"/>
      <c r="Y135" s="537"/>
      <c r="Z135" s="2"/>
    </row>
    <row r="136" spans="2:26" ht="15.9" customHeight="1" x14ac:dyDescent="0.2">
      <c r="B136" s="275"/>
      <c r="C136" s="546" t="s">
        <v>1217</v>
      </c>
      <c r="D136" s="547"/>
      <c r="E136" s="52">
        <v>3</v>
      </c>
      <c r="F136" s="94">
        <v>10.69</v>
      </c>
      <c r="G136" s="87" t="s">
        <v>561</v>
      </c>
      <c r="H136" s="87" t="s">
        <v>519</v>
      </c>
      <c r="I136" s="87" t="s">
        <v>352</v>
      </c>
      <c r="J136" s="271" t="s">
        <v>352</v>
      </c>
      <c r="K136" s="271"/>
      <c r="L136" s="271"/>
      <c r="M136" s="87" t="s">
        <v>738</v>
      </c>
      <c r="N136" s="87" t="s">
        <v>1177</v>
      </c>
      <c r="O136" s="224" t="s">
        <v>364</v>
      </c>
      <c r="P136" s="87" t="s">
        <v>672</v>
      </c>
      <c r="Q136" s="87"/>
      <c r="R136" s="87" t="s">
        <v>671</v>
      </c>
      <c r="S136" s="2" t="s">
        <v>378</v>
      </c>
      <c r="T136" s="2" t="s">
        <v>383</v>
      </c>
      <c r="U136" s="2" t="s">
        <v>382</v>
      </c>
      <c r="V136" s="271" t="s">
        <v>1178</v>
      </c>
      <c r="W136" s="537"/>
      <c r="X136" s="537"/>
      <c r="Y136" s="537"/>
      <c r="Z136" s="2" t="s">
        <v>1131</v>
      </c>
    </row>
    <row r="137" spans="2:26" ht="15.9" customHeight="1" x14ac:dyDescent="0.2">
      <c r="B137" s="275"/>
      <c r="C137" s="546" t="s">
        <v>1217</v>
      </c>
      <c r="D137" s="547"/>
      <c r="E137" s="52">
        <v>4</v>
      </c>
      <c r="F137" s="94">
        <v>10.69</v>
      </c>
      <c r="G137" s="87" t="s">
        <v>350</v>
      </c>
      <c r="H137" s="87" t="s">
        <v>376</v>
      </c>
      <c r="I137" s="87" t="s">
        <v>351</v>
      </c>
      <c r="J137" s="271" t="s">
        <v>559</v>
      </c>
      <c r="K137" s="271"/>
      <c r="L137" s="271"/>
      <c r="M137" s="87" t="s">
        <v>749</v>
      </c>
      <c r="N137" s="87" t="s">
        <v>1177</v>
      </c>
      <c r="O137" s="224" t="s">
        <v>364</v>
      </c>
      <c r="P137" s="87" t="s">
        <v>672</v>
      </c>
      <c r="Q137" s="87"/>
      <c r="R137" s="87" t="s">
        <v>1135</v>
      </c>
      <c r="S137" s="2" t="s">
        <v>378</v>
      </c>
      <c r="T137" s="2" t="s">
        <v>383</v>
      </c>
      <c r="U137" s="2" t="s">
        <v>382</v>
      </c>
      <c r="V137" s="271" t="s">
        <v>1178</v>
      </c>
      <c r="W137" s="537"/>
      <c r="X137" s="537"/>
      <c r="Y137" s="537"/>
      <c r="Z137" s="87" t="s">
        <v>1130</v>
      </c>
    </row>
    <row r="138" spans="2:26" ht="15.9" customHeight="1" x14ac:dyDescent="0.2">
      <c r="B138" s="275"/>
      <c r="C138" s="546" t="s">
        <v>1217</v>
      </c>
      <c r="D138" s="547"/>
      <c r="E138" s="52">
        <v>5</v>
      </c>
      <c r="F138" s="94">
        <v>10.69</v>
      </c>
      <c r="G138" s="87" t="s">
        <v>350</v>
      </c>
      <c r="H138" s="87" t="s">
        <v>376</v>
      </c>
      <c r="I138" s="87" t="s">
        <v>351</v>
      </c>
      <c r="J138" s="271" t="s">
        <v>559</v>
      </c>
      <c r="K138" s="271"/>
      <c r="L138" s="271"/>
      <c r="M138" s="87" t="s">
        <v>884</v>
      </c>
      <c r="N138" s="87" t="s">
        <v>1177</v>
      </c>
      <c r="O138" s="224" t="s">
        <v>364</v>
      </c>
      <c r="P138" s="87" t="s">
        <v>672</v>
      </c>
      <c r="Q138" s="87"/>
      <c r="R138" s="87" t="s">
        <v>1135</v>
      </c>
      <c r="S138" s="2" t="s">
        <v>378</v>
      </c>
      <c r="T138" s="2" t="s">
        <v>383</v>
      </c>
      <c r="U138" s="2" t="s">
        <v>382</v>
      </c>
      <c r="V138" s="271" t="s">
        <v>1178</v>
      </c>
      <c r="W138" s="537"/>
      <c r="X138" s="537"/>
      <c r="Y138" s="537"/>
      <c r="Z138" s="87" t="s">
        <v>1130</v>
      </c>
    </row>
    <row r="139" spans="2:26" ht="15.9" customHeight="1" x14ac:dyDescent="0.2">
      <c r="B139" s="275"/>
      <c r="C139" s="546" t="s">
        <v>1217</v>
      </c>
      <c r="D139" s="547"/>
      <c r="E139" s="52">
        <v>6</v>
      </c>
      <c r="F139" s="94">
        <v>10.69</v>
      </c>
      <c r="G139" s="87" t="s">
        <v>350</v>
      </c>
      <c r="H139" s="87" t="s">
        <v>375</v>
      </c>
      <c r="I139" s="87" t="s">
        <v>351</v>
      </c>
      <c r="J139" s="271" t="s">
        <v>357</v>
      </c>
      <c r="K139" s="271"/>
      <c r="L139" s="271"/>
      <c r="M139" s="87" t="s">
        <v>1253</v>
      </c>
      <c r="N139" s="87" t="s">
        <v>1170</v>
      </c>
      <c r="O139" s="87" t="s">
        <v>62</v>
      </c>
      <c r="P139" s="87" t="s">
        <v>62</v>
      </c>
      <c r="Q139" s="87"/>
      <c r="R139" s="87" t="s">
        <v>1135</v>
      </c>
      <c r="S139" s="2" t="s">
        <v>379</v>
      </c>
      <c r="T139" s="2" t="s">
        <v>379</v>
      </c>
      <c r="U139" s="2" t="s">
        <v>380</v>
      </c>
      <c r="V139" s="271" t="s">
        <v>1218</v>
      </c>
      <c r="W139" s="537"/>
      <c r="X139" s="537"/>
      <c r="Y139" s="537"/>
      <c r="Z139" s="2"/>
    </row>
    <row r="140" spans="2:26" ht="15.9" customHeight="1" x14ac:dyDescent="0.2">
      <c r="B140" s="275"/>
      <c r="C140" s="546" t="s">
        <v>1217</v>
      </c>
      <c r="D140" s="547"/>
      <c r="E140" s="52">
        <v>7</v>
      </c>
      <c r="F140" s="94">
        <v>10.69</v>
      </c>
      <c r="G140" s="87" t="s">
        <v>350</v>
      </c>
      <c r="H140" s="87" t="s">
        <v>376</v>
      </c>
      <c r="I140" s="87" t="s">
        <v>351</v>
      </c>
      <c r="J140" s="271" t="s">
        <v>559</v>
      </c>
      <c r="K140" s="271"/>
      <c r="L140" s="271"/>
      <c r="M140" s="87" t="s">
        <v>873</v>
      </c>
      <c r="N140" s="87" t="s">
        <v>1177</v>
      </c>
      <c r="O140" s="224" t="s">
        <v>364</v>
      </c>
      <c r="P140" s="87" t="s">
        <v>672</v>
      </c>
      <c r="Q140" s="87"/>
      <c r="R140" s="87" t="s">
        <v>1135</v>
      </c>
      <c r="S140" s="2" t="s">
        <v>378</v>
      </c>
      <c r="T140" s="2" t="s">
        <v>383</v>
      </c>
      <c r="U140" s="2" t="s">
        <v>382</v>
      </c>
      <c r="V140" s="271" t="s">
        <v>1178</v>
      </c>
      <c r="W140" s="537"/>
      <c r="X140" s="537"/>
      <c r="Y140" s="537"/>
      <c r="Z140" s="87" t="s">
        <v>1130</v>
      </c>
    </row>
    <row r="141" spans="2:26" ht="15.9" customHeight="1" x14ac:dyDescent="0.2">
      <c r="B141" s="275"/>
      <c r="C141" s="546" t="s">
        <v>1217</v>
      </c>
      <c r="D141" s="547"/>
      <c r="E141" s="52">
        <v>8</v>
      </c>
      <c r="F141" s="94">
        <v>10.69</v>
      </c>
      <c r="G141" s="87" t="s">
        <v>350</v>
      </c>
      <c r="H141" s="87" t="s">
        <v>376</v>
      </c>
      <c r="I141" s="87" t="s">
        <v>351</v>
      </c>
      <c r="J141" s="271" t="s">
        <v>559</v>
      </c>
      <c r="K141" s="271"/>
      <c r="L141" s="271"/>
      <c r="M141" s="87" t="s">
        <v>749</v>
      </c>
      <c r="N141" s="87" t="s">
        <v>1177</v>
      </c>
      <c r="O141" s="224" t="s">
        <v>364</v>
      </c>
      <c r="P141" s="87" t="s">
        <v>672</v>
      </c>
      <c r="Q141" s="87"/>
      <c r="R141" s="87" t="s">
        <v>1135</v>
      </c>
      <c r="S141" s="2" t="s">
        <v>378</v>
      </c>
      <c r="T141" s="2" t="s">
        <v>383</v>
      </c>
      <c r="U141" s="2" t="s">
        <v>382</v>
      </c>
      <c r="V141" s="271" t="s">
        <v>1178</v>
      </c>
      <c r="W141" s="537"/>
      <c r="X141" s="537"/>
      <c r="Y141" s="537"/>
      <c r="Z141" s="87" t="s">
        <v>837</v>
      </c>
    </row>
    <row r="142" spans="2:26" ht="15.9" customHeight="1" x14ac:dyDescent="0.2">
      <c r="B142" s="275"/>
      <c r="C142" s="546" t="s">
        <v>1217</v>
      </c>
      <c r="D142" s="547"/>
      <c r="E142" s="52">
        <v>9</v>
      </c>
      <c r="F142" s="94">
        <v>10.69</v>
      </c>
      <c r="G142" s="87" t="s">
        <v>350</v>
      </c>
      <c r="H142" s="87" t="s">
        <v>376</v>
      </c>
      <c r="I142" s="87" t="s">
        <v>351</v>
      </c>
      <c r="J142" s="271" t="s">
        <v>559</v>
      </c>
      <c r="K142" s="271"/>
      <c r="L142" s="271"/>
      <c r="M142" s="87" t="s">
        <v>749</v>
      </c>
      <c r="N142" s="87" t="s">
        <v>1177</v>
      </c>
      <c r="O142" s="224" t="s">
        <v>364</v>
      </c>
      <c r="P142" s="87" t="s">
        <v>672</v>
      </c>
      <c r="Q142" s="87"/>
      <c r="R142" s="87" t="s">
        <v>1135</v>
      </c>
      <c r="S142" s="2" t="s">
        <v>378</v>
      </c>
      <c r="T142" s="2" t="s">
        <v>383</v>
      </c>
      <c r="U142" s="2" t="s">
        <v>382</v>
      </c>
      <c r="V142" s="271" t="s">
        <v>1178</v>
      </c>
      <c r="W142" s="537"/>
      <c r="X142" s="537"/>
      <c r="Y142" s="537"/>
      <c r="Z142" s="87" t="s">
        <v>1130</v>
      </c>
    </row>
    <row r="143" spans="2:26" ht="15.9" customHeight="1" x14ac:dyDescent="0.2">
      <c r="B143" s="275"/>
      <c r="C143" s="546" t="s">
        <v>1149</v>
      </c>
      <c r="D143" s="547"/>
      <c r="E143" s="52">
        <v>1</v>
      </c>
      <c r="F143" s="94">
        <v>10.49</v>
      </c>
      <c r="G143" s="87" t="s">
        <v>561</v>
      </c>
      <c r="H143" s="87" t="s">
        <v>510</v>
      </c>
      <c r="I143" s="87" t="s">
        <v>352</v>
      </c>
      <c r="J143" s="271" t="s">
        <v>352</v>
      </c>
      <c r="K143" s="271"/>
      <c r="L143" s="271"/>
      <c r="M143" s="87" t="s">
        <v>668</v>
      </c>
      <c r="N143" s="87" t="s">
        <v>668</v>
      </c>
      <c r="O143" s="224" t="s">
        <v>364</v>
      </c>
      <c r="P143" s="87" t="s">
        <v>672</v>
      </c>
      <c r="Q143" s="87"/>
      <c r="R143" s="87" t="s">
        <v>648</v>
      </c>
      <c r="S143" s="2" t="s">
        <v>379</v>
      </c>
      <c r="T143" s="2" t="s">
        <v>379</v>
      </c>
      <c r="U143" s="2" t="s">
        <v>380</v>
      </c>
      <c r="V143" s="271" t="s">
        <v>668</v>
      </c>
      <c r="W143" s="537"/>
      <c r="X143" s="537"/>
      <c r="Y143" s="537"/>
      <c r="Z143" s="87" t="s">
        <v>706</v>
      </c>
    </row>
    <row r="144" spans="2:26" ht="15.9" customHeight="1" x14ac:dyDescent="0.2">
      <c r="B144" s="275"/>
      <c r="C144" s="546" t="s">
        <v>1219</v>
      </c>
      <c r="D144" s="547"/>
      <c r="E144" s="52">
        <v>2</v>
      </c>
      <c r="F144" s="94">
        <v>10.49</v>
      </c>
      <c r="G144" s="87" t="s">
        <v>561</v>
      </c>
      <c r="H144" s="87" t="s">
        <v>512</v>
      </c>
      <c r="I144" s="87" t="s">
        <v>352</v>
      </c>
      <c r="J144" s="271" t="s">
        <v>352</v>
      </c>
      <c r="K144" s="271"/>
      <c r="L144" s="271"/>
      <c r="M144" s="87" t="s">
        <v>890</v>
      </c>
      <c r="N144" s="87" t="s">
        <v>1177</v>
      </c>
      <c r="O144" s="224" t="s">
        <v>364</v>
      </c>
      <c r="P144" s="87" t="s">
        <v>672</v>
      </c>
      <c r="Q144" s="87"/>
      <c r="R144" s="87" t="s">
        <v>671</v>
      </c>
      <c r="S144" s="2" t="s">
        <v>378</v>
      </c>
      <c r="T144" s="2" t="s">
        <v>383</v>
      </c>
      <c r="U144" s="2" t="s">
        <v>382</v>
      </c>
      <c r="V144" s="271" t="s">
        <v>1178</v>
      </c>
      <c r="W144" s="537"/>
      <c r="X144" s="537"/>
      <c r="Y144" s="537"/>
      <c r="Z144" s="2" t="s">
        <v>1131</v>
      </c>
    </row>
    <row r="145" spans="2:26" ht="15.9" customHeight="1" x14ac:dyDescent="0.2">
      <c r="B145" s="275"/>
      <c r="C145" s="546" t="s">
        <v>1219</v>
      </c>
      <c r="D145" s="547"/>
      <c r="E145" s="52">
        <v>3</v>
      </c>
      <c r="F145" s="94">
        <v>10.49</v>
      </c>
      <c r="G145" s="87" t="s">
        <v>561</v>
      </c>
      <c r="H145" s="87" t="s">
        <v>512</v>
      </c>
      <c r="I145" s="87" t="s">
        <v>352</v>
      </c>
      <c r="J145" s="271" t="s">
        <v>352</v>
      </c>
      <c r="K145" s="271"/>
      <c r="L145" s="271"/>
      <c r="M145" s="87" t="s">
        <v>891</v>
      </c>
      <c r="N145" s="87" t="s">
        <v>1204</v>
      </c>
      <c r="O145" s="224" t="s">
        <v>1135</v>
      </c>
      <c r="P145" s="87" t="s">
        <v>1135</v>
      </c>
      <c r="Q145" s="87"/>
      <c r="R145" s="87" t="s">
        <v>671</v>
      </c>
      <c r="S145" s="2" t="s">
        <v>378</v>
      </c>
      <c r="T145" s="2" t="s">
        <v>383</v>
      </c>
      <c r="U145" s="2" t="s">
        <v>382</v>
      </c>
      <c r="V145" s="271" t="s">
        <v>1178</v>
      </c>
      <c r="W145" s="537"/>
      <c r="X145" s="537"/>
      <c r="Y145" s="537"/>
      <c r="Z145" s="2" t="s">
        <v>1131</v>
      </c>
    </row>
    <row r="146" spans="2:26" ht="15.9" customHeight="1" x14ac:dyDescent="0.2">
      <c r="B146" s="275"/>
      <c r="C146" s="546" t="s">
        <v>1219</v>
      </c>
      <c r="D146" s="547"/>
      <c r="E146" s="52">
        <v>4</v>
      </c>
      <c r="F146" s="94">
        <v>10.49</v>
      </c>
      <c r="G146" s="87" t="s">
        <v>561</v>
      </c>
      <c r="H146" s="87" t="s">
        <v>513</v>
      </c>
      <c r="I146" s="87" t="s">
        <v>352</v>
      </c>
      <c r="J146" s="271" t="s">
        <v>352</v>
      </c>
      <c r="K146" s="271"/>
      <c r="L146" s="271"/>
      <c r="M146" s="87" t="s">
        <v>1253</v>
      </c>
      <c r="N146" s="87" t="s">
        <v>1170</v>
      </c>
      <c r="O146" s="224" t="s">
        <v>364</v>
      </c>
      <c r="P146" s="87" t="s">
        <v>672</v>
      </c>
      <c r="Q146" s="87"/>
      <c r="R146" s="87" t="s">
        <v>648</v>
      </c>
      <c r="S146" s="2" t="s">
        <v>379</v>
      </c>
      <c r="T146" s="2" t="s">
        <v>379</v>
      </c>
      <c r="U146" s="2" t="s">
        <v>380</v>
      </c>
      <c r="V146" s="271" t="s">
        <v>1172</v>
      </c>
      <c r="W146" s="537"/>
      <c r="X146" s="537"/>
      <c r="Y146" s="537"/>
      <c r="Z146" s="2"/>
    </row>
    <row r="147" spans="2:26" ht="15.9" customHeight="1" x14ac:dyDescent="0.2">
      <c r="B147" s="275"/>
      <c r="C147" s="546" t="s">
        <v>1219</v>
      </c>
      <c r="D147" s="547"/>
      <c r="E147" s="52">
        <v>5</v>
      </c>
      <c r="F147" s="94">
        <v>10.49</v>
      </c>
      <c r="G147" s="87" t="s">
        <v>561</v>
      </c>
      <c r="H147" s="87" t="s">
        <v>517</v>
      </c>
      <c r="I147" s="87" t="s">
        <v>351</v>
      </c>
      <c r="J147" s="271" t="s">
        <v>559</v>
      </c>
      <c r="K147" s="271"/>
      <c r="L147" s="271"/>
      <c r="M147" s="87" t="s">
        <v>1253</v>
      </c>
      <c r="N147" s="87" t="s">
        <v>1170</v>
      </c>
      <c r="O147" s="87" t="s">
        <v>62</v>
      </c>
      <c r="P147" s="87" t="s">
        <v>62</v>
      </c>
      <c r="Q147" s="87"/>
      <c r="R147" s="87" t="s">
        <v>648</v>
      </c>
      <c r="S147" s="2" t="s">
        <v>379</v>
      </c>
      <c r="T147" s="2" t="s">
        <v>379</v>
      </c>
      <c r="U147" s="2" t="s">
        <v>380</v>
      </c>
      <c r="V147" s="271" t="s">
        <v>1172</v>
      </c>
      <c r="W147" s="537"/>
      <c r="X147" s="537"/>
      <c r="Y147" s="537"/>
      <c r="Z147" s="2"/>
    </row>
    <row r="148" spans="2:26" ht="15.9" customHeight="1" x14ac:dyDescent="0.2">
      <c r="B148" s="275"/>
      <c r="C148" s="546" t="s">
        <v>1219</v>
      </c>
      <c r="D148" s="547"/>
      <c r="E148" s="52">
        <v>6</v>
      </c>
      <c r="F148" s="94">
        <v>10.49</v>
      </c>
      <c r="G148" s="87" t="s">
        <v>561</v>
      </c>
      <c r="H148" s="87" t="s">
        <v>519</v>
      </c>
      <c r="I148" s="87" t="s">
        <v>352</v>
      </c>
      <c r="J148" s="271" t="s">
        <v>352</v>
      </c>
      <c r="K148" s="271"/>
      <c r="L148" s="271"/>
      <c r="M148" s="87" t="s">
        <v>894</v>
      </c>
      <c r="N148" s="87" t="s">
        <v>1177</v>
      </c>
      <c r="O148" s="224" t="s">
        <v>364</v>
      </c>
      <c r="P148" s="87" t="s">
        <v>672</v>
      </c>
      <c r="Q148" s="87"/>
      <c r="R148" s="87" t="s">
        <v>671</v>
      </c>
      <c r="S148" s="2" t="s">
        <v>378</v>
      </c>
      <c r="T148" s="2" t="s">
        <v>383</v>
      </c>
      <c r="U148" s="2" t="s">
        <v>382</v>
      </c>
      <c r="V148" s="271" t="s">
        <v>1178</v>
      </c>
      <c r="W148" s="537"/>
      <c r="X148" s="537"/>
      <c r="Y148" s="537"/>
      <c r="Z148" s="2" t="s">
        <v>1131</v>
      </c>
    </row>
    <row r="149" spans="2:26" ht="15.9" customHeight="1" x14ac:dyDescent="0.2">
      <c r="B149" s="275"/>
      <c r="C149" s="546" t="s">
        <v>1219</v>
      </c>
      <c r="D149" s="547"/>
      <c r="E149" s="52">
        <v>7</v>
      </c>
      <c r="F149" s="94">
        <v>10.49</v>
      </c>
      <c r="G149" s="87" t="s">
        <v>350</v>
      </c>
      <c r="H149" s="87" t="s">
        <v>376</v>
      </c>
      <c r="I149" s="87" t="s">
        <v>351</v>
      </c>
      <c r="J149" s="271" t="s">
        <v>559</v>
      </c>
      <c r="K149" s="271"/>
      <c r="L149" s="271"/>
      <c r="M149" s="87" t="s">
        <v>895</v>
      </c>
      <c r="N149" s="87" t="s">
        <v>1220</v>
      </c>
      <c r="O149" s="224" t="s">
        <v>364</v>
      </c>
      <c r="P149" s="87" t="s">
        <v>672</v>
      </c>
      <c r="Q149" s="87"/>
      <c r="R149" s="87" t="s">
        <v>1135</v>
      </c>
      <c r="S149" s="2" t="s">
        <v>378</v>
      </c>
      <c r="T149" s="2" t="s">
        <v>383</v>
      </c>
      <c r="U149" s="2" t="s">
        <v>382</v>
      </c>
      <c r="V149" s="271" t="s">
        <v>1178</v>
      </c>
      <c r="W149" s="537"/>
      <c r="X149" s="537"/>
      <c r="Y149" s="537"/>
      <c r="Z149" s="87" t="s">
        <v>1130</v>
      </c>
    </row>
    <row r="150" spans="2:26" ht="15.9" customHeight="1" x14ac:dyDescent="0.2">
      <c r="B150" s="275"/>
      <c r="C150" s="546" t="s">
        <v>1221</v>
      </c>
      <c r="D150" s="547"/>
      <c r="E150" s="52">
        <v>1</v>
      </c>
      <c r="F150" s="94">
        <v>10.51</v>
      </c>
      <c r="G150" s="87" t="s">
        <v>561</v>
      </c>
      <c r="H150" s="87" t="s">
        <v>520</v>
      </c>
      <c r="I150" s="87" t="s">
        <v>352</v>
      </c>
      <c r="J150" s="271" t="s">
        <v>352</v>
      </c>
      <c r="K150" s="271"/>
      <c r="L150" s="271"/>
      <c r="M150" s="87" t="s">
        <v>738</v>
      </c>
      <c r="N150" s="87" t="s">
        <v>1177</v>
      </c>
      <c r="O150" s="224" t="s">
        <v>364</v>
      </c>
      <c r="P150" s="87" t="s">
        <v>672</v>
      </c>
      <c r="Q150" s="87"/>
      <c r="R150" s="87" t="s">
        <v>671</v>
      </c>
      <c r="S150" s="2" t="s">
        <v>378</v>
      </c>
      <c r="T150" s="2" t="s">
        <v>383</v>
      </c>
      <c r="U150" s="2" t="s">
        <v>382</v>
      </c>
      <c r="V150" s="271" t="s">
        <v>1178</v>
      </c>
      <c r="W150" s="537"/>
      <c r="X150" s="537"/>
      <c r="Y150" s="537"/>
      <c r="Z150" s="2" t="s">
        <v>1131</v>
      </c>
    </row>
    <row r="151" spans="2:26" ht="15.9" customHeight="1" x14ac:dyDescent="0.2">
      <c r="B151" s="275"/>
      <c r="C151" s="546" t="s">
        <v>1125</v>
      </c>
      <c r="D151" s="547"/>
      <c r="E151" s="52">
        <v>2</v>
      </c>
      <c r="F151" s="94">
        <v>10.51</v>
      </c>
      <c r="G151" s="87" t="s">
        <v>561</v>
      </c>
      <c r="H151" s="87" t="s">
        <v>510</v>
      </c>
      <c r="I151" s="87" t="s">
        <v>352</v>
      </c>
      <c r="J151" s="271" t="s">
        <v>352</v>
      </c>
      <c r="K151" s="271"/>
      <c r="L151" s="271"/>
      <c r="M151" s="87" t="s">
        <v>668</v>
      </c>
      <c r="N151" s="87" t="s">
        <v>668</v>
      </c>
      <c r="O151" s="224" t="s">
        <v>364</v>
      </c>
      <c r="P151" s="87" t="s">
        <v>672</v>
      </c>
      <c r="Q151" s="87"/>
      <c r="R151" s="87" t="s">
        <v>648</v>
      </c>
      <c r="S151" s="2" t="s">
        <v>379</v>
      </c>
      <c r="T151" s="2" t="s">
        <v>379</v>
      </c>
      <c r="U151" s="2" t="s">
        <v>380</v>
      </c>
      <c r="V151" s="271" t="s">
        <v>668</v>
      </c>
      <c r="W151" s="537"/>
      <c r="X151" s="537"/>
      <c r="Y151" s="537"/>
      <c r="Z151" s="2" t="s">
        <v>706</v>
      </c>
    </row>
    <row r="152" spans="2:26" ht="15.9" customHeight="1" x14ac:dyDescent="0.2">
      <c r="B152" s="275"/>
      <c r="C152" s="546" t="s">
        <v>1221</v>
      </c>
      <c r="D152" s="547"/>
      <c r="E152" s="52">
        <v>3</v>
      </c>
      <c r="F152" s="94">
        <v>10.51</v>
      </c>
      <c r="G152" s="87" t="s">
        <v>561</v>
      </c>
      <c r="H152" s="87" t="s">
        <v>520</v>
      </c>
      <c r="I152" s="87" t="s">
        <v>351</v>
      </c>
      <c r="J152" s="271" t="s">
        <v>559</v>
      </c>
      <c r="K152" s="271"/>
      <c r="L152" s="271"/>
      <c r="M152" s="87" t="s">
        <v>1253</v>
      </c>
      <c r="N152" s="87" t="s">
        <v>1170</v>
      </c>
      <c r="O152" s="224" t="s">
        <v>364</v>
      </c>
      <c r="P152" s="87" t="s">
        <v>672</v>
      </c>
      <c r="Q152" s="87"/>
      <c r="R152" s="87" t="s">
        <v>648</v>
      </c>
      <c r="S152" s="2" t="s">
        <v>379</v>
      </c>
      <c r="T152" s="2" t="s">
        <v>379</v>
      </c>
      <c r="U152" s="2" t="s">
        <v>380</v>
      </c>
      <c r="V152" s="271" t="s">
        <v>1172</v>
      </c>
      <c r="W152" s="537"/>
      <c r="X152" s="537"/>
      <c r="Y152" s="537"/>
      <c r="Z152" s="2"/>
    </row>
    <row r="153" spans="2:26" ht="15.9" customHeight="1" x14ac:dyDescent="0.2">
      <c r="B153" s="275"/>
      <c r="C153" s="546" t="s">
        <v>1125</v>
      </c>
      <c r="D153" s="547"/>
      <c r="E153" s="52">
        <v>4</v>
      </c>
      <c r="F153" s="94">
        <v>10.51</v>
      </c>
      <c r="G153" s="87" t="s">
        <v>561</v>
      </c>
      <c r="H153" s="87" t="s">
        <v>510</v>
      </c>
      <c r="I153" s="87" t="s">
        <v>352</v>
      </c>
      <c r="J153" s="271" t="s">
        <v>352</v>
      </c>
      <c r="K153" s="271"/>
      <c r="L153" s="271"/>
      <c r="M153" s="87" t="s">
        <v>668</v>
      </c>
      <c r="N153" s="87" t="s">
        <v>668</v>
      </c>
      <c r="O153" s="224" t="s">
        <v>364</v>
      </c>
      <c r="P153" s="87" t="s">
        <v>672</v>
      </c>
      <c r="Q153" s="87"/>
      <c r="R153" s="87" t="s">
        <v>648</v>
      </c>
      <c r="S153" s="2" t="s">
        <v>379</v>
      </c>
      <c r="T153" s="2" t="s">
        <v>379</v>
      </c>
      <c r="U153" s="2" t="s">
        <v>380</v>
      </c>
      <c r="V153" s="271" t="s">
        <v>668</v>
      </c>
      <c r="W153" s="537"/>
      <c r="X153" s="537"/>
      <c r="Y153" s="537"/>
      <c r="Z153" s="2" t="s">
        <v>706</v>
      </c>
    </row>
    <row r="154" spans="2:26" ht="15.9" customHeight="1" x14ac:dyDescent="0.2">
      <c r="B154" s="275"/>
      <c r="C154" s="546" t="s">
        <v>1221</v>
      </c>
      <c r="D154" s="547"/>
      <c r="E154" s="52">
        <v>5</v>
      </c>
      <c r="F154" s="94">
        <v>10.51</v>
      </c>
      <c r="G154" s="87" t="s">
        <v>561</v>
      </c>
      <c r="H154" s="87" t="s">
        <v>510</v>
      </c>
      <c r="I154" s="87" t="s">
        <v>351</v>
      </c>
      <c r="J154" s="271" t="s">
        <v>540</v>
      </c>
      <c r="K154" s="271"/>
      <c r="L154" s="271"/>
      <c r="M154" s="87" t="s">
        <v>1222</v>
      </c>
      <c r="N154" s="87" t="s">
        <v>1204</v>
      </c>
      <c r="O154" s="224" t="s">
        <v>1135</v>
      </c>
      <c r="P154" s="87" t="s">
        <v>1135</v>
      </c>
      <c r="Q154" s="87"/>
      <c r="R154" s="87" t="s">
        <v>671</v>
      </c>
      <c r="S154" s="2" t="s">
        <v>378</v>
      </c>
      <c r="T154" s="2" t="s">
        <v>383</v>
      </c>
      <c r="U154" s="2" t="s">
        <v>382</v>
      </c>
      <c r="V154" s="271" t="s">
        <v>1178</v>
      </c>
      <c r="W154" s="537"/>
      <c r="X154" s="537"/>
      <c r="Y154" s="537"/>
      <c r="Z154" s="87" t="s">
        <v>1223</v>
      </c>
    </row>
    <row r="155" spans="2:26" ht="15.9" customHeight="1" x14ac:dyDescent="0.2">
      <c r="B155" s="275"/>
      <c r="C155" s="546" t="s">
        <v>1221</v>
      </c>
      <c r="D155" s="547"/>
      <c r="E155" s="52">
        <v>6</v>
      </c>
      <c r="F155" s="94">
        <v>10.51</v>
      </c>
      <c r="G155" s="87" t="s">
        <v>561</v>
      </c>
      <c r="H155" s="87" t="s">
        <v>517</v>
      </c>
      <c r="I155" s="87" t="s">
        <v>352</v>
      </c>
      <c r="J155" s="271" t="s">
        <v>352</v>
      </c>
      <c r="K155" s="271"/>
      <c r="L155" s="271"/>
      <c r="M155" s="87" t="s">
        <v>899</v>
      </c>
      <c r="N155" s="87" t="s">
        <v>1220</v>
      </c>
      <c r="O155" s="224" t="s">
        <v>364</v>
      </c>
      <c r="P155" s="87" t="s">
        <v>672</v>
      </c>
      <c r="Q155" s="87"/>
      <c r="R155" s="87" t="s">
        <v>796</v>
      </c>
      <c r="S155" s="2" t="s">
        <v>378</v>
      </c>
      <c r="T155" s="2" t="s">
        <v>383</v>
      </c>
      <c r="U155" s="2" t="s">
        <v>382</v>
      </c>
      <c r="V155" s="271" t="s">
        <v>1178</v>
      </c>
      <c r="W155" s="537"/>
      <c r="X155" s="537"/>
      <c r="Y155" s="537"/>
      <c r="Z155" s="2" t="s">
        <v>1224</v>
      </c>
    </row>
    <row r="156" spans="2:26" ht="15.9" customHeight="1" x14ac:dyDescent="0.2">
      <c r="B156" s="275"/>
      <c r="C156" s="546" t="s">
        <v>1221</v>
      </c>
      <c r="D156" s="547"/>
      <c r="E156" s="52">
        <v>7</v>
      </c>
      <c r="F156" s="94">
        <v>10.51</v>
      </c>
      <c r="G156" s="87" t="s">
        <v>561</v>
      </c>
      <c r="H156" s="87" t="s">
        <v>511</v>
      </c>
      <c r="I156" s="87" t="s">
        <v>352</v>
      </c>
      <c r="J156" s="271" t="s">
        <v>352</v>
      </c>
      <c r="K156" s="271"/>
      <c r="L156" s="271"/>
      <c r="M156" s="87" t="s">
        <v>901</v>
      </c>
      <c r="N156" s="87" t="s">
        <v>1177</v>
      </c>
      <c r="O156" s="224" t="s">
        <v>364</v>
      </c>
      <c r="P156" s="87" t="s">
        <v>672</v>
      </c>
      <c r="Q156" s="87"/>
      <c r="R156" s="87" t="s">
        <v>671</v>
      </c>
      <c r="S156" s="2" t="s">
        <v>378</v>
      </c>
      <c r="T156" s="2" t="s">
        <v>383</v>
      </c>
      <c r="U156" s="2" t="s">
        <v>382</v>
      </c>
      <c r="V156" s="271" t="s">
        <v>1178</v>
      </c>
      <c r="W156" s="537"/>
      <c r="X156" s="537"/>
      <c r="Y156" s="537"/>
      <c r="Z156" s="2" t="s">
        <v>1131</v>
      </c>
    </row>
    <row r="157" spans="2:26" ht="15.9" customHeight="1" x14ac:dyDescent="0.2">
      <c r="B157" s="275"/>
      <c r="C157" s="546" t="s">
        <v>1221</v>
      </c>
      <c r="D157" s="547"/>
      <c r="E157" s="52">
        <v>8</v>
      </c>
      <c r="F157" s="94">
        <v>10.51</v>
      </c>
      <c r="G157" s="87" t="s">
        <v>561</v>
      </c>
      <c r="H157" s="87" t="s">
        <v>519</v>
      </c>
      <c r="I157" s="87" t="s">
        <v>352</v>
      </c>
      <c r="J157" s="271" t="s">
        <v>352</v>
      </c>
      <c r="K157" s="271"/>
      <c r="L157" s="271"/>
      <c r="M157" s="87" t="s">
        <v>738</v>
      </c>
      <c r="N157" s="87" t="s">
        <v>1177</v>
      </c>
      <c r="O157" s="224" t="s">
        <v>364</v>
      </c>
      <c r="P157" s="87" t="s">
        <v>672</v>
      </c>
      <c r="Q157" s="87"/>
      <c r="R157" s="87" t="s">
        <v>671</v>
      </c>
      <c r="S157" s="2" t="s">
        <v>378</v>
      </c>
      <c r="T157" s="2" t="s">
        <v>383</v>
      </c>
      <c r="U157" s="2" t="s">
        <v>382</v>
      </c>
      <c r="V157" s="271" t="s">
        <v>1178</v>
      </c>
      <c r="W157" s="537"/>
      <c r="X157" s="537"/>
      <c r="Y157" s="537"/>
      <c r="Z157" s="2" t="s">
        <v>1131</v>
      </c>
    </row>
    <row r="158" spans="2:26" ht="15.9" customHeight="1" x14ac:dyDescent="0.2">
      <c r="B158" s="275"/>
      <c r="C158" s="546" t="s">
        <v>1221</v>
      </c>
      <c r="D158" s="547"/>
      <c r="E158" s="52">
        <v>9</v>
      </c>
      <c r="F158" s="94">
        <v>10.51</v>
      </c>
      <c r="G158" s="87" t="s">
        <v>350</v>
      </c>
      <c r="H158" s="87" t="s">
        <v>376</v>
      </c>
      <c r="I158" s="87" t="s">
        <v>351</v>
      </c>
      <c r="J158" s="271" t="s">
        <v>559</v>
      </c>
      <c r="K158" s="271"/>
      <c r="L158" s="271"/>
      <c r="M158" s="87" t="s">
        <v>860</v>
      </c>
      <c r="N158" s="87" t="s">
        <v>1177</v>
      </c>
      <c r="O158" s="224" t="s">
        <v>364</v>
      </c>
      <c r="P158" s="87" t="s">
        <v>672</v>
      </c>
      <c r="Q158" s="87"/>
      <c r="R158" s="87" t="s">
        <v>1135</v>
      </c>
      <c r="S158" s="2" t="s">
        <v>378</v>
      </c>
      <c r="T158" s="2" t="s">
        <v>383</v>
      </c>
      <c r="U158" s="2" t="s">
        <v>382</v>
      </c>
      <c r="V158" s="271" t="s">
        <v>1178</v>
      </c>
      <c r="W158" s="537"/>
      <c r="X158" s="537"/>
      <c r="Y158" s="537"/>
      <c r="Z158" s="87" t="s">
        <v>1130</v>
      </c>
    </row>
    <row r="159" spans="2:26" ht="15.9" customHeight="1" x14ac:dyDescent="0.2">
      <c r="B159" s="275"/>
      <c r="C159" s="546" t="s">
        <v>1221</v>
      </c>
      <c r="D159" s="547"/>
      <c r="E159" s="52">
        <v>10</v>
      </c>
      <c r="F159" s="94">
        <v>10.51</v>
      </c>
      <c r="G159" s="87" t="s">
        <v>350</v>
      </c>
      <c r="H159" s="87" t="s">
        <v>375</v>
      </c>
      <c r="I159" s="87" t="s">
        <v>352</v>
      </c>
      <c r="J159" s="271" t="s">
        <v>359</v>
      </c>
      <c r="K159" s="271"/>
      <c r="L159" s="271"/>
      <c r="M159" s="87" t="s">
        <v>903</v>
      </c>
      <c r="N159" s="87" t="s">
        <v>1177</v>
      </c>
      <c r="O159" s="224" t="s">
        <v>364</v>
      </c>
      <c r="P159" s="87" t="s">
        <v>672</v>
      </c>
      <c r="Q159" s="87"/>
      <c r="R159" s="87" t="s">
        <v>1135</v>
      </c>
      <c r="S159" s="2" t="s">
        <v>378</v>
      </c>
      <c r="T159" s="2" t="s">
        <v>383</v>
      </c>
      <c r="U159" s="2" t="s">
        <v>382</v>
      </c>
      <c r="V159" s="271" t="s">
        <v>1178</v>
      </c>
      <c r="W159" s="537"/>
      <c r="X159" s="537"/>
      <c r="Y159" s="537"/>
      <c r="Z159" s="2" t="s">
        <v>1205</v>
      </c>
    </row>
    <row r="160" spans="2:26" ht="15.9" customHeight="1" x14ac:dyDescent="0.2">
      <c r="B160" s="275"/>
      <c r="C160" s="546" t="s">
        <v>1221</v>
      </c>
      <c r="D160" s="547"/>
      <c r="E160" s="52">
        <v>11</v>
      </c>
      <c r="F160" s="94">
        <v>10.51</v>
      </c>
      <c r="G160" s="87" t="s">
        <v>350</v>
      </c>
      <c r="H160" s="87" t="s">
        <v>376</v>
      </c>
      <c r="I160" s="87" t="s">
        <v>351</v>
      </c>
      <c r="J160" s="271" t="s">
        <v>559</v>
      </c>
      <c r="K160" s="271"/>
      <c r="L160" s="271"/>
      <c r="M160" s="87" t="s">
        <v>904</v>
      </c>
      <c r="N160" s="87" t="s">
        <v>1177</v>
      </c>
      <c r="O160" s="224" t="s">
        <v>364</v>
      </c>
      <c r="P160" s="87" t="s">
        <v>672</v>
      </c>
      <c r="Q160" s="87"/>
      <c r="R160" s="87" t="s">
        <v>1135</v>
      </c>
      <c r="S160" s="2" t="s">
        <v>378</v>
      </c>
      <c r="T160" s="2" t="s">
        <v>383</v>
      </c>
      <c r="U160" s="2" t="s">
        <v>382</v>
      </c>
      <c r="V160" s="271" t="s">
        <v>1178</v>
      </c>
      <c r="W160" s="537"/>
      <c r="X160" s="537"/>
      <c r="Y160" s="537"/>
      <c r="Z160" s="87" t="s">
        <v>1130</v>
      </c>
    </row>
    <row r="161" spans="2:26" ht="15.9" customHeight="1" x14ac:dyDescent="0.2">
      <c r="B161" s="275"/>
      <c r="C161" s="546" t="s">
        <v>1225</v>
      </c>
      <c r="D161" s="547"/>
      <c r="E161" s="52">
        <v>1</v>
      </c>
      <c r="F161" s="94">
        <v>10.79</v>
      </c>
      <c r="G161" s="87" t="s">
        <v>561</v>
      </c>
      <c r="H161" s="87" t="s">
        <v>520</v>
      </c>
      <c r="I161" s="87" t="s">
        <v>351</v>
      </c>
      <c r="J161" s="271" t="s">
        <v>559</v>
      </c>
      <c r="K161" s="271"/>
      <c r="L161" s="271"/>
      <c r="M161" s="87" t="s">
        <v>1253</v>
      </c>
      <c r="N161" s="87" t="s">
        <v>1170</v>
      </c>
      <c r="O161" s="224" t="s">
        <v>364</v>
      </c>
      <c r="P161" s="87" t="s">
        <v>672</v>
      </c>
      <c r="Q161" s="87"/>
      <c r="R161" s="87" t="s">
        <v>648</v>
      </c>
      <c r="S161" s="2" t="s">
        <v>379</v>
      </c>
      <c r="T161" s="2" t="s">
        <v>379</v>
      </c>
      <c r="U161" s="2" t="s">
        <v>380</v>
      </c>
      <c r="V161" s="271" t="s">
        <v>1172</v>
      </c>
      <c r="W161" s="537"/>
      <c r="X161" s="537"/>
      <c r="Y161" s="537"/>
      <c r="Z161" s="2"/>
    </row>
    <row r="162" spans="2:26" ht="15.9" customHeight="1" x14ac:dyDescent="0.2">
      <c r="B162" s="275"/>
      <c r="C162" s="546" t="s">
        <v>1151</v>
      </c>
      <c r="D162" s="547"/>
      <c r="E162" s="52">
        <v>2</v>
      </c>
      <c r="F162" s="94">
        <v>10.79</v>
      </c>
      <c r="G162" s="87" t="s">
        <v>561</v>
      </c>
      <c r="H162" s="87" t="s">
        <v>510</v>
      </c>
      <c r="I162" s="87" t="s">
        <v>352</v>
      </c>
      <c r="J162" s="271" t="s">
        <v>352</v>
      </c>
      <c r="K162" s="271"/>
      <c r="L162" s="271"/>
      <c r="M162" s="87" t="s">
        <v>668</v>
      </c>
      <c r="N162" s="87" t="s">
        <v>668</v>
      </c>
      <c r="O162" s="224" t="s">
        <v>364</v>
      </c>
      <c r="P162" s="87" t="s">
        <v>672</v>
      </c>
      <c r="Q162" s="87"/>
      <c r="R162" s="87" t="s">
        <v>648</v>
      </c>
      <c r="S162" s="2" t="s">
        <v>379</v>
      </c>
      <c r="T162" s="2" t="s">
        <v>379</v>
      </c>
      <c r="U162" s="2" t="s">
        <v>380</v>
      </c>
      <c r="V162" s="271" t="s">
        <v>668</v>
      </c>
      <c r="W162" s="537"/>
      <c r="X162" s="537"/>
      <c r="Y162" s="537"/>
      <c r="Z162" s="2" t="s">
        <v>706</v>
      </c>
    </row>
    <row r="163" spans="2:26" ht="15.9" customHeight="1" x14ac:dyDescent="0.2">
      <c r="B163" s="275"/>
      <c r="C163" s="546" t="s">
        <v>1225</v>
      </c>
      <c r="D163" s="547"/>
      <c r="E163" s="52">
        <v>3</v>
      </c>
      <c r="F163" s="94">
        <v>10.79</v>
      </c>
      <c r="G163" s="87" t="s">
        <v>561</v>
      </c>
      <c r="H163" s="87" t="s">
        <v>516</v>
      </c>
      <c r="I163" s="87" t="s">
        <v>351</v>
      </c>
      <c r="J163" s="271" t="s">
        <v>559</v>
      </c>
      <c r="K163" s="271"/>
      <c r="L163" s="271"/>
      <c r="M163" s="87" t="s">
        <v>1253</v>
      </c>
      <c r="N163" s="87" t="s">
        <v>1170</v>
      </c>
      <c r="O163" s="87" t="s">
        <v>62</v>
      </c>
      <c r="P163" s="87" t="s">
        <v>62</v>
      </c>
      <c r="Q163" s="87"/>
      <c r="R163" s="87" t="s">
        <v>648</v>
      </c>
      <c r="S163" s="2" t="s">
        <v>379</v>
      </c>
      <c r="T163" s="2" t="s">
        <v>379</v>
      </c>
      <c r="U163" s="2" t="s">
        <v>380</v>
      </c>
      <c r="V163" s="271" t="s">
        <v>1172</v>
      </c>
      <c r="W163" s="537"/>
      <c r="X163" s="537"/>
      <c r="Y163" s="537"/>
      <c r="Z163" s="2"/>
    </row>
    <row r="164" spans="2:26" ht="15.9" customHeight="1" x14ac:dyDescent="0.2">
      <c r="B164" s="275"/>
      <c r="C164" s="546" t="s">
        <v>1225</v>
      </c>
      <c r="D164" s="547"/>
      <c r="E164" s="52">
        <v>4</v>
      </c>
      <c r="F164" s="94">
        <v>10.79</v>
      </c>
      <c r="G164" s="87" t="s">
        <v>561</v>
      </c>
      <c r="H164" s="87" t="s">
        <v>512</v>
      </c>
      <c r="I164" s="87" t="s">
        <v>351</v>
      </c>
      <c r="J164" s="271" t="s">
        <v>559</v>
      </c>
      <c r="K164" s="271"/>
      <c r="L164" s="271"/>
      <c r="M164" s="87" t="s">
        <v>911</v>
      </c>
      <c r="N164" s="87" t="s">
        <v>1177</v>
      </c>
      <c r="O164" s="224" t="s">
        <v>364</v>
      </c>
      <c r="P164" s="87" t="s">
        <v>672</v>
      </c>
      <c r="Q164" s="87"/>
      <c r="R164" s="87" t="s">
        <v>671</v>
      </c>
      <c r="S164" s="2" t="s">
        <v>378</v>
      </c>
      <c r="T164" s="2" t="s">
        <v>383</v>
      </c>
      <c r="U164" s="2" t="s">
        <v>382</v>
      </c>
      <c r="V164" s="271" t="s">
        <v>1178</v>
      </c>
      <c r="W164" s="537"/>
      <c r="X164" s="537"/>
      <c r="Y164" s="537"/>
      <c r="Z164" s="87" t="s">
        <v>1213</v>
      </c>
    </row>
    <row r="165" spans="2:26" ht="15.9" customHeight="1" x14ac:dyDescent="0.2">
      <c r="B165" s="275"/>
      <c r="C165" s="546" t="s">
        <v>1225</v>
      </c>
      <c r="D165" s="547"/>
      <c r="E165" s="52">
        <v>5</v>
      </c>
      <c r="F165" s="94">
        <v>10.79</v>
      </c>
      <c r="G165" s="87" t="s">
        <v>561</v>
      </c>
      <c r="H165" s="87" t="s">
        <v>516</v>
      </c>
      <c r="I165" s="87" t="s">
        <v>351</v>
      </c>
      <c r="J165" s="271" t="s">
        <v>559</v>
      </c>
      <c r="K165" s="271"/>
      <c r="L165" s="271"/>
      <c r="M165" s="87" t="s">
        <v>1253</v>
      </c>
      <c r="N165" s="87" t="s">
        <v>1170</v>
      </c>
      <c r="O165" s="87" t="s">
        <v>362</v>
      </c>
      <c r="P165" s="87" t="s">
        <v>648</v>
      </c>
      <c r="Q165" s="87"/>
      <c r="R165" s="87" t="s">
        <v>648</v>
      </c>
      <c r="S165" s="2" t="s">
        <v>379</v>
      </c>
      <c r="T165" s="2" t="s">
        <v>379</v>
      </c>
      <c r="U165" s="2" t="s">
        <v>380</v>
      </c>
      <c r="V165" s="271" t="s">
        <v>1172</v>
      </c>
      <c r="W165" s="537"/>
      <c r="X165" s="537"/>
      <c r="Y165" s="537"/>
      <c r="Z165" s="2"/>
    </row>
    <row r="166" spans="2:26" ht="15.9" customHeight="1" x14ac:dyDescent="0.2">
      <c r="B166" s="275"/>
      <c r="C166" s="546" t="s">
        <v>1225</v>
      </c>
      <c r="D166" s="547"/>
      <c r="E166" s="52">
        <v>6</v>
      </c>
      <c r="F166" s="94">
        <v>10.79</v>
      </c>
      <c r="G166" s="87" t="s">
        <v>561</v>
      </c>
      <c r="H166" s="87" t="s">
        <v>517</v>
      </c>
      <c r="I166" s="87" t="s">
        <v>351</v>
      </c>
      <c r="J166" s="271" t="s">
        <v>559</v>
      </c>
      <c r="K166" s="271"/>
      <c r="L166" s="271"/>
      <c r="M166" s="87" t="s">
        <v>1253</v>
      </c>
      <c r="N166" s="87" t="s">
        <v>1170</v>
      </c>
      <c r="O166" s="87" t="s">
        <v>62</v>
      </c>
      <c r="P166" s="87" t="s">
        <v>62</v>
      </c>
      <c r="Q166" s="87"/>
      <c r="R166" s="87" t="s">
        <v>648</v>
      </c>
      <c r="S166" s="2" t="s">
        <v>379</v>
      </c>
      <c r="T166" s="2" t="s">
        <v>379</v>
      </c>
      <c r="U166" s="2" t="s">
        <v>380</v>
      </c>
      <c r="V166" s="271" t="s">
        <v>1172</v>
      </c>
      <c r="W166" s="537"/>
      <c r="X166" s="537"/>
      <c r="Y166" s="537"/>
      <c r="Z166" s="2"/>
    </row>
    <row r="167" spans="2:26" ht="15.9" customHeight="1" x14ac:dyDescent="0.2">
      <c r="B167" s="275"/>
      <c r="C167" s="546" t="s">
        <v>1225</v>
      </c>
      <c r="D167" s="547"/>
      <c r="E167" s="52">
        <v>7</v>
      </c>
      <c r="F167" s="94">
        <v>10.79</v>
      </c>
      <c r="G167" s="87" t="s">
        <v>561</v>
      </c>
      <c r="H167" s="87" t="s">
        <v>519</v>
      </c>
      <c r="I167" s="87" t="s">
        <v>351</v>
      </c>
      <c r="J167" s="271" t="s">
        <v>559</v>
      </c>
      <c r="K167" s="271"/>
      <c r="L167" s="271"/>
      <c r="M167" s="87" t="s">
        <v>1253</v>
      </c>
      <c r="N167" s="87" t="s">
        <v>1170</v>
      </c>
      <c r="O167" s="224" t="s">
        <v>364</v>
      </c>
      <c r="P167" s="87" t="s">
        <v>672</v>
      </c>
      <c r="Q167" s="87"/>
      <c r="R167" s="87" t="s">
        <v>648</v>
      </c>
      <c r="S167" s="2" t="s">
        <v>379</v>
      </c>
      <c r="T167" s="2" t="s">
        <v>379</v>
      </c>
      <c r="U167" s="2" t="s">
        <v>380</v>
      </c>
      <c r="V167" s="271" t="s">
        <v>1172</v>
      </c>
      <c r="W167" s="537"/>
      <c r="X167" s="537"/>
      <c r="Y167" s="537"/>
      <c r="Z167" s="2"/>
    </row>
    <row r="168" spans="2:26" ht="15.9" customHeight="1" x14ac:dyDescent="0.2">
      <c r="B168" s="275"/>
      <c r="C168" s="546" t="s">
        <v>1225</v>
      </c>
      <c r="D168" s="547"/>
      <c r="E168" s="52">
        <v>8</v>
      </c>
      <c r="F168" s="94">
        <v>10.79</v>
      </c>
      <c r="G168" s="87" t="s">
        <v>350</v>
      </c>
      <c r="H168" s="87" t="s">
        <v>376</v>
      </c>
      <c r="I168" s="87" t="s">
        <v>351</v>
      </c>
      <c r="J168" s="271" t="s">
        <v>559</v>
      </c>
      <c r="K168" s="271"/>
      <c r="L168" s="271"/>
      <c r="M168" s="87" t="s">
        <v>769</v>
      </c>
      <c r="N168" s="87" t="s">
        <v>1177</v>
      </c>
      <c r="O168" s="224" t="s">
        <v>364</v>
      </c>
      <c r="P168" s="87" t="s">
        <v>672</v>
      </c>
      <c r="Q168" s="87"/>
      <c r="R168" s="87" t="s">
        <v>1135</v>
      </c>
      <c r="S168" s="2" t="s">
        <v>378</v>
      </c>
      <c r="T168" s="2" t="s">
        <v>383</v>
      </c>
      <c r="U168" s="2" t="s">
        <v>382</v>
      </c>
      <c r="V168" s="271" t="s">
        <v>1178</v>
      </c>
      <c r="W168" s="537"/>
      <c r="X168" s="537"/>
      <c r="Y168" s="537"/>
      <c r="Z168" s="87" t="s">
        <v>1130</v>
      </c>
    </row>
    <row r="169" spans="2:26" ht="15.9" customHeight="1" x14ac:dyDescent="0.2">
      <c r="B169" s="275"/>
      <c r="C169" s="546" t="s">
        <v>1225</v>
      </c>
      <c r="D169" s="547"/>
      <c r="E169" s="52">
        <v>9</v>
      </c>
      <c r="F169" s="94">
        <v>10.79</v>
      </c>
      <c r="G169" s="87" t="s">
        <v>350</v>
      </c>
      <c r="H169" s="87" t="s">
        <v>376</v>
      </c>
      <c r="I169" s="87" t="s">
        <v>351</v>
      </c>
      <c r="J169" s="271" t="s">
        <v>559</v>
      </c>
      <c r="K169" s="271"/>
      <c r="L169" s="271"/>
      <c r="M169" s="87" t="s">
        <v>749</v>
      </c>
      <c r="N169" s="87" t="s">
        <v>1177</v>
      </c>
      <c r="O169" s="224" t="s">
        <v>364</v>
      </c>
      <c r="P169" s="87" t="s">
        <v>672</v>
      </c>
      <c r="Q169" s="87"/>
      <c r="R169" s="87" t="s">
        <v>1135</v>
      </c>
      <c r="S169" s="2" t="s">
        <v>378</v>
      </c>
      <c r="T169" s="2" t="s">
        <v>383</v>
      </c>
      <c r="U169" s="2" t="s">
        <v>382</v>
      </c>
      <c r="V169" s="271" t="s">
        <v>1178</v>
      </c>
      <c r="W169" s="537"/>
      <c r="X169" s="537"/>
      <c r="Y169" s="537"/>
      <c r="Z169" s="87" t="s">
        <v>1130</v>
      </c>
    </row>
    <row r="170" spans="2:26" ht="15.9" customHeight="1" x14ac:dyDescent="0.2">
      <c r="B170" s="275"/>
      <c r="C170" s="546" t="s">
        <v>1225</v>
      </c>
      <c r="D170" s="547"/>
      <c r="E170" s="52">
        <v>10</v>
      </c>
      <c r="F170" s="94">
        <v>10.79</v>
      </c>
      <c r="G170" s="87" t="s">
        <v>350</v>
      </c>
      <c r="H170" s="87" t="s">
        <v>375</v>
      </c>
      <c r="I170" s="87" t="s">
        <v>352</v>
      </c>
      <c r="J170" s="271" t="s">
        <v>359</v>
      </c>
      <c r="K170" s="271"/>
      <c r="L170" s="271"/>
      <c r="M170" s="87" t="s">
        <v>920</v>
      </c>
      <c r="N170" s="87" t="s">
        <v>1204</v>
      </c>
      <c r="O170" s="224" t="s">
        <v>1135</v>
      </c>
      <c r="P170" s="87" t="s">
        <v>1135</v>
      </c>
      <c r="Q170" s="87"/>
      <c r="R170" s="87" t="s">
        <v>1135</v>
      </c>
      <c r="S170" s="2" t="s">
        <v>378</v>
      </c>
      <c r="T170" s="2" t="s">
        <v>383</v>
      </c>
      <c r="U170" s="2" t="s">
        <v>382</v>
      </c>
      <c r="V170" s="271" t="s">
        <v>1178</v>
      </c>
      <c r="W170" s="537"/>
      <c r="X170" s="537"/>
      <c r="Y170" s="537"/>
      <c r="Z170" s="2" t="s">
        <v>1205</v>
      </c>
    </row>
    <row r="171" spans="2:26" ht="15.9" customHeight="1" x14ac:dyDescent="0.2">
      <c r="B171" s="275"/>
      <c r="C171" s="546" t="s">
        <v>1225</v>
      </c>
      <c r="D171" s="547"/>
      <c r="E171" s="52">
        <v>11</v>
      </c>
      <c r="F171" s="94">
        <v>10.79</v>
      </c>
      <c r="G171" s="87" t="s">
        <v>350</v>
      </c>
      <c r="H171" s="87" t="s">
        <v>376</v>
      </c>
      <c r="I171" s="87" t="s">
        <v>351</v>
      </c>
      <c r="J171" s="271" t="s">
        <v>559</v>
      </c>
      <c r="K171" s="271"/>
      <c r="L171" s="271"/>
      <c r="M171" s="87" t="s">
        <v>673</v>
      </c>
      <c r="N171" s="87" t="s">
        <v>1177</v>
      </c>
      <c r="O171" s="224" t="s">
        <v>364</v>
      </c>
      <c r="P171" s="87" t="s">
        <v>672</v>
      </c>
      <c r="Q171" s="87"/>
      <c r="R171" s="87" t="s">
        <v>1135</v>
      </c>
      <c r="S171" s="2" t="s">
        <v>378</v>
      </c>
      <c r="T171" s="2" t="s">
        <v>383</v>
      </c>
      <c r="U171" s="2" t="s">
        <v>382</v>
      </c>
      <c r="V171" s="271" t="s">
        <v>1178</v>
      </c>
      <c r="W171" s="537"/>
      <c r="X171" s="537"/>
      <c r="Y171" s="537"/>
      <c r="Z171" s="87" t="s">
        <v>1130</v>
      </c>
    </row>
    <row r="172" spans="2:26" ht="15.9" customHeight="1" x14ac:dyDescent="0.2">
      <c r="B172" s="275"/>
      <c r="C172" s="546" t="s">
        <v>1226</v>
      </c>
      <c r="D172" s="547"/>
      <c r="E172" s="52">
        <v>1</v>
      </c>
      <c r="F172" s="94">
        <v>10.75</v>
      </c>
      <c r="G172" s="87" t="s">
        <v>561</v>
      </c>
      <c r="H172" s="87" t="s">
        <v>520</v>
      </c>
      <c r="I172" s="87" t="s">
        <v>351</v>
      </c>
      <c r="J172" s="271" t="s">
        <v>559</v>
      </c>
      <c r="K172" s="271"/>
      <c r="L172" s="271"/>
      <c r="M172" s="87" t="s">
        <v>1253</v>
      </c>
      <c r="N172" s="87" t="s">
        <v>1170</v>
      </c>
      <c r="O172" s="224" t="s">
        <v>364</v>
      </c>
      <c r="P172" s="87" t="s">
        <v>672</v>
      </c>
      <c r="Q172" s="87"/>
      <c r="R172" s="87" t="s">
        <v>648</v>
      </c>
      <c r="S172" s="2" t="s">
        <v>379</v>
      </c>
      <c r="T172" s="2" t="s">
        <v>379</v>
      </c>
      <c r="U172" s="2" t="s">
        <v>380</v>
      </c>
      <c r="V172" s="271" t="s">
        <v>1172</v>
      </c>
      <c r="W172" s="537"/>
      <c r="X172" s="537"/>
      <c r="Y172" s="537"/>
      <c r="Z172" s="2"/>
    </row>
    <row r="173" spans="2:26" ht="15.9" customHeight="1" x14ac:dyDescent="0.2">
      <c r="B173" s="275"/>
      <c r="C173" s="546" t="s">
        <v>1126</v>
      </c>
      <c r="D173" s="547"/>
      <c r="E173" s="52">
        <v>2</v>
      </c>
      <c r="F173" s="94">
        <v>10.75</v>
      </c>
      <c r="G173" s="87" t="s">
        <v>561</v>
      </c>
      <c r="H173" s="87" t="s">
        <v>520</v>
      </c>
      <c r="I173" s="87" t="s">
        <v>352</v>
      </c>
      <c r="J173" s="271" t="s">
        <v>352</v>
      </c>
      <c r="K173" s="271"/>
      <c r="L173" s="271"/>
      <c r="M173" s="87" t="s">
        <v>668</v>
      </c>
      <c r="N173" s="87" t="s">
        <v>668</v>
      </c>
      <c r="O173" s="224" t="s">
        <v>364</v>
      </c>
      <c r="P173" s="87" t="s">
        <v>672</v>
      </c>
      <c r="Q173" s="87"/>
      <c r="R173" s="87" t="s">
        <v>648</v>
      </c>
      <c r="S173" s="2" t="s">
        <v>379</v>
      </c>
      <c r="T173" s="2" t="s">
        <v>379</v>
      </c>
      <c r="U173" s="2" t="s">
        <v>380</v>
      </c>
      <c r="V173" s="271" t="s">
        <v>668</v>
      </c>
      <c r="W173" s="537"/>
      <c r="X173" s="537"/>
      <c r="Y173" s="537"/>
      <c r="Z173" s="2" t="s">
        <v>706</v>
      </c>
    </row>
    <row r="174" spans="2:26" ht="15.9" customHeight="1" x14ac:dyDescent="0.2">
      <c r="B174" s="275"/>
      <c r="C174" s="546" t="s">
        <v>1226</v>
      </c>
      <c r="D174" s="547"/>
      <c r="E174" s="52">
        <v>3</v>
      </c>
      <c r="F174" s="94">
        <v>10.75</v>
      </c>
      <c r="G174" s="87" t="s">
        <v>561</v>
      </c>
      <c r="H174" s="87" t="s">
        <v>513</v>
      </c>
      <c r="I174" s="87" t="s">
        <v>352</v>
      </c>
      <c r="J174" s="271" t="s">
        <v>352</v>
      </c>
      <c r="K174" s="271"/>
      <c r="L174" s="271"/>
      <c r="M174" s="87" t="s">
        <v>1253</v>
      </c>
      <c r="N174" s="87" t="s">
        <v>1170</v>
      </c>
      <c r="O174" s="224" t="s">
        <v>364</v>
      </c>
      <c r="P174" s="87" t="s">
        <v>672</v>
      </c>
      <c r="Q174" s="87"/>
      <c r="R174" s="87" t="s">
        <v>648</v>
      </c>
      <c r="S174" s="2" t="s">
        <v>379</v>
      </c>
      <c r="T174" s="2" t="s">
        <v>379</v>
      </c>
      <c r="U174" s="2" t="s">
        <v>380</v>
      </c>
      <c r="V174" s="271" t="s">
        <v>1172</v>
      </c>
      <c r="W174" s="537"/>
      <c r="X174" s="537"/>
      <c r="Y174" s="537"/>
      <c r="Z174" s="2"/>
    </row>
    <row r="175" spans="2:26" ht="15.9" customHeight="1" x14ac:dyDescent="0.2">
      <c r="B175" s="275"/>
      <c r="C175" s="546" t="s">
        <v>1226</v>
      </c>
      <c r="D175" s="547"/>
      <c r="E175" s="52">
        <v>4</v>
      </c>
      <c r="F175" s="94">
        <v>10.75</v>
      </c>
      <c r="G175" s="87" t="s">
        <v>561</v>
      </c>
      <c r="H175" s="87" t="s">
        <v>513</v>
      </c>
      <c r="I175" s="87" t="s">
        <v>351</v>
      </c>
      <c r="J175" s="271" t="s">
        <v>559</v>
      </c>
      <c r="K175" s="271"/>
      <c r="L175" s="271"/>
      <c r="M175" s="87" t="s">
        <v>1253</v>
      </c>
      <c r="N175" s="87" t="s">
        <v>1170</v>
      </c>
      <c r="O175" s="87" t="s">
        <v>62</v>
      </c>
      <c r="P175" s="87" t="s">
        <v>62</v>
      </c>
      <c r="Q175" s="87"/>
      <c r="R175" s="87" t="s">
        <v>648</v>
      </c>
      <c r="S175" s="2" t="s">
        <v>379</v>
      </c>
      <c r="T175" s="2" t="s">
        <v>379</v>
      </c>
      <c r="U175" s="2" t="s">
        <v>380</v>
      </c>
      <c r="V175" s="271" t="s">
        <v>1172</v>
      </c>
      <c r="W175" s="537"/>
      <c r="X175" s="537"/>
      <c r="Y175" s="537"/>
      <c r="Z175" s="2"/>
    </row>
    <row r="176" spans="2:26" ht="15.9" customHeight="1" x14ac:dyDescent="0.2">
      <c r="B176" s="275"/>
      <c r="C176" s="546" t="s">
        <v>1226</v>
      </c>
      <c r="D176" s="547"/>
      <c r="E176" s="52">
        <v>5</v>
      </c>
      <c r="F176" s="94">
        <v>10.75</v>
      </c>
      <c r="G176" s="87" t="s">
        <v>561</v>
      </c>
      <c r="H176" s="87" t="s">
        <v>513</v>
      </c>
      <c r="I176" s="87" t="s">
        <v>352</v>
      </c>
      <c r="J176" s="271" t="s">
        <v>352</v>
      </c>
      <c r="K176" s="271"/>
      <c r="L176" s="271"/>
      <c r="M176" s="87" t="s">
        <v>924</v>
      </c>
      <c r="N176" s="87" t="s">
        <v>1177</v>
      </c>
      <c r="O176" s="224" t="s">
        <v>364</v>
      </c>
      <c r="P176" s="87" t="s">
        <v>672</v>
      </c>
      <c r="Q176" s="87"/>
      <c r="R176" s="87" t="s">
        <v>671</v>
      </c>
      <c r="S176" s="2" t="s">
        <v>378</v>
      </c>
      <c r="T176" s="2" t="s">
        <v>383</v>
      </c>
      <c r="U176" s="2" t="s">
        <v>382</v>
      </c>
      <c r="V176" s="271" t="s">
        <v>1178</v>
      </c>
      <c r="W176" s="537"/>
      <c r="X176" s="537"/>
      <c r="Y176" s="537"/>
      <c r="Z176" s="2" t="s">
        <v>1131</v>
      </c>
    </row>
    <row r="177" spans="2:26" ht="15.9" customHeight="1" x14ac:dyDescent="0.2">
      <c r="B177" s="275"/>
      <c r="C177" s="546" t="s">
        <v>1126</v>
      </c>
      <c r="D177" s="547"/>
      <c r="E177" s="52">
        <v>6</v>
      </c>
      <c r="F177" s="94">
        <v>10.75</v>
      </c>
      <c r="G177" s="87" t="s">
        <v>561</v>
      </c>
      <c r="H177" s="87" t="s">
        <v>515</v>
      </c>
      <c r="I177" s="87" t="s">
        <v>351</v>
      </c>
      <c r="J177" s="271" t="s">
        <v>559</v>
      </c>
      <c r="K177" s="271"/>
      <c r="L177" s="271"/>
      <c r="M177" s="87" t="s">
        <v>925</v>
      </c>
      <c r="N177" s="87" t="s">
        <v>1177</v>
      </c>
      <c r="O177" s="224" t="s">
        <v>362</v>
      </c>
      <c r="P177" s="87" t="s">
        <v>648</v>
      </c>
      <c r="Q177" s="87"/>
      <c r="R177" s="87" t="s">
        <v>648</v>
      </c>
      <c r="S177" s="2" t="s">
        <v>378</v>
      </c>
      <c r="T177" s="2" t="s">
        <v>383</v>
      </c>
      <c r="U177" s="2" t="s">
        <v>382</v>
      </c>
      <c r="V177" s="271" t="s">
        <v>1178</v>
      </c>
      <c r="W177" s="537"/>
      <c r="X177" s="537"/>
      <c r="Y177" s="537"/>
      <c r="Z177" s="2" t="s">
        <v>927</v>
      </c>
    </row>
    <row r="178" spans="2:26" ht="15.9" customHeight="1" x14ac:dyDescent="0.2">
      <c r="B178" s="275"/>
      <c r="C178" s="546" t="s">
        <v>1226</v>
      </c>
      <c r="D178" s="547"/>
      <c r="E178" s="52">
        <v>7</v>
      </c>
      <c r="F178" s="94">
        <v>10.75</v>
      </c>
      <c r="G178" s="87" t="s">
        <v>561</v>
      </c>
      <c r="H178" s="87" t="s">
        <v>511</v>
      </c>
      <c r="I178" s="87" t="s">
        <v>352</v>
      </c>
      <c r="J178" s="271" t="s">
        <v>352</v>
      </c>
      <c r="K178" s="271"/>
      <c r="L178" s="271"/>
      <c r="M178" s="87" t="s">
        <v>1253</v>
      </c>
      <c r="N178" s="87" t="s">
        <v>1170</v>
      </c>
      <c r="O178" s="224" t="s">
        <v>363</v>
      </c>
      <c r="P178" s="87" t="s">
        <v>672</v>
      </c>
      <c r="Q178" s="87"/>
      <c r="R178" s="87" t="s">
        <v>648</v>
      </c>
      <c r="S178" s="2" t="s">
        <v>379</v>
      </c>
      <c r="T178" s="2" t="s">
        <v>379</v>
      </c>
      <c r="U178" s="2" t="s">
        <v>380</v>
      </c>
      <c r="V178" s="271" t="s">
        <v>1201</v>
      </c>
      <c r="W178" s="537"/>
      <c r="X178" s="537"/>
      <c r="Y178" s="537"/>
      <c r="Z178" s="2"/>
    </row>
    <row r="179" spans="2:26" ht="15.9" customHeight="1" x14ac:dyDescent="0.2">
      <c r="B179" s="275"/>
      <c r="C179" s="546" t="s">
        <v>1226</v>
      </c>
      <c r="D179" s="547"/>
      <c r="E179" s="52">
        <v>8</v>
      </c>
      <c r="F179" s="94">
        <v>10.75</v>
      </c>
      <c r="G179" s="87" t="s">
        <v>561</v>
      </c>
      <c r="H179" s="87" t="s">
        <v>519</v>
      </c>
      <c r="I179" s="87" t="s">
        <v>351</v>
      </c>
      <c r="J179" s="271" t="s">
        <v>559</v>
      </c>
      <c r="K179" s="271"/>
      <c r="L179" s="271"/>
      <c r="M179" s="87" t="s">
        <v>1253</v>
      </c>
      <c r="N179" s="87" t="s">
        <v>1170</v>
      </c>
      <c r="O179" s="224" t="s">
        <v>364</v>
      </c>
      <c r="P179" s="87" t="s">
        <v>672</v>
      </c>
      <c r="Q179" s="87"/>
      <c r="R179" s="87" t="s">
        <v>648</v>
      </c>
      <c r="S179" s="2" t="s">
        <v>379</v>
      </c>
      <c r="T179" s="2" t="s">
        <v>379</v>
      </c>
      <c r="U179" s="2" t="s">
        <v>380</v>
      </c>
      <c r="V179" s="271" t="s">
        <v>1172</v>
      </c>
      <c r="W179" s="537"/>
      <c r="X179" s="537"/>
      <c r="Y179" s="537"/>
      <c r="Z179" s="2"/>
    </row>
    <row r="180" spans="2:26" ht="15.9" customHeight="1" x14ac:dyDescent="0.2">
      <c r="B180" s="275"/>
      <c r="C180" s="546" t="s">
        <v>1226</v>
      </c>
      <c r="D180" s="547"/>
      <c r="E180" s="52">
        <v>9</v>
      </c>
      <c r="F180" s="94">
        <v>10.75</v>
      </c>
      <c r="G180" s="87" t="s">
        <v>350</v>
      </c>
      <c r="H180" s="87" t="s">
        <v>376</v>
      </c>
      <c r="I180" s="87" t="s">
        <v>351</v>
      </c>
      <c r="J180" s="271" t="s">
        <v>559</v>
      </c>
      <c r="K180" s="271"/>
      <c r="L180" s="271"/>
      <c r="M180" s="87" t="s">
        <v>930</v>
      </c>
      <c r="N180" s="87" t="s">
        <v>1177</v>
      </c>
      <c r="O180" s="224" t="s">
        <v>364</v>
      </c>
      <c r="P180" s="87" t="s">
        <v>672</v>
      </c>
      <c r="Q180" s="87"/>
      <c r="R180" s="87" t="s">
        <v>1135</v>
      </c>
      <c r="S180" s="2" t="s">
        <v>378</v>
      </c>
      <c r="T180" s="2" t="s">
        <v>383</v>
      </c>
      <c r="U180" s="2" t="s">
        <v>382</v>
      </c>
      <c r="V180" s="271" t="s">
        <v>1178</v>
      </c>
      <c r="W180" s="537"/>
      <c r="X180" s="537"/>
      <c r="Y180" s="537"/>
      <c r="Z180" s="87" t="s">
        <v>1130</v>
      </c>
    </row>
    <row r="181" spans="2:26" ht="15.9" customHeight="1" x14ac:dyDescent="0.2">
      <c r="B181" s="275"/>
      <c r="C181" s="546" t="s">
        <v>1226</v>
      </c>
      <c r="D181" s="547"/>
      <c r="E181" s="52">
        <v>10</v>
      </c>
      <c r="F181" s="94">
        <v>10.75</v>
      </c>
      <c r="G181" s="87" t="s">
        <v>350</v>
      </c>
      <c r="H181" s="87" t="s">
        <v>376</v>
      </c>
      <c r="I181" s="87" t="s">
        <v>351</v>
      </c>
      <c r="J181" s="271" t="s">
        <v>559</v>
      </c>
      <c r="K181" s="271"/>
      <c r="L181" s="271"/>
      <c r="M181" s="87" t="s">
        <v>932</v>
      </c>
      <c r="N181" s="87" t="s">
        <v>1177</v>
      </c>
      <c r="O181" s="224" t="s">
        <v>364</v>
      </c>
      <c r="P181" s="87" t="s">
        <v>672</v>
      </c>
      <c r="Q181" s="87"/>
      <c r="R181" s="87" t="s">
        <v>1135</v>
      </c>
      <c r="S181" s="2" t="s">
        <v>378</v>
      </c>
      <c r="T181" s="2" t="s">
        <v>383</v>
      </c>
      <c r="U181" s="2" t="s">
        <v>382</v>
      </c>
      <c r="V181" s="271" t="s">
        <v>1178</v>
      </c>
      <c r="W181" s="537"/>
      <c r="X181" s="537"/>
      <c r="Y181" s="537"/>
      <c r="Z181" s="87" t="s">
        <v>1130</v>
      </c>
    </row>
    <row r="182" spans="2:26" ht="15.9" customHeight="1" x14ac:dyDescent="0.2">
      <c r="B182" s="275"/>
      <c r="C182" s="546" t="s">
        <v>1227</v>
      </c>
      <c r="D182" s="547"/>
      <c r="E182" s="52">
        <v>1</v>
      </c>
      <c r="F182" s="94">
        <v>10.34</v>
      </c>
      <c r="G182" s="87" t="s">
        <v>561</v>
      </c>
      <c r="H182" s="87" t="s">
        <v>510</v>
      </c>
      <c r="I182" s="87" t="s">
        <v>352</v>
      </c>
      <c r="J182" s="271" t="s">
        <v>352</v>
      </c>
      <c r="K182" s="271"/>
      <c r="L182" s="271"/>
      <c r="M182" s="87" t="s">
        <v>934</v>
      </c>
      <c r="N182" s="87" t="s">
        <v>1177</v>
      </c>
      <c r="O182" s="224" t="s">
        <v>364</v>
      </c>
      <c r="P182" s="87" t="s">
        <v>672</v>
      </c>
      <c r="Q182" s="87"/>
      <c r="R182" s="87" t="s">
        <v>671</v>
      </c>
      <c r="S182" s="2" t="s">
        <v>378</v>
      </c>
      <c r="T182" s="2" t="s">
        <v>383</v>
      </c>
      <c r="U182" s="2" t="s">
        <v>382</v>
      </c>
      <c r="V182" s="271" t="s">
        <v>1178</v>
      </c>
      <c r="W182" s="537"/>
      <c r="X182" s="537"/>
      <c r="Y182" s="537"/>
      <c r="Z182" s="2" t="s">
        <v>1131</v>
      </c>
    </row>
    <row r="183" spans="2:26" ht="15.9" customHeight="1" x14ac:dyDescent="0.2">
      <c r="B183" s="275"/>
      <c r="C183" s="546" t="s">
        <v>1227</v>
      </c>
      <c r="D183" s="547"/>
      <c r="E183" s="52">
        <v>2</v>
      </c>
      <c r="F183" s="94">
        <v>10.34</v>
      </c>
      <c r="G183" s="87" t="s">
        <v>561</v>
      </c>
      <c r="H183" s="87" t="s">
        <v>512</v>
      </c>
      <c r="I183" s="87" t="s">
        <v>351</v>
      </c>
      <c r="J183" s="271" t="s">
        <v>540</v>
      </c>
      <c r="K183" s="271"/>
      <c r="L183" s="271"/>
      <c r="M183" s="87" t="s">
        <v>1222</v>
      </c>
      <c r="N183" s="87" t="s">
        <v>1177</v>
      </c>
      <c r="O183" s="224" t="s">
        <v>364</v>
      </c>
      <c r="P183" s="87" t="s">
        <v>672</v>
      </c>
      <c r="Q183" s="87"/>
      <c r="R183" s="87" t="s">
        <v>671</v>
      </c>
      <c r="S183" s="2" t="s">
        <v>378</v>
      </c>
      <c r="T183" s="2" t="s">
        <v>383</v>
      </c>
      <c r="U183" s="2" t="s">
        <v>382</v>
      </c>
      <c r="V183" s="271" t="s">
        <v>1178</v>
      </c>
      <c r="W183" s="537"/>
      <c r="X183" s="537"/>
      <c r="Y183" s="537"/>
      <c r="Z183" s="2" t="s">
        <v>1228</v>
      </c>
    </row>
    <row r="184" spans="2:26" ht="15.9" customHeight="1" x14ac:dyDescent="0.2">
      <c r="B184" s="275"/>
      <c r="C184" s="546" t="s">
        <v>1227</v>
      </c>
      <c r="D184" s="547"/>
      <c r="E184" s="52">
        <v>3</v>
      </c>
      <c r="F184" s="94">
        <v>10.34</v>
      </c>
      <c r="G184" s="87" t="s">
        <v>561</v>
      </c>
      <c r="H184" s="87" t="s">
        <v>512</v>
      </c>
      <c r="I184" s="87" t="s">
        <v>351</v>
      </c>
      <c r="J184" s="271" t="s">
        <v>540</v>
      </c>
      <c r="K184" s="271"/>
      <c r="L184" s="271"/>
      <c r="M184" s="87" t="s">
        <v>1229</v>
      </c>
      <c r="N184" s="87" t="s">
        <v>1204</v>
      </c>
      <c r="O184" s="224" t="s">
        <v>1135</v>
      </c>
      <c r="P184" s="87" t="s">
        <v>1135</v>
      </c>
      <c r="Q184" s="87"/>
      <c r="R184" s="87" t="s">
        <v>671</v>
      </c>
      <c r="S184" s="2" t="s">
        <v>378</v>
      </c>
      <c r="T184" s="2" t="s">
        <v>383</v>
      </c>
      <c r="U184" s="2" t="s">
        <v>382</v>
      </c>
      <c r="V184" s="271" t="s">
        <v>1178</v>
      </c>
      <c r="W184" s="537"/>
      <c r="X184" s="537"/>
      <c r="Y184" s="537"/>
      <c r="Z184" s="87" t="s">
        <v>1230</v>
      </c>
    </row>
    <row r="185" spans="2:26" ht="15.9" customHeight="1" x14ac:dyDescent="0.2">
      <c r="B185" s="275"/>
      <c r="C185" s="546" t="s">
        <v>1227</v>
      </c>
      <c r="D185" s="547"/>
      <c r="E185" s="52">
        <v>4</v>
      </c>
      <c r="F185" s="94">
        <v>10.34</v>
      </c>
      <c r="G185" s="87" t="s">
        <v>561</v>
      </c>
      <c r="H185" s="87" t="s">
        <v>513</v>
      </c>
      <c r="I185" s="87" t="s">
        <v>352</v>
      </c>
      <c r="J185" s="271" t="s">
        <v>352</v>
      </c>
      <c r="K185" s="271"/>
      <c r="L185" s="271"/>
      <c r="M185" s="87" t="s">
        <v>800</v>
      </c>
      <c r="N185" s="87" t="s">
        <v>1177</v>
      </c>
      <c r="O185" s="224" t="s">
        <v>364</v>
      </c>
      <c r="P185" s="87" t="s">
        <v>672</v>
      </c>
      <c r="Q185" s="87"/>
      <c r="R185" s="87" t="s">
        <v>671</v>
      </c>
      <c r="S185" s="2" t="s">
        <v>378</v>
      </c>
      <c r="T185" s="2" t="s">
        <v>383</v>
      </c>
      <c r="U185" s="2" t="s">
        <v>382</v>
      </c>
      <c r="V185" s="271" t="s">
        <v>1178</v>
      </c>
      <c r="W185" s="537"/>
      <c r="X185" s="537"/>
      <c r="Y185" s="537"/>
      <c r="Z185" s="2" t="s">
        <v>1131</v>
      </c>
    </row>
    <row r="186" spans="2:26" ht="15.9" customHeight="1" x14ac:dyDescent="0.2">
      <c r="B186" s="275"/>
      <c r="C186" s="546" t="s">
        <v>1227</v>
      </c>
      <c r="D186" s="547"/>
      <c r="E186" s="52">
        <v>5</v>
      </c>
      <c r="F186" s="94">
        <v>10.34</v>
      </c>
      <c r="G186" s="87" t="s">
        <v>561</v>
      </c>
      <c r="H186" s="87" t="s">
        <v>519</v>
      </c>
      <c r="I186" s="87" t="s">
        <v>351</v>
      </c>
      <c r="J186" s="271" t="s">
        <v>559</v>
      </c>
      <c r="K186" s="271"/>
      <c r="L186" s="271"/>
      <c r="M186" s="87" t="s">
        <v>1253</v>
      </c>
      <c r="N186" s="87" t="s">
        <v>1170</v>
      </c>
      <c r="O186" s="224" t="s">
        <v>364</v>
      </c>
      <c r="P186" s="87" t="s">
        <v>672</v>
      </c>
      <c r="Q186" s="87"/>
      <c r="R186" s="87" t="s">
        <v>648</v>
      </c>
      <c r="S186" s="2" t="s">
        <v>379</v>
      </c>
      <c r="T186" s="2" t="s">
        <v>379</v>
      </c>
      <c r="U186" s="2" t="s">
        <v>380</v>
      </c>
      <c r="V186" s="271" t="s">
        <v>1172</v>
      </c>
      <c r="W186" s="537"/>
      <c r="X186" s="537"/>
      <c r="Y186" s="537"/>
      <c r="Z186" s="2"/>
    </row>
    <row r="187" spans="2:26" ht="15.9" customHeight="1" x14ac:dyDescent="0.2">
      <c r="B187" s="275"/>
      <c r="C187" s="546" t="s">
        <v>1227</v>
      </c>
      <c r="D187" s="547"/>
      <c r="E187" s="52">
        <v>6</v>
      </c>
      <c r="F187" s="94">
        <v>10.34</v>
      </c>
      <c r="G187" s="87" t="s">
        <v>350</v>
      </c>
      <c r="H187" s="87" t="s">
        <v>376</v>
      </c>
      <c r="I187" s="87" t="s">
        <v>351</v>
      </c>
      <c r="J187" s="271" t="s">
        <v>559</v>
      </c>
      <c r="K187" s="271"/>
      <c r="L187" s="271"/>
      <c r="M187" s="87" t="s">
        <v>946</v>
      </c>
      <c r="N187" s="87" t="s">
        <v>1177</v>
      </c>
      <c r="O187" s="224" t="s">
        <v>364</v>
      </c>
      <c r="P187" s="87" t="s">
        <v>672</v>
      </c>
      <c r="Q187" s="87"/>
      <c r="R187" s="87" t="s">
        <v>1135</v>
      </c>
      <c r="S187" s="2" t="s">
        <v>378</v>
      </c>
      <c r="T187" s="2" t="s">
        <v>383</v>
      </c>
      <c r="U187" s="2" t="s">
        <v>382</v>
      </c>
      <c r="V187" s="271" t="s">
        <v>1178</v>
      </c>
      <c r="W187" s="537"/>
      <c r="X187" s="537"/>
      <c r="Y187" s="537"/>
      <c r="Z187" s="87" t="s">
        <v>1130</v>
      </c>
    </row>
    <row r="188" spans="2:26" ht="15.9" customHeight="1" x14ac:dyDescent="0.2">
      <c r="B188" s="275"/>
      <c r="C188" s="546" t="s">
        <v>1227</v>
      </c>
      <c r="D188" s="547"/>
      <c r="E188" s="52">
        <v>7</v>
      </c>
      <c r="F188" s="94">
        <v>10.34</v>
      </c>
      <c r="G188" s="87" t="s">
        <v>350</v>
      </c>
      <c r="H188" s="87" t="s">
        <v>375</v>
      </c>
      <c r="I188" s="87" t="s">
        <v>351</v>
      </c>
      <c r="J188" s="271" t="s">
        <v>559</v>
      </c>
      <c r="K188" s="271"/>
      <c r="L188" s="271"/>
      <c r="M188" s="87" t="s">
        <v>949</v>
      </c>
      <c r="N188" s="87" t="s">
        <v>1177</v>
      </c>
      <c r="O188" s="224" t="s">
        <v>364</v>
      </c>
      <c r="P188" s="87" t="s">
        <v>672</v>
      </c>
      <c r="Q188" s="87"/>
      <c r="R188" s="87" t="s">
        <v>1135</v>
      </c>
      <c r="S188" s="2" t="s">
        <v>378</v>
      </c>
      <c r="T188" s="2" t="s">
        <v>383</v>
      </c>
      <c r="U188" s="2" t="s">
        <v>382</v>
      </c>
      <c r="V188" s="271" t="s">
        <v>1178</v>
      </c>
      <c r="W188" s="537"/>
      <c r="X188" s="537"/>
      <c r="Y188" s="537"/>
      <c r="Z188" s="87" t="s">
        <v>951</v>
      </c>
    </row>
    <row r="189" spans="2:26" ht="15.9" customHeight="1" x14ac:dyDescent="0.2">
      <c r="B189" s="275"/>
      <c r="C189" s="546" t="s">
        <v>1227</v>
      </c>
      <c r="D189" s="547"/>
      <c r="E189" s="52">
        <v>8</v>
      </c>
      <c r="F189" s="94">
        <v>10.34</v>
      </c>
      <c r="G189" s="87" t="s">
        <v>350</v>
      </c>
      <c r="H189" s="87" t="s">
        <v>376</v>
      </c>
      <c r="I189" s="87" t="s">
        <v>351</v>
      </c>
      <c r="J189" s="271" t="s">
        <v>559</v>
      </c>
      <c r="K189" s="271"/>
      <c r="L189" s="271"/>
      <c r="M189" s="87" t="s">
        <v>952</v>
      </c>
      <c r="N189" s="87" t="s">
        <v>1177</v>
      </c>
      <c r="O189" s="224" t="s">
        <v>364</v>
      </c>
      <c r="P189" s="87" t="s">
        <v>672</v>
      </c>
      <c r="Q189" s="87"/>
      <c r="R189" s="87" t="s">
        <v>1135</v>
      </c>
      <c r="S189" s="2" t="s">
        <v>378</v>
      </c>
      <c r="T189" s="2" t="s">
        <v>383</v>
      </c>
      <c r="U189" s="2" t="s">
        <v>382</v>
      </c>
      <c r="V189" s="271" t="s">
        <v>1178</v>
      </c>
      <c r="W189" s="537"/>
      <c r="X189" s="537"/>
      <c r="Y189" s="537"/>
      <c r="Z189" s="87" t="s">
        <v>1130</v>
      </c>
    </row>
    <row r="190" spans="2:26" ht="15.9" customHeight="1" x14ac:dyDescent="0.2">
      <c r="B190" s="275"/>
      <c r="C190" s="546" t="s">
        <v>1227</v>
      </c>
      <c r="D190" s="547"/>
      <c r="E190" s="52">
        <v>9</v>
      </c>
      <c r="F190" s="94">
        <v>10.34</v>
      </c>
      <c r="G190" s="87" t="s">
        <v>350</v>
      </c>
      <c r="H190" s="87" t="s">
        <v>376</v>
      </c>
      <c r="I190" s="87" t="s">
        <v>351</v>
      </c>
      <c r="J190" s="271" t="s">
        <v>559</v>
      </c>
      <c r="K190" s="271"/>
      <c r="L190" s="271"/>
      <c r="M190" s="87" t="s">
        <v>673</v>
      </c>
      <c r="N190" s="87" t="s">
        <v>1177</v>
      </c>
      <c r="O190" s="224" t="s">
        <v>364</v>
      </c>
      <c r="P190" s="87" t="s">
        <v>672</v>
      </c>
      <c r="Q190" s="87"/>
      <c r="R190" s="87" t="s">
        <v>1135</v>
      </c>
      <c r="S190" s="2" t="s">
        <v>378</v>
      </c>
      <c r="T190" s="2" t="s">
        <v>383</v>
      </c>
      <c r="U190" s="2" t="s">
        <v>382</v>
      </c>
      <c r="V190" s="271" t="s">
        <v>1178</v>
      </c>
      <c r="W190" s="537"/>
      <c r="X190" s="537"/>
      <c r="Y190" s="537"/>
      <c r="Z190" s="87" t="s">
        <v>1130</v>
      </c>
    </row>
    <row r="191" spans="2:26" ht="15.9" customHeight="1" x14ac:dyDescent="0.2">
      <c r="B191" s="275"/>
      <c r="C191" s="546" t="s">
        <v>1227</v>
      </c>
      <c r="D191" s="547"/>
      <c r="E191" s="52">
        <v>10</v>
      </c>
      <c r="F191" s="94">
        <v>10.34</v>
      </c>
      <c r="G191" s="87" t="s">
        <v>350</v>
      </c>
      <c r="H191" s="87" t="s">
        <v>376</v>
      </c>
      <c r="I191" s="87" t="s">
        <v>351</v>
      </c>
      <c r="J191" s="271" t="s">
        <v>559</v>
      </c>
      <c r="K191" s="271"/>
      <c r="L191" s="271"/>
      <c r="M191" s="87" t="s">
        <v>673</v>
      </c>
      <c r="N191" s="87" t="s">
        <v>1177</v>
      </c>
      <c r="O191" s="224" t="s">
        <v>364</v>
      </c>
      <c r="P191" s="87" t="s">
        <v>672</v>
      </c>
      <c r="Q191" s="87"/>
      <c r="R191" s="87" t="s">
        <v>1135</v>
      </c>
      <c r="S191" s="2" t="s">
        <v>378</v>
      </c>
      <c r="T191" s="2" t="s">
        <v>383</v>
      </c>
      <c r="U191" s="2" t="s">
        <v>382</v>
      </c>
      <c r="V191" s="271" t="s">
        <v>1178</v>
      </c>
      <c r="W191" s="537"/>
      <c r="X191" s="537"/>
      <c r="Y191" s="537"/>
      <c r="Z191" s="87" t="s">
        <v>1130</v>
      </c>
    </row>
    <row r="192" spans="2:26" ht="15.9" customHeight="1" x14ac:dyDescent="0.2">
      <c r="B192" s="275"/>
      <c r="C192" s="546" t="s">
        <v>1227</v>
      </c>
      <c r="D192" s="547"/>
      <c r="E192" s="52">
        <v>11</v>
      </c>
      <c r="F192" s="94">
        <v>10.34</v>
      </c>
      <c r="G192" s="87" t="s">
        <v>350</v>
      </c>
      <c r="H192" s="87" t="s">
        <v>376</v>
      </c>
      <c r="I192" s="87" t="s">
        <v>351</v>
      </c>
      <c r="J192" s="271" t="s">
        <v>559</v>
      </c>
      <c r="K192" s="271"/>
      <c r="L192" s="271"/>
      <c r="M192" s="87" t="s">
        <v>749</v>
      </c>
      <c r="N192" s="87" t="s">
        <v>1177</v>
      </c>
      <c r="O192" s="224" t="s">
        <v>364</v>
      </c>
      <c r="P192" s="87" t="s">
        <v>672</v>
      </c>
      <c r="Q192" s="87"/>
      <c r="R192" s="87" t="s">
        <v>1135</v>
      </c>
      <c r="S192" s="2" t="s">
        <v>378</v>
      </c>
      <c r="T192" s="2" t="s">
        <v>383</v>
      </c>
      <c r="U192" s="2" t="s">
        <v>382</v>
      </c>
      <c r="V192" s="271" t="s">
        <v>1178</v>
      </c>
      <c r="W192" s="537"/>
      <c r="X192" s="537"/>
      <c r="Y192" s="537"/>
      <c r="Z192" s="87" t="s">
        <v>1130</v>
      </c>
    </row>
    <row r="193" spans="2:26" ht="15.9" customHeight="1" x14ac:dyDescent="0.2">
      <c r="B193" s="275"/>
      <c r="C193" s="546" t="s">
        <v>1231</v>
      </c>
      <c r="D193" s="547"/>
      <c r="E193" s="52">
        <v>1</v>
      </c>
      <c r="F193" s="94">
        <v>10.81</v>
      </c>
      <c r="G193" s="87" t="s">
        <v>561</v>
      </c>
      <c r="H193" s="87" t="s">
        <v>510</v>
      </c>
      <c r="I193" s="87" t="s">
        <v>351</v>
      </c>
      <c r="J193" s="271" t="s">
        <v>540</v>
      </c>
      <c r="K193" s="271"/>
      <c r="L193" s="271"/>
      <c r="M193" s="87" t="s">
        <v>1222</v>
      </c>
      <c r="N193" s="87" t="s">
        <v>1204</v>
      </c>
      <c r="O193" s="224" t="s">
        <v>1135</v>
      </c>
      <c r="P193" s="87" t="s">
        <v>1135</v>
      </c>
      <c r="Q193" s="87"/>
      <c r="R193" s="87" t="s">
        <v>671</v>
      </c>
      <c r="S193" s="2" t="s">
        <v>378</v>
      </c>
      <c r="T193" s="2" t="s">
        <v>383</v>
      </c>
      <c r="U193" s="2" t="s">
        <v>382</v>
      </c>
      <c r="V193" s="271" t="s">
        <v>1178</v>
      </c>
      <c r="W193" s="537"/>
      <c r="X193" s="537"/>
      <c r="Y193" s="537"/>
      <c r="Z193" s="87" t="s">
        <v>1223</v>
      </c>
    </row>
    <row r="194" spans="2:26" ht="15.9" customHeight="1" x14ac:dyDescent="0.2">
      <c r="B194" s="275"/>
      <c r="C194" s="546" t="s">
        <v>1231</v>
      </c>
      <c r="D194" s="547"/>
      <c r="E194" s="52">
        <v>2</v>
      </c>
      <c r="F194" s="94">
        <v>10.81</v>
      </c>
      <c r="G194" s="87" t="s">
        <v>561</v>
      </c>
      <c r="H194" s="87" t="s">
        <v>520</v>
      </c>
      <c r="I194" s="87" t="s">
        <v>351</v>
      </c>
      <c r="J194" s="271" t="s">
        <v>559</v>
      </c>
      <c r="K194" s="271"/>
      <c r="L194" s="271"/>
      <c r="M194" s="87" t="s">
        <v>1253</v>
      </c>
      <c r="N194" s="87" t="s">
        <v>1170</v>
      </c>
      <c r="O194" s="224" t="s">
        <v>364</v>
      </c>
      <c r="P194" s="87" t="s">
        <v>672</v>
      </c>
      <c r="Q194" s="87"/>
      <c r="R194" s="87" t="s">
        <v>648</v>
      </c>
      <c r="S194" s="2" t="s">
        <v>379</v>
      </c>
      <c r="T194" s="2" t="s">
        <v>379</v>
      </c>
      <c r="U194" s="2" t="s">
        <v>380</v>
      </c>
      <c r="V194" s="271" t="s">
        <v>1172</v>
      </c>
      <c r="W194" s="537"/>
      <c r="X194" s="537"/>
      <c r="Y194" s="537"/>
      <c r="Z194" s="2"/>
    </row>
    <row r="195" spans="2:26" ht="15.9" customHeight="1" x14ac:dyDescent="0.2">
      <c r="B195" s="275"/>
      <c r="C195" s="546" t="s">
        <v>1231</v>
      </c>
      <c r="D195" s="547"/>
      <c r="E195" s="52">
        <v>3</v>
      </c>
      <c r="F195" s="94">
        <v>10.81</v>
      </c>
      <c r="G195" s="87" t="s">
        <v>561</v>
      </c>
      <c r="H195" s="87" t="s">
        <v>520</v>
      </c>
      <c r="I195" s="87" t="s">
        <v>351</v>
      </c>
      <c r="J195" s="271" t="s">
        <v>559</v>
      </c>
      <c r="K195" s="271"/>
      <c r="L195" s="271"/>
      <c r="M195" s="87" t="s">
        <v>1253</v>
      </c>
      <c r="N195" s="87" t="s">
        <v>1170</v>
      </c>
      <c r="O195" s="224" t="s">
        <v>364</v>
      </c>
      <c r="P195" s="87" t="s">
        <v>672</v>
      </c>
      <c r="Q195" s="87"/>
      <c r="R195" s="87" t="s">
        <v>648</v>
      </c>
      <c r="S195" s="2" t="s">
        <v>379</v>
      </c>
      <c r="T195" s="2" t="s">
        <v>379</v>
      </c>
      <c r="U195" s="2" t="s">
        <v>380</v>
      </c>
      <c r="V195" s="271" t="s">
        <v>1172</v>
      </c>
      <c r="W195" s="537"/>
      <c r="X195" s="537"/>
      <c r="Y195" s="537"/>
      <c r="Z195" s="2"/>
    </row>
    <row r="196" spans="2:26" ht="15.9" customHeight="1" x14ac:dyDescent="0.2">
      <c r="B196" s="275"/>
      <c r="C196" s="546" t="s">
        <v>1231</v>
      </c>
      <c r="D196" s="547"/>
      <c r="E196" s="52">
        <v>4</v>
      </c>
      <c r="F196" s="94">
        <v>10.81</v>
      </c>
      <c r="G196" s="87" t="s">
        <v>561</v>
      </c>
      <c r="H196" s="87" t="s">
        <v>516</v>
      </c>
      <c r="I196" s="87" t="s">
        <v>351</v>
      </c>
      <c r="J196" s="271" t="s">
        <v>559</v>
      </c>
      <c r="K196" s="271"/>
      <c r="L196" s="271"/>
      <c r="M196" s="87" t="s">
        <v>1253</v>
      </c>
      <c r="N196" s="87" t="s">
        <v>1170</v>
      </c>
      <c r="O196" s="87" t="s">
        <v>62</v>
      </c>
      <c r="P196" s="87" t="s">
        <v>62</v>
      </c>
      <c r="Q196" s="87"/>
      <c r="R196" s="87" t="s">
        <v>648</v>
      </c>
      <c r="S196" s="2" t="s">
        <v>379</v>
      </c>
      <c r="T196" s="2" t="s">
        <v>379</v>
      </c>
      <c r="U196" s="2" t="s">
        <v>380</v>
      </c>
      <c r="V196" s="271" t="s">
        <v>1172</v>
      </c>
      <c r="W196" s="537"/>
      <c r="X196" s="537"/>
      <c r="Y196" s="537"/>
      <c r="Z196" s="2"/>
    </row>
    <row r="197" spans="2:26" ht="15.9" customHeight="1" x14ac:dyDescent="0.2">
      <c r="B197" s="275"/>
      <c r="C197" s="546" t="s">
        <v>1231</v>
      </c>
      <c r="D197" s="547"/>
      <c r="E197" s="52">
        <v>5</v>
      </c>
      <c r="F197" s="94">
        <v>10.81</v>
      </c>
      <c r="G197" s="87" t="s">
        <v>561</v>
      </c>
      <c r="H197" s="87" t="s">
        <v>511</v>
      </c>
      <c r="I197" s="87" t="s">
        <v>351</v>
      </c>
      <c r="J197" s="271" t="s">
        <v>559</v>
      </c>
      <c r="K197" s="271"/>
      <c r="L197" s="271"/>
      <c r="M197" s="87" t="s">
        <v>1253</v>
      </c>
      <c r="N197" s="87" t="s">
        <v>1170</v>
      </c>
      <c r="O197" s="87" t="s">
        <v>62</v>
      </c>
      <c r="P197" s="87" t="s">
        <v>62</v>
      </c>
      <c r="Q197" s="87"/>
      <c r="R197" s="87" t="s">
        <v>648</v>
      </c>
      <c r="S197" s="2" t="s">
        <v>379</v>
      </c>
      <c r="T197" s="2" t="s">
        <v>379</v>
      </c>
      <c r="U197" s="2" t="s">
        <v>380</v>
      </c>
      <c r="V197" s="271" t="s">
        <v>1172</v>
      </c>
      <c r="W197" s="537"/>
      <c r="X197" s="537"/>
      <c r="Y197" s="537"/>
      <c r="Z197" s="2"/>
    </row>
    <row r="198" spans="2:26" ht="15.9" customHeight="1" x14ac:dyDescent="0.2">
      <c r="B198" s="275"/>
      <c r="C198" s="546" t="s">
        <v>1231</v>
      </c>
      <c r="D198" s="547"/>
      <c r="E198" s="52">
        <v>6</v>
      </c>
      <c r="F198" s="94">
        <v>10.81</v>
      </c>
      <c r="G198" s="87" t="s">
        <v>561</v>
      </c>
      <c r="H198" s="87" t="s">
        <v>519</v>
      </c>
      <c r="I198" s="87" t="s">
        <v>352</v>
      </c>
      <c r="J198" s="271" t="s">
        <v>352</v>
      </c>
      <c r="K198" s="271"/>
      <c r="L198" s="271"/>
      <c r="M198" s="87" t="s">
        <v>1253</v>
      </c>
      <c r="N198" s="87" t="s">
        <v>1170</v>
      </c>
      <c r="O198" s="224" t="s">
        <v>364</v>
      </c>
      <c r="P198" s="87" t="s">
        <v>672</v>
      </c>
      <c r="Q198" s="87"/>
      <c r="R198" s="87" t="s">
        <v>648</v>
      </c>
      <c r="S198" s="2" t="s">
        <v>379</v>
      </c>
      <c r="T198" s="2" t="s">
        <v>379</v>
      </c>
      <c r="U198" s="2" t="s">
        <v>380</v>
      </c>
      <c r="V198" s="271" t="s">
        <v>1201</v>
      </c>
      <c r="W198" s="537"/>
      <c r="X198" s="537"/>
      <c r="Y198" s="537"/>
      <c r="Z198" s="2"/>
    </row>
    <row r="199" spans="2:26" ht="15.9" customHeight="1" x14ac:dyDescent="0.2">
      <c r="B199" s="275"/>
      <c r="C199" s="546" t="s">
        <v>1155</v>
      </c>
      <c r="D199" s="547"/>
      <c r="E199" s="52">
        <v>7</v>
      </c>
      <c r="F199" s="94">
        <v>10.81</v>
      </c>
      <c r="G199" s="87" t="s">
        <v>561</v>
      </c>
      <c r="H199" s="87" t="s">
        <v>509</v>
      </c>
      <c r="I199" s="87" t="s">
        <v>352</v>
      </c>
      <c r="J199" s="271" t="s">
        <v>352</v>
      </c>
      <c r="K199" s="271"/>
      <c r="L199" s="271"/>
      <c r="M199" s="87" t="s">
        <v>668</v>
      </c>
      <c r="N199" s="87" t="s">
        <v>668</v>
      </c>
      <c r="O199" s="224" t="s">
        <v>364</v>
      </c>
      <c r="P199" s="87" t="s">
        <v>672</v>
      </c>
      <c r="Q199" s="87"/>
      <c r="R199" s="87" t="s">
        <v>648</v>
      </c>
      <c r="S199" s="2" t="s">
        <v>379</v>
      </c>
      <c r="T199" s="2" t="s">
        <v>379</v>
      </c>
      <c r="U199" s="2" t="s">
        <v>380</v>
      </c>
      <c r="V199" s="271" t="s">
        <v>668</v>
      </c>
      <c r="W199" s="537"/>
      <c r="X199" s="537"/>
      <c r="Y199" s="537"/>
      <c r="Z199" s="2" t="s">
        <v>706</v>
      </c>
    </row>
    <row r="200" spans="2:26" ht="15.9" customHeight="1" x14ac:dyDescent="0.2">
      <c r="B200" s="275"/>
      <c r="C200" s="546" t="s">
        <v>1231</v>
      </c>
      <c r="D200" s="547"/>
      <c r="E200" s="52">
        <v>8</v>
      </c>
      <c r="F200" s="94">
        <v>10.81</v>
      </c>
      <c r="G200" s="87" t="s">
        <v>561</v>
      </c>
      <c r="H200" s="87" t="s">
        <v>519</v>
      </c>
      <c r="I200" s="87" t="s">
        <v>351</v>
      </c>
      <c r="J200" s="271" t="s">
        <v>559</v>
      </c>
      <c r="K200" s="271"/>
      <c r="L200" s="271"/>
      <c r="M200" s="87" t="s">
        <v>1253</v>
      </c>
      <c r="N200" s="87" t="s">
        <v>1170</v>
      </c>
      <c r="O200" s="224" t="s">
        <v>364</v>
      </c>
      <c r="P200" s="87" t="s">
        <v>672</v>
      </c>
      <c r="Q200" s="87"/>
      <c r="R200" s="87" t="s">
        <v>648</v>
      </c>
      <c r="S200" s="2" t="s">
        <v>379</v>
      </c>
      <c r="T200" s="2" t="s">
        <v>379</v>
      </c>
      <c r="U200" s="2" t="s">
        <v>380</v>
      </c>
      <c r="V200" s="271" t="s">
        <v>1172</v>
      </c>
      <c r="W200" s="537"/>
      <c r="X200" s="537"/>
      <c r="Y200" s="537"/>
      <c r="Z200" s="2"/>
    </row>
    <row r="201" spans="2:26" ht="15.9" customHeight="1" x14ac:dyDescent="0.2">
      <c r="B201" s="275"/>
      <c r="C201" s="546" t="s">
        <v>1231</v>
      </c>
      <c r="D201" s="547"/>
      <c r="E201" s="52">
        <v>9</v>
      </c>
      <c r="F201" s="94">
        <v>10.81</v>
      </c>
      <c r="G201" s="87" t="s">
        <v>350</v>
      </c>
      <c r="H201" s="87" t="s">
        <v>376</v>
      </c>
      <c r="I201" s="87" t="s">
        <v>351</v>
      </c>
      <c r="J201" s="271" t="s">
        <v>559</v>
      </c>
      <c r="K201" s="271"/>
      <c r="L201" s="271"/>
      <c r="M201" s="87" t="s">
        <v>813</v>
      </c>
      <c r="N201" s="87" t="s">
        <v>1177</v>
      </c>
      <c r="O201" s="224" t="s">
        <v>364</v>
      </c>
      <c r="P201" s="87" t="s">
        <v>672</v>
      </c>
      <c r="Q201" s="87"/>
      <c r="R201" s="87" t="s">
        <v>1135</v>
      </c>
      <c r="S201" s="2" t="s">
        <v>378</v>
      </c>
      <c r="T201" s="2" t="s">
        <v>383</v>
      </c>
      <c r="U201" s="2" t="s">
        <v>382</v>
      </c>
      <c r="V201" s="271" t="s">
        <v>1178</v>
      </c>
      <c r="W201" s="537"/>
      <c r="X201" s="537"/>
      <c r="Y201" s="537"/>
      <c r="Z201" s="87" t="s">
        <v>1130</v>
      </c>
    </row>
    <row r="202" spans="2:26" ht="15.9" customHeight="1" x14ac:dyDescent="0.2">
      <c r="B202" s="275"/>
      <c r="C202" s="546" t="s">
        <v>1231</v>
      </c>
      <c r="D202" s="547"/>
      <c r="E202" s="52">
        <v>10</v>
      </c>
      <c r="F202" s="94">
        <v>10.81</v>
      </c>
      <c r="G202" s="87" t="s">
        <v>350</v>
      </c>
      <c r="H202" s="87" t="s">
        <v>376</v>
      </c>
      <c r="I202" s="87" t="s">
        <v>351</v>
      </c>
      <c r="J202" s="271" t="s">
        <v>559</v>
      </c>
      <c r="K202" s="271"/>
      <c r="L202" s="271"/>
      <c r="M202" s="87" t="s">
        <v>749</v>
      </c>
      <c r="N202" s="87" t="s">
        <v>1177</v>
      </c>
      <c r="O202" s="224" t="s">
        <v>364</v>
      </c>
      <c r="P202" s="87" t="s">
        <v>672</v>
      </c>
      <c r="Q202" s="87"/>
      <c r="R202" s="87" t="s">
        <v>1135</v>
      </c>
      <c r="S202" s="2" t="s">
        <v>378</v>
      </c>
      <c r="T202" s="2" t="s">
        <v>383</v>
      </c>
      <c r="U202" s="2" t="s">
        <v>382</v>
      </c>
      <c r="V202" s="271" t="s">
        <v>1178</v>
      </c>
      <c r="W202" s="537"/>
      <c r="X202" s="537"/>
      <c r="Y202" s="537"/>
      <c r="Z202" s="87" t="s">
        <v>1130</v>
      </c>
    </row>
    <row r="203" spans="2:26" ht="15.9" customHeight="1" x14ac:dyDescent="0.2">
      <c r="B203" s="275"/>
      <c r="C203" s="546" t="s">
        <v>1232</v>
      </c>
      <c r="D203" s="547"/>
      <c r="E203" s="52">
        <v>1</v>
      </c>
      <c r="F203" s="94">
        <v>10.96</v>
      </c>
      <c r="G203" s="87" t="s">
        <v>561</v>
      </c>
      <c r="H203" s="87" t="s">
        <v>520</v>
      </c>
      <c r="I203" s="87" t="s">
        <v>351</v>
      </c>
      <c r="J203" s="271" t="s">
        <v>559</v>
      </c>
      <c r="K203" s="271"/>
      <c r="L203" s="271"/>
      <c r="M203" s="87" t="s">
        <v>1253</v>
      </c>
      <c r="N203" s="87" t="s">
        <v>1170</v>
      </c>
      <c r="O203" s="224" t="s">
        <v>364</v>
      </c>
      <c r="P203" s="87" t="s">
        <v>672</v>
      </c>
      <c r="Q203" s="87"/>
      <c r="R203" s="87" t="s">
        <v>648</v>
      </c>
      <c r="S203" s="2" t="s">
        <v>379</v>
      </c>
      <c r="T203" s="2" t="s">
        <v>379</v>
      </c>
      <c r="U203" s="2" t="s">
        <v>380</v>
      </c>
      <c r="V203" s="271" t="s">
        <v>1172</v>
      </c>
      <c r="W203" s="537"/>
      <c r="X203" s="537"/>
      <c r="Y203" s="537"/>
      <c r="Z203" s="2"/>
    </row>
    <row r="204" spans="2:26" ht="15.9" customHeight="1" x14ac:dyDescent="0.2">
      <c r="B204" s="275"/>
      <c r="C204" s="546" t="s">
        <v>1232</v>
      </c>
      <c r="D204" s="547"/>
      <c r="E204" s="52">
        <v>2</v>
      </c>
      <c r="F204" s="94">
        <v>10.96</v>
      </c>
      <c r="G204" s="87" t="s">
        <v>561</v>
      </c>
      <c r="H204" s="87" t="s">
        <v>520</v>
      </c>
      <c r="I204" s="87" t="s">
        <v>351</v>
      </c>
      <c r="J204" s="271" t="s">
        <v>559</v>
      </c>
      <c r="K204" s="271"/>
      <c r="L204" s="271"/>
      <c r="M204" s="87" t="s">
        <v>1253</v>
      </c>
      <c r="N204" s="87" t="s">
        <v>1170</v>
      </c>
      <c r="O204" s="224" t="s">
        <v>364</v>
      </c>
      <c r="P204" s="87" t="s">
        <v>672</v>
      </c>
      <c r="Q204" s="87"/>
      <c r="R204" s="87" t="s">
        <v>648</v>
      </c>
      <c r="S204" s="2" t="s">
        <v>379</v>
      </c>
      <c r="T204" s="2" t="s">
        <v>379</v>
      </c>
      <c r="U204" s="2" t="s">
        <v>380</v>
      </c>
      <c r="V204" s="271" t="s">
        <v>1172</v>
      </c>
      <c r="W204" s="537"/>
      <c r="X204" s="537"/>
      <c r="Y204" s="537"/>
      <c r="Z204" s="2"/>
    </row>
    <row r="205" spans="2:26" ht="15.9" customHeight="1" x14ac:dyDescent="0.2">
      <c r="B205" s="275"/>
      <c r="C205" s="546" t="s">
        <v>1232</v>
      </c>
      <c r="D205" s="547"/>
      <c r="E205" s="52">
        <v>3</v>
      </c>
      <c r="F205" s="94">
        <v>10.96</v>
      </c>
      <c r="G205" s="87" t="s">
        <v>561</v>
      </c>
      <c r="H205" s="87" t="s">
        <v>513</v>
      </c>
      <c r="I205" s="87" t="s">
        <v>352</v>
      </c>
      <c r="J205" s="271" t="s">
        <v>352</v>
      </c>
      <c r="K205" s="271"/>
      <c r="L205" s="271"/>
      <c r="M205" s="87" t="s">
        <v>973</v>
      </c>
      <c r="N205" s="87" t="s">
        <v>1177</v>
      </c>
      <c r="O205" s="224" t="s">
        <v>364</v>
      </c>
      <c r="P205" s="87" t="s">
        <v>672</v>
      </c>
      <c r="Q205" s="87"/>
      <c r="R205" s="87" t="s">
        <v>671</v>
      </c>
      <c r="S205" s="2" t="s">
        <v>378</v>
      </c>
      <c r="T205" s="2" t="s">
        <v>383</v>
      </c>
      <c r="U205" s="2" t="s">
        <v>382</v>
      </c>
      <c r="V205" s="271" t="s">
        <v>1178</v>
      </c>
      <c r="W205" s="537"/>
      <c r="X205" s="537"/>
      <c r="Y205" s="537"/>
      <c r="Z205" s="2" t="s">
        <v>1131</v>
      </c>
    </row>
    <row r="206" spans="2:26" ht="15.9" customHeight="1" x14ac:dyDescent="0.2">
      <c r="B206" s="275"/>
      <c r="C206" s="546" t="s">
        <v>1232</v>
      </c>
      <c r="D206" s="547"/>
      <c r="E206" s="52">
        <v>4</v>
      </c>
      <c r="F206" s="94">
        <v>10.96</v>
      </c>
      <c r="G206" s="87" t="s">
        <v>561</v>
      </c>
      <c r="H206" s="87" t="s">
        <v>513</v>
      </c>
      <c r="I206" s="87" t="s">
        <v>351</v>
      </c>
      <c r="J206" s="271" t="s">
        <v>357</v>
      </c>
      <c r="K206" s="271"/>
      <c r="L206" s="271"/>
      <c r="M206" s="87" t="s">
        <v>1253</v>
      </c>
      <c r="N206" s="87" t="s">
        <v>1170</v>
      </c>
      <c r="O206" s="224" t="s">
        <v>363</v>
      </c>
      <c r="P206" s="87" t="s">
        <v>672</v>
      </c>
      <c r="Q206" s="87"/>
      <c r="R206" s="87" t="s">
        <v>648</v>
      </c>
      <c r="S206" s="2" t="s">
        <v>379</v>
      </c>
      <c r="T206" s="2" t="s">
        <v>379</v>
      </c>
      <c r="U206" s="2" t="s">
        <v>380</v>
      </c>
      <c r="V206" s="271" t="s">
        <v>1172</v>
      </c>
      <c r="W206" s="537"/>
      <c r="X206" s="537"/>
      <c r="Y206" s="537"/>
      <c r="Z206" s="2"/>
    </row>
    <row r="207" spans="2:26" ht="15.9" customHeight="1" x14ac:dyDescent="0.2">
      <c r="B207" s="275"/>
      <c r="C207" s="546" t="s">
        <v>1232</v>
      </c>
      <c r="D207" s="547"/>
      <c r="E207" s="52">
        <v>5</v>
      </c>
      <c r="F207" s="94">
        <v>10.96</v>
      </c>
      <c r="G207" s="87" t="s">
        <v>561</v>
      </c>
      <c r="H207" s="87" t="s">
        <v>515</v>
      </c>
      <c r="I207" s="87" t="s">
        <v>351</v>
      </c>
      <c r="J207" s="271" t="s">
        <v>559</v>
      </c>
      <c r="K207" s="271"/>
      <c r="L207" s="271"/>
      <c r="M207" s="87" t="s">
        <v>1253</v>
      </c>
      <c r="N207" s="87" t="s">
        <v>1170</v>
      </c>
      <c r="O207" s="87" t="s">
        <v>62</v>
      </c>
      <c r="P207" s="87" t="s">
        <v>62</v>
      </c>
      <c r="Q207" s="87"/>
      <c r="R207" s="87" t="s">
        <v>648</v>
      </c>
      <c r="S207" s="2" t="s">
        <v>379</v>
      </c>
      <c r="T207" s="2" t="s">
        <v>379</v>
      </c>
      <c r="U207" s="2" t="s">
        <v>380</v>
      </c>
      <c r="V207" s="271" t="s">
        <v>1172</v>
      </c>
      <c r="W207" s="537"/>
      <c r="X207" s="537"/>
      <c r="Y207" s="537"/>
      <c r="Z207" s="2"/>
    </row>
    <row r="208" spans="2:26" ht="15.9" customHeight="1" x14ac:dyDescent="0.2">
      <c r="B208" s="275"/>
      <c r="C208" s="546" t="s">
        <v>1232</v>
      </c>
      <c r="D208" s="547"/>
      <c r="E208" s="52">
        <v>6</v>
      </c>
      <c r="F208" s="94">
        <v>10.96</v>
      </c>
      <c r="G208" s="87" t="s">
        <v>561</v>
      </c>
      <c r="H208" s="87" t="s">
        <v>519</v>
      </c>
      <c r="I208" s="87" t="s">
        <v>351</v>
      </c>
      <c r="J208" s="271" t="s">
        <v>559</v>
      </c>
      <c r="K208" s="271"/>
      <c r="L208" s="271"/>
      <c r="M208" s="87" t="s">
        <v>1253</v>
      </c>
      <c r="N208" s="87" t="s">
        <v>1170</v>
      </c>
      <c r="O208" s="224" t="s">
        <v>364</v>
      </c>
      <c r="P208" s="87" t="s">
        <v>672</v>
      </c>
      <c r="Q208" s="87"/>
      <c r="R208" s="87" t="s">
        <v>648</v>
      </c>
      <c r="S208" s="2" t="s">
        <v>379</v>
      </c>
      <c r="T208" s="2" t="s">
        <v>379</v>
      </c>
      <c r="U208" s="2" t="s">
        <v>380</v>
      </c>
      <c r="V208" s="271" t="s">
        <v>1172</v>
      </c>
      <c r="W208" s="537"/>
      <c r="X208" s="537"/>
      <c r="Y208" s="537"/>
      <c r="Z208" s="2"/>
    </row>
    <row r="209" spans="2:26" ht="15.9" customHeight="1" x14ac:dyDescent="0.2">
      <c r="B209" s="275"/>
      <c r="C209" s="546" t="s">
        <v>1232</v>
      </c>
      <c r="D209" s="547"/>
      <c r="E209" s="52">
        <v>7</v>
      </c>
      <c r="F209" s="94">
        <v>10.96</v>
      </c>
      <c r="G209" s="87" t="s">
        <v>561</v>
      </c>
      <c r="H209" s="87" t="s">
        <v>519</v>
      </c>
      <c r="I209" s="87" t="s">
        <v>351</v>
      </c>
      <c r="J209" s="271" t="s">
        <v>559</v>
      </c>
      <c r="K209" s="271"/>
      <c r="L209" s="271"/>
      <c r="M209" s="87" t="s">
        <v>1253</v>
      </c>
      <c r="N209" s="87" t="s">
        <v>1170</v>
      </c>
      <c r="O209" s="224" t="s">
        <v>364</v>
      </c>
      <c r="P209" s="87" t="s">
        <v>672</v>
      </c>
      <c r="Q209" s="87"/>
      <c r="R209" s="87" t="s">
        <v>648</v>
      </c>
      <c r="S209" s="2" t="s">
        <v>379</v>
      </c>
      <c r="T209" s="2" t="s">
        <v>379</v>
      </c>
      <c r="U209" s="2" t="s">
        <v>380</v>
      </c>
      <c r="V209" s="271" t="s">
        <v>1172</v>
      </c>
      <c r="W209" s="537"/>
      <c r="X209" s="537"/>
      <c r="Y209" s="537"/>
      <c r="Z209" s="2"/>
    </row>
    <row r="210" spans="2:26" ht="15.9" customHeight="1" x14ac:dyDescent="0.2">
      <c r="B210" s="275"/>
      <c r="C210" s="546" t="s">
        <v>1232</v>
      </c>
      <c r="D210" s="547"/>
      <c r="E210" s="52">
        <v>8</v>
      </c>
      <c r="F210" s="94">
        <v>10.96</v>
      </c>
      <c r="G210" s="87" t="s">
        <v>561</v>
      </c>
      <c r="H210" s="87" t="s">
        <v>519</v>
      </c>
      <c r="I210" s="87" t="s">
        <v>351</v>
      </c>
      <c r="J210" s="271" t="s">
        <v>559</v>
      </c>
      <c r="K210" s="271"/>
      <c r="L210" s="271"/>
      <c r="M210" s="87" t="s">
        <v>1253</v>
      </c>
      <c r="N210" s="87" t="s">
        <v>1170</v>
      </c>
      <c r="O210" s="224" t="s">
        <v>364</v>
      </c>
      <c r="P210" s="87" t="s">
        <v>672</v>
      </c>
      <c r="Q210" s="87"/>
      <c r="R210" s="87" t="s">
        <v>648</v>
      </c>
      <c r="S210" s="2" t="s">
        <v>379</v>
      </c>
      <c r="T210" s="2" t="s">
        <v>379</v>
      </c>
      <c r="U210" s="2" t="s">
        <v>380</v>
      </c>
      <c r="V210" s="271" t="s">
        <v>1172</v>
      </c>
      <c r="W210" s="537"/>
      <c r="X210" s="537"/>
      <c r="Y210" s="537"/>
      <c r="Z210" s="2"/>
    </row>
    <row r="211" spans="2:26" ht="15.9" customHeight="1" x14ac:dyDescent="0.2">
      <c r="B211" s="275"/>
      <c r="C211" s="546" t="s">
        <v>1232</v>
      </c>
      <c r="D211" s="547"/>
      <c r="E211" s="52">
        <v>9</v>
      </c>
      <c r="F211" s="94">
        <v>10.96</v>
      </c>
      <c r="G211" s="87" t="s">
        <v>561</v>
      </c>
      <c r="H211" s="87" t="s">
        <v>509</v>
      </c>
      <c r="I211" s="87" t="s">
        <v>351</v>
      </c>
      <c r="J211" s="271" t="s">
        <v>559</v>
      </c>
      <c r="K211" s="271"/>
      <c r="L211" s="271"/>
      <c r="M211" s="87" t="s">
        <v>1253</v>
      </c>
      <c r="N211" s="87" t="s">
        <v>1170</v>
      </c>
      <c r="O211" s="224" t="s">
        <v>364</v>
      </c>
      <c r="P211" s="87" t="s">
        <v>672</v>
      </c>
      <c r="Q211" s="87"/>
      <c r="R211" s="87" t="s">
        <v>648</v>
      </c>
      <c r="S211" s="2" t="s">
        <v>379</v>
      </c>
      <c r="T211" s="2" t="s">
        <v>379</v>
      </c>
      <c r="U211" s="2" t="s">
        <v>380</v>
      </c>
      <c r="V211" s="271" t="s">
        <v>1172</v>
      </c>
      <c r="W211" s="537"/>
      <c r="X211" s="537"/>
      <c r="Y211" s="537"/>
      <c r="Z211" s="2"/>
    </row>
    <row r="212" spans="2:26" ht="15.9" customHeight="1" x14ac:dyDescent="0.2">
      <c r="B212" s="275"/>
      <c r="C212" s="546" t="s">
        <v>1232</v>
      </c>
      <c r="D212" s="547"/>
      <c r="E212" s="52">
        <v>10</v>
      </c>
      <c r="F212" s="94">
        <v>10.96</v>
      </c>
      <c r="G212" s="87" t="s">
        <v>350</v>
      </c>
      <c r="H212" s="87" t="s">
        <v>375</v>
      </c>
      <c r="I212" s="87" t="s">
        <v>351</v>
      </c>
      <c r="J212" s="271" t="s">
        <v>559</v>
      </c>
      <c r="K212" s="271"/>
      <c r="L212" s="271"/>
      <c r="M212" s="87" t="s">
        <v>986</v>
      </c>
      <c r="N212" s="87" t="s">
        <v>1177</v>
      </c>
      <c r="O212" s="224" t="s">
        <v>364</v>
      </c>
      <c r="P212" s="87" t="s">
        <v>672</v>
      </c>
      <c r="Q212" s="87"/>
      <c r="R212" s="87" t="s">
        <v>1135</v>
      </c>
      <c r="S212" s="2" t="s">
        <v>378</v>
      </c>
      <c r="T212" s="2" t="s">
        <v>383</v>
      </c>
      <c r="U212" s="2" t="s">
        <v>382</v>
      </c>
      <c r="V212" s="271" t="s">
        <v>1178</v>
      </c>
      <c r="W212" s="537"/>
      <c r="X212" s="537"/>
      <c r="Y212" s="537"/>
      <c r="Z212" s="87" t="s">
        <v>951</v>
      </c>
    </row>
    <row r="213" spans="2:26" ht="15.9" customHeight="1" x14ac:dyDescent="0.2">
      <c r="B213" s="275"/>
      <c r="C213" s="546" t="s">
        <v>1232</v>
      </c>
      <c r="D213" s="547"/>
      <c r="E213" s="52">
        <v>11</v>
      </c>
      <c r="F213" s="94">
        <v>10.96</v>
      </c>
      <c r="G213" s="87" t="s">
        <v>350</v>
      </c>
      <c r="H213" s="87" t="s">
        <v>376</v>
      </c>
      <c r="I213" s="87" t="s">
        <v>351</v>
      </c>
      <c r="J213" s="271" t="s">
        <v>559</v>
      </c>
      <c r="K213" s="271"/>
      <c r="L213" s="271"/>
      <c r="M213" s="87" t="s">
        <v>988</v>
      </c>
      <c r="N213" s="87" t="s">
        <v>1177</v>
      </c>
      <c r="O213" s="224" t="s">
        <v>364</v>
      </c>
      <c r="P213" s="87" t="s">
        <v>672</v>
      </c>
      <c r="Q213" s="87"/>
      <c r="R213" s="87" t="s">
        <v>1135</v>
      </c>
      <c r="S213" s="2" t="s">
        <v>378</v>
      </c>
      <c r="T213" s="2" t="s">
        <v>383</v>
      </c>
      <c r="U213" s="2" t="s">
        <v>382</v>
      </c>
      <c r="V213" s="271" t="s">
        <v>1178</v>
      </c>
      <c r="W213" s="537"/>
      <c r="X213" s="537"/>
      <c r="Y213" s="537"/>
      <c r="Z213" s="87" t="s">
        <v>1130</v>
      </c>
    </row>
    <row r="214" spans="2:26" ht="15.9" customHeight="1" x14ac:dyDescent="0.2">
      <c r="B214" s="275"/>
      <c r="C214" s="546" t="s">
        <v>1232</v>
      </c>
      <c r="D214" s="547"/>
      <c r="E214" s="52">
        <v>12</v>
      </c>
      <c r="F214" s="94">
        <v>10.96</v>
      </c>
      <c r="G214" s="87" t="s">
        <v>350</v>
      </c>
      <c r="H214" s="87" t="s">
        <v>375</v>
      </c>
      <c r="I214" s="87" t="s">
        <v>351</v>
      </c>
      <c r="J214" s="271" t="s">
        <v>559</v>
      </c>
      <c r="K214" s="271"/>
      <c r="L214" s="271"/>
      <c r="M214" s="87" t="s">
        <v>990</v>
      </c>
      <c r="N214" s="87" t="s">
        <v>1177</v>
      </c>
      <c r="O214" s="224" t="s">
        <v>364</v>
      </c>
      <c r="P214" s="87" t="s">
        <v>672</v>
      </c>
      <c r="Q214" s="87"/>
      <c r="R214" s="87" t="s">
        <v>1135</v>
      </c>
      <c r="S214" s="2" t="s">
        <v>378</v>
      </c>
      <c r="T214" s="2" t="s">
        <v>383</v>
      </c>
      <c r="U214" s="2" t="s">
        <v>382</v>
      </c>
      <c r="V214" s="271" t="s">
        <v>1178</v>
      </c>
      <c r="W214" s="537"/>
      <c r="X214" s="537"/>
      <c r="Y214" s="537"/>
      <c r="Z214" s="87" t="s">
        <v>951</v>
      </c>
    </row>
    <row r="215" spans="2:26" ht="15.9" customHeight="1" x14ac:dyDescent="0.2">
      <c r="B215" s="275"/>
      <c r="C215" s="546" t="s">
        <v>1232</v>
      </c>
      <c r="D215" s="547"/>
      <c r="E215" s="52">
        <v>13</v>
      </c>
      <c r="F215" s="94">
        <v>10.96</v>
      </c>
      <c r="G215" s="87" t="s">
        <v>350</v>
      </c>
      <c r="H215" s="87" t="s">
        <v>376</v>
      </c>
      <c r="I215" s="87" t="s">
        <v>351</v>
      </c>
      <c r="J215" s="271" t="s">
        <v>559</v>
      </c>
      <c r="K215" s="271"/>
      <c r="L215" s="271"/>
      <c r="M215" s="87" t="s">
        <v>992</v>
      </c>
      <c r="N215" s="87" t="s">
        <v>1177</v>
      </c>
      <c r="O215" s="224" t="s">
        <v>364</v>
      </c>
      <c r="P215" s="87" t="s">
        <v>672</v>
      </c>
      <c r="Q215" s="87"/>
      <c r="R215" s="87" t="s">
        <v>1135</v>
      </c>
      <c r="S215" s="2" t="s">
        <v>378</v>
      </c>
      <c r="T215" s="2" t="s">
        <v>383</v>
      </c>
      <c r="U215" s="2" t="s">
        <v>382</v>
      </c>
      <c r="V215" s="271" t="s">
        <v>1178</v>
      </c>
      <c r="W215" s="537"/>
      <c r="X215" s="537"/>
      <c r="Y215" s="537"/>
      <c r="Z215" s="87" t="s">
        <v>1130</v>
      </c>
    </row>
    <row r="216" spans="2:26" ht="15.9" customHeight="1" x14ac:dyDescent="0.2">
      <c r="B216" s="275"/>
      <c r="C216" s="546" t="s">
        <v>1232</v>
      </c>
      <c r="D216" s="547"/>
      <c r="E216" s="52">
        <v>14</v>
      </c>
      <c r="F216" s="94">
        <v>10.96</v>
      </c>
      <c r="G216" s="87" t="s">
        <v>350</v>
      </c>
      <c r="H216" s="87" t="s">
        <v>373</v>
      </c>
      <c r="I216" s="87" t="s">
        <v>351</v>
      </c>
      <c r="J216" s="271" t="s">
        <v>559</v>
      </c>
      <c r="K216" s="271"/>
      <c r="L216" s="271"/>
      <c r="M216" s="87" t="s">
        <v>1253</v>
      </c>
      <c r="N216" s="87" t="s">
        <v>1170</v>
      </c>
      <c r="O216" s="224" t="s">
        <v>363</v>
      </c>
      <c r="P216" s="87" t="s">
        <v>672</v>
      </c>
      <c r="Q216" s="87"/>
      <c r="R216" s="87" t="s">
        <v>1135</v>
      </c>
      <c r="S216" s="2" t="s">
        <v>379</v>
      </c>
      <c r="T216" s="2" t="s">
        <v>379</v>
      </c>
      <c r="U216" s="2" t="s">
        <v>380</v>
      </c>
      <c r="V216" s="271" t="s">
        <v>1210</v>
      </c>
      <c r="W216" s="537"/>
      <c r="X216" s="537"/>
      <c r="Y216" s="537"/>
      <c r="Z216" s="2"/>
    </row>
    <row r="217" spans="2:26" ht="15.9" customHeight="1" x14ac:dyDescent="0.2">
      <c r="B217" s="275"/>
      <c r="C217" s="546" t="s">
        <v>1233</v>
      </c>
      <c r="D217" s="547"/>
      <c r="E217" s="52">
        <v>1</v>
      </c>
      <c r="F217" s="94">
        <v>10.45</v>
      </c>
      <c r="G217" s="87" t="s">
        <v>561</v>
      </c>
      <c r="H217" s="87" t="s">
        <v>520</v>
      </c>
      <c r="I217" s="87" t="s">
        <v>351</v>
      </c>
      <c r="J217" s="271" t="s">
        <v>559</v>
      </c>
      <c r="K217" s="271"/>
      <c r="L217" s="271"/>
      <c r="M217" s="87" t="s">
        <v>1253</v>
      </c>
      <c r="N217" s="87" t="s">
        <v>1170</v>
      </c>
      <c r="O217" s="224" t="s">
        <v>364</v>
      </c>
      <c r="P217" s="87" t="s">
        <v>672</v>
      </c>
      <c r="Q217" s="87"/>
      <c r="R217" s="87" t="s">
        <v>648</v>
      </c>
      <c r="S217" s="2" t="s">
        <v>379</v>
      </c>
      <c r="T217" s="2" t="s">
        <v>379</v>
      </c>
      <c r="U217" s="2" t="s">
        <v>380</v>
      </c>
      <c r="V217" s="271" t="s">
        <v>1172</v>
      </c>
      <c r="W217" s="537"/>
      <c r="X217" s="537"/>
      <c r="Y217" s="537"/>
      <c r="Z217" s="2"/>
    </row>
    <row r="218" spans="2:26" ht="15.9" customHeight="1" x14ac:dyDescent="0.2">
      <c r="B218" s="275"/>
      <c r="C218" s="546" t="s">
        <v>1233</v>
      </c>
      <c r="D218" s="547"/>
      <c r="E218" s="52">
        <v>2</v>
      </c>
      <c r="F218" s="94">
        <v>10.45</v>
      </c>
      <c r="G218" s="87" t="s">
        <v>561</v>
      </c>
      <c r="H218" s="87" t="s">
        <v>516</v>
      </c>
      <c r="I218" s="87" t="s">
        <v>351</v>
      </c>
      <c r="J218" s="271" t="s">
        <v>559</v>
      </c>
      <c r="K218" s="271"/>
      <c r="L218" s="271"/>
      <c r="M218" s="87" t="s">
        <v>1253</v>
      </c>
      <c r="N218" s="87" t="s">
        <v>1170</v>
      </c>
      <c r="O218" s="87" t="s">
        <v>62</v>
      </c>
      <c r="P218" s="87" t="s">
        <v>62</v>
      </c>
      <c r="Q218" s="87"/>
      <c r="R218" s="87" t="s">
        <v>648</v>
      </c>
      <c r="S218" s="2" t="s">
        <v>379</v>
      </c>
      <c r="T218" s="2" t="s">
        <v>379</v>
      </c>
      <c r="U218" s="2" t="s">
        <v>380</v>
      </c>
      <c r="V218" s="271" t="s">
        <v>1172</v>
      </c>
      <c r="W218" s="537"/>
      <c r="X218" s="537"/>
      <c r="Y218" s="537"/>
      <c r="Z218" s="2"/>
    </row>
    <row r="219" spans="2:26" ht="15.9" customHeight="1" x14ac:dyDescent="0.2">
      <c r="B219" s="275"/>
      <c r="C219" s="546" t="s">
        <v>1157</v>
      </c>
      <c r="D219" s="547"/>
      <c r="E219" s="52">
        <v>3</v>
      </c>
      <c r="F219" s="94">
        <v>10.45</v>
      </c>
      <c r="G219" s="87" t="s">
        <v>561</v>
      </c>
      <c r="H219" s="87" t="s">
        <v>512</v>
      </c>
      <c r="I219" s="87" t="s">
        <v>352</v>
      </c>
      <c r="J219" s="271" t="s">
        <v>352</v>
      </c>
      <c r="K219" s="271"/>
      <c r="L219" s="271"/>
      <c r="M219" s="87" t="s">
        <v>668</v>
      </c>
      <c r="N219" s="87" t="s">
        <v>668</v>
      </c>
      <c r="O219" s="224" t="s">
        <v>364</v>
      </c>
      <c r="P219" s="87" t="s">
        <v>672</v>
      </c>
      <c r="Q219" s="87"/>
      <c r="R219" s="87" t="s">
        <v>648</v>
      </c>
      <c r="S219" s="2" t="s">
        <v>379</v>
      </c>
      <c r="T219" s="2" t="s">
        <v>379</v>
      </c>
      <c r="U219" s="2" t="s">
        <v>380</v>
      </c>
      <c r="V219" s="271" t="s">
        <v>668</v>
      </c>
      <c r="W219" s="537"/>
      <c r="X219" s="537"/>
      <c r="Y219" s="537"/>
      <c r="Z219" s="2" t="s">
        <v>706</v>
      </c>
    </row>
    <row r="220" spans="2:26" ht="15.9" customHeight="1" x14ac:dyDescent="0.2">
      <c r="B220" s="275"/>
      <c r="C220" s="546" t="s">
        <v>1233</v>
      </c>
      <c r="D220" s="547"/>
      <c r="E220" s="52">
        <v>4</v>
      </c>
      <c r="F220" s="94">
        <v>10.45</v>
      </c>
      <c r="G220" s="87" t="s">
        <v>561</v>
      </c>
      <c r="H220" s="87" t="s">
        <v>516</v>
      </c>
      <c r="I220" s="87" t="s">
        <v>352</v>
      </c>
      <c r="J220" s="271" t="s">
        <v>352</v>
      </c>
      <c r="K220" s="271"/>
      <c r="L220" s="271"/>
      <c r="M220" s="87" t="s">
        <v>1253</v>
      </c>
      <c r="N220" s="87" t="s">
        <v>1170</v>
      </c>
      <c r="O220" s="224" t="s">
        <v>364</v>
      </c>
      <c r="P220" s="87" t="s">
        <v>672</v>
      </c>
      <c r="Q220" s="87"/>
      <c r="R220" s="87" t="s">
        <v>648</v>
      </c>
      <c r="S220" s="2" t="s">
        <v>379</v>
      </c>
      <c r="T220" s="2" t="s">
        <v>379</v>
      </c>
      <c r="U220" s="2" t="s">
        <v>380</v>
      </c>
      <c r="V220" s="271" t="s">
        <v>832</v>
      </c>
      <c r="W220" s="537"/>
      <c r="X220" s="537"/>
      <c r="Y220" s="537"/>
      <c r="Z220" s="2"/>
    </row>
    <row r="221" spans="2:26" ht="15.9" customHeight="1" x14ac:dyDescent="0.2">
      <c r="B221" s="275"/>
      <c r="C221" s="546" t="s">
        <v>1233</v>
      </c>
      <c r="D221" s="547"/>
      <c r="E221" s="52">
        <v>5</v>
      </c>
      <c r="F221" s="94">
        <v>10.45</v>
      </c>
      <c r="G221" s="87" t="s">
        <v>561</v>
      </c>
      <c r="H221" s="87" t="s">
        <v>515</v>
      </c>
      <c r="I221" s="87" t="s">
        <v>352</v>
      </c>
      <c r="J221" s="271" t="s">
        <v>352</v>
      </c>
      <c r="K221" s="271"/>
      <c r="L221" s="271"/>
      <c r="M221" s="87" t="s">
        <v>1253</v>
      </c>
      <c r="N221" s="87" t="s">
        <v>1170</v>
      </c>
      <c r="O221" s="224" t="s">
        <v>364</v>
      </c>
      <c r="P221" s="87" t="s">
        <v>672</v>
      </c>
      <c r="Q221" s="87"/>
      <c r="R221" s="87" t="s">
        <v>648</v>
      </c>
      <c r="S221" s="2" t="s">
        <v>379</v>
      </c>
      <c r="T221" s="2" t="s">
        <v>379</v>
      </c>
      <c r="U221" s="2" t="s">
        <v>380</v>
      </c>
      <c r="V221" s="271" t="s">
        <v>832</v>
      </c>
      <c r="W221" s="537"/>
      <c r="X221" s="537"/>
      <c r="Y221" s="537"/>
      <c r="Z221" s="2"/>
    </row>
    <row r="222" spans="2:26" ht="15.9" customHeight="1" x14ac:dyDescent="0.2">
      <c r="B222" s="275"/>
      <c r="C222" s="546" t="s">
        <v>1233</v>
      </c>
      <c r="D222" s="547"/>
      <c r="E222" s="52">
        <v>6</v>
      </c>
      <c r="F222" s="94">
        <v>10.45</v>
      </c>
      <c r="G222" s="87" t="s">
        <v>561</v>
      </c>
      <c r="H222" s="87" t="s">
        <v>519</v>
      </c>
      <c r="I222" s="87" t="s">
        <v>351</v>
      </c>
      <c r="J222" s="271" t="s">
        <v>559</v>
      </c>
      <c r="K222" s="271"/>
      <c r="L222" s="271"/>
      <c r="M222" s="87" t="s">
        <v>1253</v>
      </c>
      <c r="N222" s="87" t="s">
        <v>1170</v>
      </c>
      <c r="O222" s="224" t="s">
        <v>364</v>
      </c>
      <c r="P222" s="87" t="s">
        <v>672</v>
      </c>
      <c r="Q222" s="87"/>
      <c r="R222" s="87" t="s">
        <v>648</v>
      </c>
      <c r="S222" s="2" t="s">
        <v>379</v>
      </c>
      <c r="T222" s="2" t="s">
        <v>379</v>
      </c>
      <c r="U222" s="2" t="s">
        <v>380</v>
      </c>
      <c r="V222" s="271" t="s">
        <v>1172</v>
      </c>
      <c r="W222" s="537"/>
      <c r="X222" s="537"/>
      <c r="Y222" s="537"/>
      <c r="Z222" s="2"/>
    </row>
    <row r="223" spans="2:26" ht="15.9" customHeight="1" x14ac:dyDescent="0.2">
      <c r="B223" s="275"/>
      <c r="C223" s="546" t="s">
        <v>1233</v>
      </c>
      <c r="D223" s="547"/>
      <c r="E223" s="52">
        <v>7</v>
      </c>
      <c r="F223" s="94">
        <v>10.45</v>
      </c>
      <c r="G223" s="87" t="s">
        <v>561</v>
      </c>
      <c r="H223" s="87" t="s">
        <v>509</v>
      </c>
      <c r="I223" s="87" t="s">
        <v>352</v>
      </c>
      <c r="J223" s="271" t="s">
        <v>352</v>
      </c>
      <c r="K223" s="271"/>
      <c r="L223" s="271"/>
      <c r="M223" s="87" t="s">
        <v>830</v>
      </c>
      <c r="N223" s="87" t="s">
        <v>1177</v>
      </c>
      <c r="O223" s="224" t="s">
        <v>364</v>
      </c>
      <c r="P223" s="87" t="s">
        <v>672</v>
      </c>
      <c r="Q223" s="87"/>
      <c r="R223" s="87" t="s">
        <v>671</v>
      </c>
      <c r="S223" s="2" t="s">
        <v>378</v>
      </c>
      <c r="T223" s="2" t="s">
        <v>383</v>
      </c>
      <c r="U223" s="2" t="s">
        <v>382</v>
      </c>
      <c r="V223" s="271" t="s">
        <v>1178</v>
      </c>
      <c r="W223" s="537"/>
      <c r="X223" s="537"/>
      <c r="Y223" s="537"/>
      <c r="Z223" s="2" t="s">
        <v>1131</v>
      </c>
    </row>
    <row r="224" spans="2:26" ht="15.9" customHeight="1" x14ac:dyDescent="0.2">
      <c r="B224" s="275"/>
      <c r="C224" s="546" t="s">
        <v>1233</v>
      </c>
      <c r="D224" s="547"/>
      <c r="E224" s="52">
        <v>8</v>
      </c>
      <c r="F224" s="94">
        <v>10.45</v>
      </c>
      <c r="G224" s="87" t="s">
        <v>561</v>
      </c>
      <c r="H224" s="87" t="s">
        <v>509</v>
      </c>
      <c r="I224" s="87" t="s">
        <v>352</v>
      </c>
      <c r="J224" s="271" t="s">
        <v>352</v>
      </c>
      <c r="K224" s="271"/>
      <c r="L224" s="271"/>
      <c r="M224" s="87" t="s">
        <v>1253</v>
      </c>
      <c r="N224" s="87" t="s">
        <v>1170</v>
      </c>
      <c r="O224" s="224" t="s">
        <v>364</v>
      </c>
      <c r="P224" s="87" t="s">
        <v>672</v>
      </c>
      <c r="Q224" s="87"/>
      <c r="R224" s="87" t="s">
        <v>648</v>
      </c>
      <c r="S224" s="2" t="s">
        <v>379</v>
      </c>
      <c r="T224" s="2" t="s">
        <v>379</v>
      </c>
      <c r="U224" s="2" t="s">
        <v>380</v>
      </c>
      <c r="V224" s="271" t="s">
        <v>1201</v>
      </c>
      <c r="W224" s="537"/>
      <c r="X224" s="537"/>
      <c r="Y224" s="537"/>
      <c r="Z224" s="2"/>
    </row>
    <row r="225" spans="2:26" ht="15.9" customHeight="1" x14ac:dyDescent="0.2">
      <c r="B225" s="275"/>
      <c r="C225" s="546" t="s">
        <v>1233</v>
      </c>
      <c r="D225" s="547"/>
      <c r="E225" s="52">
        <v>9</v>
      </c>
      <c r="F225" s="94">
        <v>10.45</v>
      </c>
      <c r="G225" s="87" t="s">
        <v>350</v>
      </c>
      <c r="H225" s="87" t="s">
        <v>375</v>
      </c>
      <c r="I225" s="87" t="s">
        <v>351</v>
      </c>
      <c r="J225" s="271" t="s">
        <v>559</v>
      </c>
      <c r="K225" s="271"/>
      <c r="L225" s="271"/>
      <c r="M225" s="87" t="s">
        <v>1002</v>
      </c>
      <c r="N225" s="87" t="s">
        <v>1177</v>
      </c>
      <c r="O225" s="224" t="s">
        <v>364</v>
      </c>
      <c r="P225" s="87" t="s">
        <v>672</v>
      </c>
      <c r="Q225" s="87"/>
      <c r="R225" s="87" t="s">
        <v>1135</v>
      </c>
      <c r="S225" s="2" t="s">
        <v>378</v>
      </c>
      <c r="T225" s="2" t="s">
        <v>383</v>
      </c>
      <c r="U225" s="2" t="s">
        <v>382</v>
      </c>
      <c r="V225" s="271" t="s">
        <v>1178</v>
      </c>
      <c r="W225" s="537"/>
      <c r="X225" s="537"/>
      <c r="Y225" s="537"/>
      <c r="Z225" s="87" t="s">
        <v>951</v>
      </c>
    </row>
    <row r="226" spans="2:26" ht="15.9" customHeight="1" x14ac:dyDescent="0.2">
      <c r="B226" s="275"/>
      <c r="C226" s="546" t="s">
        <v>1233</v>
      </c>
      <c r="D226" s="547"/>
      <c r="E226" s="52">
        <v>10</v>
      </c>
      <c r="F226" s="94">
        <v>10.45</v>
      </c>
      <c r="G226" s="87" t="s">
        <v>350</v>
      </c>
      <c r="H226" s="87" t="s">
        <v>376</v>
      </c>
      <c r="I226" s="87" t="s">
        <v>351</v>
      </c>
      <c r="J226" s="271" t="s">
        <v>559</v>
      </c>
      <c r="K226" s="271"/>
      <c r="L226" s="271"/>
      <c r="M226" s="87" t="s">
        <v>1004</v>
      </c>
      <c r="N226" s="87" t="s">
        <v>1177</v>
      </c>
      <c r="O226" s="224" t="s">
        <v>364</v>
      </c>
      <c r="P226" s="87" t="s">
        <v>672</v>
      </c>
      <c r="Q226" s="87"/>
      <c r="R226" s="87" t="s">
        <v>1135</v>
      </c>
      <c r="S226" s="2" t="s">
        <v>378</v>
      </c>
      <c r="T226" s="2" t="s">
        <v>383</v>
      </c>
      <c r="U226" s="2" t="s">
        <v>382</v>
      </c>
      <c r="V226" s="271" t="s">
        <v>1178</v>
      </c>
      <c r="W226" s="537"/>
      <c r="X226" s="537"/>
      <c r="Y226" s="537"/>
      <c r="Z226" s="87" t="s">
        <v>1130</v>
      </c>
    </row>
    <row r="227" spans="2:26" ht="15.9" customHeight="1" x14ac:dyDescent="0.2">
      <c r="B227" s="275"/>
      <c r="C227" s="546" t="s">
        <v>1233</v>
      </c>
      <c r="D227" s="547"/>
      <c r="E227" s="52">
        <v>11</v>
      </c>
      <c r="F227" s="94">
        <v>10.45</v>
      </c>
      <c r="G227" s="87" t="s">
        <v>350</v>
      </c>
      <c r="H227" s="87" t="s">
        <v>376</v>
      </c>
      <c r="I227" s="87" t="s">
        <v>351</v>
      </c>
      <c r="J227" s="271" t="s">
        <v>559</v>
      </c>
      <c r="K227" s="271"/>
      <c r="L227" s="271"/>
      <c r="M227" s="87" t="s">
        <v>1006</v>
      </c>
      <c r="N227" s="87" t="s">
        <v>1177</v>
      </c>
      <c r="O227" s="224" t="s">
        <v>364</v>
      </c>
      <c r="P227" s="87" t="s">
        <v>672</v>
      </c>
      <c r="Q227" s="87"/>
      <c r="R227" s="87" t="s">
        <v>1135</v>
      </c>
      <c r="S227" s="2" t="s">
        <v>378</v>
      </c>
      <c r="T227" s="2" t="s">
        <v>383</v>
      </c>
      <c r="U227" s="2" t="s">
        <v>382</v>
      </c>
      <c r="V227" s="271" t="s">
        <v>1178</v>
      </c>
      <c r="W227" s="537"/>
      <c r="X227" s="537"/>
      <c r="Y227" s="537"/>
      <c r="Z227" s="87" t="s">
        <v>1130</v>
      </c>
    </row>
    <row r="228" spans="2:26" ht="15.9" customHeight="1" x14ac:dyDescent="0.2">
      <c r="B228" s="275"/>
      <c r="C228" s="546" t="s">
        <v>1157</v>
      </c>
      <c r="D228" s="547"/>
      <c r="E228" s="52">
        <v>12</v>
      </c>
      <c r="F228" s="94">
        <v>10.45</v>
      </c>
      <c r="G228" s="87" t="s">
        <v>350</v>
      </c>
      <c r="H228" s="87" t="s">
        <v>375</v>
      </c>
      <c r="I228" s="87" t="s">
        <v>352</v>
      </c>
      <c r="J228" s="271" t="s">
        <v>359</v>
      </c>
      <c r="K228" s="271"/>
      <c r="L228" s="271"/>
      <c r="M228" s="87" t="s">
        <v>668</v>
      </c>
      <c r="N228" s="87" t="s">
        <v>668</v>
      </c>
      <c r="O228" s="224" t="s">
        <v>364</v>
      </c>
      <c r="P228" s="87" t="s">
        <v>672</v>
      </c>
      <c r="Q228" s="87"/>
      <c r="R228" s="87" t="s">
        <v>1135</v>
      </c>
      <c r="S228" s="2" t="s">
        <v>379</v>
      </c>
      <c r="T228" s="2" t="s">
        <v>379</v>
      </c>
      <c r="U228" s="2" t="s">
        <v>380</v>
      </c>
      <c r="V228" s="271" t="s">
        <v>668</v>
      </c>
      <c r="W228" s="537"/>
      <c r="X228" s="537"/>
      <c r="Y228" s="537"/>
      <c r="Z228" s="87" t="s">
        <v>670</v>
      </c>
    </row>
    <row r="229" spans="2:26" ht="15.9" customHeight="1" x14ac:dyDescent="0.2">
      <c r="B229" s="275"/>
      <c r="C229" s="546" t="s">
        <v>1234</v>
      </c>
      <c r="D229" s="547"/>
      <c r="E229" s="52">
        <v>1</v>
      </c>
      <c r="F229" s="94">
        <v>10.74</v>
      </c>
      <c r="G229" s="87" t="s">
        <v>561</v>
      </c>
      <c r="H229" s="87" t="s">
        <v>520</v>
      </c>
      <c r="I229" s="87" t="s">
        <v>351</v>
      </c>
      <c r="J229" s="271" t="s">
        <v>559</v>
      </c>
      <c r="K229" s="271"/>
      <c r="L229" s="271"/>
      <c r="M229" s="87" t="s">
        <v>1253</v>
      </c>
      <c r="N229" s="87" t="s">
        <v>1170</v>
      </c>
      <c r="O229" s="224" t="s">
        <v>364</v>
      </c>
      <c r="P229" s="87" t="s">
        <v>672</v>
      </c>
      <c r="Q229" s="87"/>
      <c r="R229" s="87" t="s">
        <v>648</v>
      </c>
      <c r="S229" s="2" t="s">
        <v>379</v>
      </c>
      <c r="T229" s="2" t="s">
        <v>379</v>
      </c>
      <c r="U229" s="2" t="s">
        <v>380</v>
      </c>
      <c r="V229" s="271" t="s">
        <v>1172</v>
      </c>
      <c r="W229" s="537"/>
      <c r="X229" s="537"/>
      <c r="Y229" s="537"/>
      <c r="Z229" s="2"/>
    </row>
    <row r="230" spans="2:26" ht="15.9" customHeight="1" x14ac:dyDescent="0.2">
      <c r="B230" s="275"/>
      <c r="C230" s="546" t="s">
        <v>1234</v>
      </c>
      <c r="D230" s="547"/>
      <c r="E230" s="52">
        <v>2</v>
      </c>
      <c r="F230" s="94">
        <v>10.74</v>
      </c>
      <c r="G230" s="87" t="s">
        <v>561</v>
      </c>
      <c r="H230" s="87" t="s">
        <v>510</v>
      </c>
      <c r="I230" s="87" t="s">
        <v>351</v>
      </c>
      <c r="J230" s="271" t="s">
        <v>559</v>
      </c>
      <c r="K230" s="271"/>
      <c r="L230" s="271"/>
      <c r="M230" s="87" t="s">
        <v>1253</v>
      </c>
      <c r="N230" s="87" t="s">
        <v>1170</v>
      </c>
      <c r="O230" s="224" t="s">
        <v>364</v>
      </c>
      <c r="P230" s="87" t="s">
        <v>672</v>
      </c>
      <c r="Q230" s="87"/>
      <c r="R230" s="87" t="s">
        <v>648</v>
      </c>
      <c r="S230" s="2" t="s">
        <v>379</v>
      </c>
      <c r="T230" s="2" t="s">
        <v>379</v>
      </c>
      <c r="U230" s="2" t="s">
        <v>380</v>
      </c>
      <c r="V230" s="271" t="s">
        <v>1172</v>
      </c>
      <c r="W230" s="537"/>
      <c r="X230" s="537"/>
      <c r="Y230" s="537"/>
      <c r="Z230" s="2"/>
    </row>
    <row r="231" spans="2:26" ht="15.9" customHeight="1" x14ac:dyDescent="0.2">
      <c r="B231" s="275"/>
      <c r="C231" s="546" t="s">
        <v>1234</v>
      </c>
      <c r="D231" s="547"/>
      <c r="E231" s="52">
        <v>3</v>
      </c>
      <c r="F231" s="94">
        <v>10.74</v>
      </c>
      <c r="G231" s="87" t="s">
        <v>561</v>
      </c>
      <c r="H231" s="87" t="s">
        <v>520</v>
      </c>
      <c r="I231" s="87" t="s">
        <v>351</v>
      </c>
      <c r="J231" s="271" t="s">
        <v>559</v>
      </c>
      <c r="K231" s="271"/>
      <c r="L231" s="271"/>
      <c r="M231" s="87" t="s">
        <v>1253</v>
      </c>
      <c r="N231" s="87" t="s">
        <v>1170</v>
      </c>
      <c r="O231" s="224" t="s">
        <v>364</v>
      </c>
      <c r="P231" s="87" t="s">
        <v>672</v>
      </c>
      <c r="Q231" s="87"/>
      <c r="R231" s="87" t="s">
        <v>648</v>
      </c>
      <c r="S231" s="2" t="s">
        <v>379</v>
      </c>
      <c r="T231" s="2" t="s">
        <v>379</v>
      </c>
      <c r="U231" s="2" t="s">
        <v>380</v>
      </c>
      <c r="V231" s="271" t="s">
        <v>1172</v>
      </c>
      <c r="W231" s="537"/>
      <c r="X231" s="537"/>
      <c r="Y231" s="537"/>
      <c r="Z231" s="2"/>
    </row>
    <row r="232" spans="2:26" ht="15.9" customHeight="1" x14ac:dyDescent="0.2">
      <c r="B232" s="275"/>
      <c r="C232" s="546" t="s">
        <v>1234</v>
      </c>
      <c r="D232" s="547"/>
      <c r="E232" s="52">
        <v>4</v>
      </c>
      <c r="F232" s="94">
        <v>10.74</v>
      </c>
      <c r="G232" s="87" t="s">
        <v>561</v>
      </c>
      <c r="H232" s="87" t="s">
        <v>511</v>
      </c>
      <c r="I232" s="87" t="s">
        <v>352</v>
      </c>
      <c r="J232" s="271" t="s">
        <v>352</v>
      </c>
      <c r="K232" s="271"/>
      <c r="L232" s="271"/>
      <c r="M232" s="87" t="s">
        <v>1253</v>
      </c>
      <c r="N232" s="87" t="s">
        <v>1170</v>
      </c>
      <c r="O232" s="224" t="s">
        <v>364</v>
      </c>
      <c r="P232" s="87" t="s">
        <v>672</v>
      </c>
      <c r="Q232" s="87"/>
      <c r="R232" s="87" t="s">
        <v>648</v>
      </c>
      <c r="S232" s="2" t="s">
        <v>379</v>
      </c>
      <c r="T232" s="2" t="s">
        <v>379</v>
      </c>
      <c r="U232" s="2" t="s">
        <v>380</v>
      </c>
      <c r="V232" s="271" t="s">
        <v>1172</v>
      </c>
      <c r="W232" s="537"/>
      <c r="X232" s="537"/>
      <c r="Y232" s="537"/>
      <c r="Z232" s="2"/>
    </row>
    <row r="233" spans="2:26" ht="15.9" customHeight="1" x14ac:dyDescent="0.2">
      <c r="B233" s="275"/>
      <c r="C233" s="546" t="s">
        <v>1234</v>
      </c>
      <c r="D233" s="547"/>
      <c r="E233" s="52">
        <v>5</v>
      </c>
      <c r="F233" s="94">
        <v>10.74</v>
      </c>
      <c r="G233" s="87" t="s">
        <v>561</v>
      </c>
      <c r="H233" s="87" t="s">
        <v>512</v>
      </c>
      <c r="I233" s="87" t="s">
        <v>352</v>
      </c>
      <c r="J233" s="271" t="s">
        <v>352</v>
      </c>
      <c r="K233" s="271"/>
      <c r="L233" s="271"/>
      <c r="M233" s="87" t="s">
        <v>901</v>
      </c>
      <c r="N233" s="87" t="s">
        <v>1177</v>
      </c>
      <c r="O233" s="224" t="s">
        <v>364</v>
      </c>
      <c r="P233" s="87" t="s">
        <v>672</v>
      </c>
      <c r="Q233" s="87"/>
      <c r="R233" s="87" t="s">
        <v>671</v>
      </c>
      <c r="S233" s="2" t="s">
        <v>378</v>
      </c>
      <c r="T233" s="2" t="s">
        <v>383</v>
      </c>
      <c r="U233" s="2" t="s">
        <v>382</v>
      </c>
      <c r="V233" s="271" t="s">
        <v>1178</v>
      </c>
      <c r="W233" s="537"/>
      <c r="X233" s="537"/>
      <c r="Y233" s="537"/>
      <c r="Z233" s="2" t="s">
        <v>1131</v>
      </c>
    </row>
    <row r="234" spans="2:26" ht="15.9" customHeight="1" x14ac:dyDescent="0.2">
      <c r="B234" s="275"/>
      <c r="C234" s="546" t="s">
        <v>1234</v>
      </c>
      <c r="D234" s="547"/>
      <c r="E234" s="52">
        <v>6</v>
      </c>
      <c r="F234" s="94">
        <v>10.74</v>
      </c>
      <c r="G234" s="87" t="s">
        <v>561</v>
      </c>
      <c r="H234" s="87" t="s">
        <v>511</v>
      </c>
      <c r="I234" s="87" t="s">
        <v>351</v>
      </c>
      <c r="J234" s="271" t="s">
        <v>559</v>
      </c>
      <c r="K234" s="271"/>
      <c r="L234" s="271"/>
      <c r="M234" s="87" t="s">
        <v>1253</v>
      </c>
      <c r="N234" s="87" t="s">
        <v>1170</v>
      </c>
      <c r="O234" s="87" t="s">
        <v>62</v>
      </c>
      <c r="P234" s="87" t="s">
        <v>62</v>
      </c>
      <c r="Q234" s="87"/>
      <c r="R234" s="87" t="s">
        <v>648</v>
      </c>
      <c r="S234" s="2" t="s">
        <v>379</v>
      </c>
      <c r="T234" s="2" t="s">
        <v>379</v>
      </c>
      <c r="U234" s="2" t="s">
        <v>380</v>
      </c>
      <c r="V234" s="296" t="s">
        <v>1172</v>
      </c>
      <c r="W234" s="564"/>
      <c r="X234" s="564"/>
      <c r="Y234" s="297"/>
      <c r="Z234" s="2"/>
    </row>
    <row r="235" spans="2:26" ht="15.9" customHeight="1" x14ac:dyDescent="0.2">
      <c r="B235" s="275"/>
      <c r="C235" s="546" t="s">
        <v>1234</v>
      </c>
      <c r="D235" s="547"/>
      <c r="E235" s="52">
        <v>7</v>
      </c>
      <c r="F235" s="94">
        <v>10.74</v>
      </c>
      <c r="G235" s="87" t="s">
        <v>561</v>
      </c>
      <c r="H235" s="87" t="s">
        <v>511</v>
      </c>
      <c r="I235" s="87" t="s">
        <v>352</v>
      </c>
      <c r="J235" s="271" t="s">
        <v>352</v>
      </c>
      <c r="K235" s="271"/>
      <c r="L235" s="271"/>
      <c r="M235" s="87" t="s">
        <v>1016</v>
      </c>
      <c r="N235" s="87" t="s">
        <v>1177</v>
      </c>
      <c r="O235" s="224" t="s">
        <v>364</v>
      </c>
      <c r="P235" s="87" t="s">
        <v>672</v>
      </c>
      <c r="Q235" s="87"/>
      <c r="R235" s="87" t="s">
        <v>671</v>
      </c>
      <c r="S235" s="2" t="s">
        <v>378</v>
      </c>
      <c r="T235" s="2" t="s">
        <v>383</v>
      </c>
      <c r="U235" s="2" t="s">
        <v>382</v>
      </c>
      <c r="V235" s="271" t="s">
        <v>1178</v>
      </c>
      <c r="W235" s="537"/>
      <c r="X235" s="537"/>
      <c r="Y235" s="537"/>
      <c r="Z235" s="2" t="s">
        <v>1131</v>
      </c>
    </row>
    <row r="236" spans="2:26" ht="15.9" customHeight="1" x14ac:dyDescent="0.2">
      <c r="B236" s="275"/>
      <c r="C236" s="546" t="s">
        <v>1234</v>
      </c>
      <c r="D236" s="547"/>
      <c r="E236" s="52">
        <v>8</v>
      </c>
      <c r="F236" s="94">
        <v>10.74</v>
      </c>
      <c r="G236" s="87" t="s">
        <v>561</v>
      </c>
      <c r="H236" s="87" t="s">
        <v>515</v>
      </c>
      <c r="I236" s="87" t="s">
        <v>351</v>
      </c>
      <c r="J236" s="271" t="s">
        <v>357</v>
      </c>
      <c r="K236" s="271"/>
      <c r="L236" s="271"/>
      <c r="M236" s="87" t="s">
        <v>1017</v>
      </c>
      <c r="N236" s="87" t="s">
        <v>1177</v>
      </c>
      <c r="O236" s="224" t="s">
        <v>364</v>
      </c>
      <c r="P236" s="87" t="s">
        <v>672</v>
      </c>
      <c r="Q236" s="87"/>
      <c r="R236" s="87" t="s">
        <v>671</v>
      </c>
      <c r="S236" s="2" t="s">
        <v>378</v>
      </c>
      <c r="T236" s="2" t="s">
        <v>383</v>
      </c>
      <c r="U236" s="2" t="s">
        <v>382</v>
      </c>
      <c r="V236" s="271" t="s">
        <v>1178</v>
      </c>
      <c r="W236" s="537"/>
      <c r="X236" s="537"/>
      <c r="Y236" s="537"/>
      <c r="Z236" s="87" t="s">
        <v>1235</v>
      </c>
    </row>
    <row r="237" spans="2:26" ht="15.9" customHeight="1" x14ac:dyDescent="0.2">
      <c r="B237" s="275"/>
      <c r="C237" s="546" t="s">
        <v>1234</v>
      </c>
      <c r="D237" s="547"/>
      <c r="E237" s="52">
        <v>9</v>
      </c>
      <c r="F237" s="94">
        <v>10.74</v>
      </c>
      <c r="G237" s="87" t="s">
        <v>561</v>
      </c>
      <c r="H237" s="87" t="s">
        <v>519</v>
      </c>
      <c r="I237" s="87" t="s">
        <v>351</v>
      </c>
      <c r="J237" s="271" t="s">
        <v>559</v>
      </c>
      <c r="K237" s="271"/>
      <c r="L237" s="271"/>
      <c r="M237" s="87" t="s">
        <v>1253</v>
      </c>
      <c r="N237" s="87" t="s">
        <v>1170</v>
      </c>
      <c r="O237" s="224" t="s">
        <v>364</v>
      </c>
      <c r="P237" s="87" t="s">
        <v>672</v>
      </c>
      <c r="Q237" s="87"/>
      <c r="R237" s="87" t="s">
        <v>648</v>
      </c>
      <c r="S237" s="2" t="s">
        <v>379</v>
      </c>
      <c r="T237" s="2" t="s">
        <v>379</v>
      </c>
      <c r="U237" s="2" t="s">
        <v>380</v>
      </c>
      <c r="V237" s="271" t="s">
        <v>1172</v>
      </c>
      <c r="W237" s="537"/>
      <c r="X237" s="537"/>
      <c r="Y237" s="537"/>
      <c r="Z237" s="2"/>
    </row>
    <row r="238" spans="2:26" ht="15.9" customHeight="1" x14ac:dyDescent="0.2">
      <c r="B238" s="275"/>
      <c r="C238" s="546" t="s">
        <v>1158</v>
      </c>
      <c r="D238" s="547"/>
      <c r="E238" s="52">
        <v>10</v>
      </c>
      <c r="F238" s="94">
        <v>10.74</v>
      </c>
      <c r="G238" s="87" t="s">
        <v>561</v>
      </c>
      <c r="H238" s="87" t="s">
        <v>511</v>
      </c>
      <c r="I238" s="87" t="s">
        <v>352</v>
      </c>
      <c r="J238" s="271" t="s">
        <v>352</v>
      </c>
      <c r="K238" s="271"/>
      <c r="L238" s="271"/>
      <c r="M238" s="87" t="s">
        <v>668</v>
      </c>
      <c r="N238" s="87" t="s">
        <v>668</v>
      </c>
      <c r="O238" s="224" t="s">
        <v>364</v>
      </c>
      <c r="P238" s="87" t="s">
        <v>672</v>
      </c>
      <c r="Q238" s="87"/>
      <c r="R238" s="87" t="s">
        <v>648</v>
      </c>
      <c r="S238" s="2" t="s">
        <v>379</v>
      </c>
      <c r="T238" s="2" t="s">
        <v>379</v>
      </c>
      <c r="U238" s="2" t="s">
        <v>380</v>
      </c>
      <c r="V238" s="271" t="s">
        <v>668</v>
      </c>
      <c r="W238" s="537"/>
      <c r="X238" s="537"/>
      <c r="Y238" s="537"/>
      <c r="Z238" s="2" t="s">
        <v>706</v>
      </c>
    </row>
    <row r="239" spans="2:26" ht="15.9" customHeight="1" x14ac:dyDescent="0.2">
      <c r="B239" s="275"/>
      <c r="C239" s="546" t="s">
        <v>1234</v>
      </c>
      <c r="D239" s="547"/>
      <c r="E239" s="52">
        <v>11</v>
      </c>
      <c r="F239" s="94">
        <v>10.74</v>
      </c>
      <c r="G239" s="87" t="s">
        <v>561</v>
      </c>
      <c r="H239" s="87" t="s">
        <v>509</v>
      </c>
      <c r="I239" s="87" t="s">
        <v>351</v>
      </c>
      <c r="J239" s="271" t="s">
        <v>559</v>
      </c>
      <c r="K239" s="271"/>
      <c r="L239" s="271"/>
      <c r="M239" s="87" t="s">
        <v>1253</v>
      </c>
      <c r="N239" s="87" t="s">
        <v>1170</v>
      </c>
      <c r="O239" s="224" t="s">
        <v>364</v>
      </c>
      <c r="P239" s="87" t="s">
        <v>672</v>
      </c>
      <c r="Q239" s="87"/>
      <c r="R239" s="87" t="s">
        <v>648</v>
      </c>
      <c r="S239" s="2" t="s">
        <v>379</v>
      </c>
      <c r="T239" s="2" t="s">
        <v>379</v>
      </c>
      <c r="U239" s="2" t="s">
        <v>380</v>
      </c>
      <c r="V239" s="271" t="s">
        <v>1172</v>
      </c>
      <c r="W239" s="537"/>
      <c r="X239" s="537"/>
      <c r="Y239" s="537"/>
      <c r="Z239" s="2"/>
    </row>
    <row r="240" spans="2:26" ht="15.9" customHeight="1" x14ac:dyDescent="0.2">
      <c r="B240" s="275"/>
      <c r="C240" s="546" t="s">
        <v>1234</v>
      </c>
      <c r="D240" s="547"/>
      <c r="E240" s="52">
        <v>12</v>
      </c>
      <c r="F240" s="94">
        <v>10.74</v>
      </c>
      <c r="G240" s="87" t="s">
        <v>561</v>
      </c>
      <c r="H240" s="87" t="s">
        <v>519</v>
      </c>
      <c r="I240" s="87" t="s">
        <v>351</v>
      </c>
      <c r="J240" s="271" t="s">
        <v>559</v>
      </c>
      <c r="K240" s="271"/>
      <c r="L240" s="271"/>
      <c r="M240" s="87" t="s">
        <v>1253</v>
      </c>
      <c r="N240" s="87" t="s">
        <v>1170</v>
      </c>
      <c r="O240" s="224" t="s">
        <v>364</v>
      </c>
      <c r="P240" s="87" t="s">
        <v>672</v>
      </c>
      <c r="Q240" s="87"/>
      <c r="R240" s="87" t="s">
        <v>648</v>
      </c>
      <c r="S240" s="2" t="s">
        <v>379</v>
      </c>
      <c r="T240" s="2" t="s">
        <v>379</v>
      </c>
      <c r="U240" s="2" t="s">
        <v>380</v>
      </c>
      <c r="V240" s="271" t="s">
        <v>1172</v>
      </c>
      <c r="W240" s="537"/>
      <c r="X240" s="537"/>
      <c r="Y240" s="537"/>
      <c r="Z240" s="2"/>
    </row>
    <row r="241" spans="2:26" ht="15.9" customHeight="1" x14ac:dyDescent="0.2">
      <c r="B241" s="275"/>
      <c r="C241" s="546" t="s">
        <v>1158</v>
      </c>
      <c r="D241" s="547"/>
      <c r="E241" s="52">
        <v>13</v>
      </c>
      <c r="F241" s="94">
        <v>10.74</v>
      </c>
      <c r="G241" s="87" t="s">
        <v>350</v>
      </c>
      <c r="H241" s="87" t="s">
        <v>375</v>
      </c>
      <c r="I241" s="87" t="s">
        <v>352</v>
      </c>
      <c r="J241" s="271" t="s">
        <v>359</v>
      </c>
      <c r="K241" s="271"/>
      <c r="L241" s="271"/>
      <c r="M241" s="87" t="s">
        <v>668</v>
      </c>
      <c r="N241" s="87" t="s">
        <v>668</v>
      </c>
      <c r="O241" s="224" t="s">
        <v>364</v>
      </c>
      <c r="P241" s="87" t="s">
        <v>672</v>
      </c>
      <c r="Q241" s="87"/>
      <c r="R241" s="87" t="s">
        <v>1135</v>
      </c>
      <c r="S241" s="2" t="s">
        <v>379</v>
      </c>
      <c r="T241" s="2" t="s">
        <v>379</v>
      </c>
      <c r="U241" s="2" t="s">
        <v>380</v>
      </c>
      <c r="V241" s="271" t="s">
        <v>668</v>
      </c>
      <c r="W241" s="537"/>
      <c r="X241" s="537"/>
      <c r="Y241" s="537"/>
      <c r="Z241" s="2" t="s">
        <v>670</v>
      </c>
    </row>
    <row r="242" spans="2:26" ht="15.9" customHeight="1" x14ac:dyDescent="0.2">
      <c r="B242" s="275"/>
      <c r="C242" s="546" t="s">
        <v>1236</v>
      </c>
      <c r="D242" s="547"/>
      <c r="E242" s="52">
        <v>1</v>
      </c>
      <c r="F242" s="94">
        <v>10.58</v>
      </c>
      <c r="G242" s="87" t="s">
        <v>561</v>
      </c>
      <c r="H242" s="87" t="s">
        <v>520</v>
      </c>
      <c r="I242" s="87" t="s">
        <v>351</v>
      </c>
      <c r="J242" s="271" t="s">
        <v>559</v>
      </c>
      <c r="K242" s="271"/>
      <c r="L242" s="271"/>
      <c r="M242" s="87" t="s">
        <v>1253</v>
      </c>
      <c r="N242" s="87" t="s">
        <v>1170</v>
      </c>
      <c r="O242" s="224" t="s">
        <v>364</v>
      </c>
      <c r="P242" s="87" t="s">
        <v>672</v>
      </c>
      <c r="Q242" s="87"/>
      <c r="R242" s="87" t="s">
        <v>648</v>
      </c>
      <c r="S242" s="2" t="s">
        <v>379</v>
      </c>
      <c r="T242" s="2" t="s">
        <v>379</v>
      </c>
      <c r="U242" s="2" t="s">
        <v>380</v>
      </c>
      <c r="V242" s="271" t="s">
        <v>1172</v>
      </c>
      <c r="W242" s="537"/>
      <c r="X242" s="537"/>
      <c r="Y242" s="537"/>
      <c r="Z242" s="2"/>
    </row>
    <row r="243" spans="2:26" ht="15.9" customHeight="1" x14ac:dyDescent="0.2">
      <c r="B243" s="275"/>
      <c r="C243" s="546" t="s">
        <v>1236</v>
      </c>
      <c r="D243" s="547"/>
      <c r="E243" s="52">
        <v>2</v>
      </c>
      <c r="F243" s="94">
        <v>10.58</v>
      </c>
      <c r="G243" s="87" t="s">
        <v>561</v>
      </c>
      <c r="H243" s="87" t="s">
        <v>516</v>
      </c>
      <c r="I243" s="87" t="s">
        <v>351</v>
      </c>
      <c r="J243" s="271" t="s">
        <v>559</v>
      </c>
      <c r="K243" s="271"/>
      <c r="L243" s="271"/>
      <c r="M243" s="87" t="s">
        <v>1253</v>
      </c>
      <c r="N243" s="87" t="s">
        <v>1170</v>
      </c>
      <c r="O243" s="87" t="s">
        <v>62</v>
      </c>
      <c r="P243" s="87" t="s">
        <v>62</v>
      </c>
      <c r="Q243" s="87"/>
      <c r="R243" s="87" t="s">
        <v>648</v>
      </c>
      <c r="S243" s="2" t="s">
        <v>379</v>
      </c>
      <c r="T243" s="2" t="s">
        <v>379</v>
      </c>
      <c r="U243" s="2" t="s">
        <v>380</v>
      </c>
      <c r="V243" s="271" t="s">
        <v>1172</v>
      </c>
      <c r="W243" s="537"/>
      <c r="X243" s="537"/>
      <c r="Y243" s="537"/>
      <c r="Z243" s="2"/>
    </row>
    <row r="244" spans="2:26" ht="15.9" customHeight="1" x14ac:dyDescent="0.2">
      <c r="B244" s="275"/>
      <c r="C244" s="546" t="s">
        <v>1236</v>
      </c>
      <c r="D244" s="547"/>
      <c r="E244" s="52">
        <v>3</v>
      </c>
      <c r="F244" s="94">
        <v>10.58</v>
      </c>
      <c r="G244" s="87" t="s">
        <v>561</v>
      </c>
      <c r="H244" s="87" t="s">
        <v>511</v>
      </c>
      <c r="I244" s="87" t="s">
        <v>351</v>
      </c>
      <c r="J244" s="271" t="s">
        <v>559</v>
      </c>
      <c r="K244" s="271"/>
      <c r="L244" s="271"/>
      <c r="M244" s="87" t="s">
        <v>1253</v>
      </c>
      <c r="N244" s="87" t="s">
        <v>1170</v>
      </c>
      <c r="O244" s="224" t="s">
        <v>362</v>
      </c>
      <c r="P244" s="87" t="s">
        <v>648</v>
      </c>
      <c r="Q244" s="87"/>
      <c r="R244" s="87" t="s">
        <v>648</v>
      </c>
      <c r="S244" s="2" t="s">
        <v>379</v>
      </c>
      <c r="T244" s="2" t="s">
        <v>379</v>
      </c>
      <c r="U244" s="2" t="s">
        <v>380</v>
      </c>
      <c r="V244" s="271" t="s">
        <v>1172</v>
      </c>
      <c r="W244" s="537"/>
      <c r="X244" s="537"/>
      <c r="Y244" s="537"/>
      <c r="Z244" s="2"/>
    </row>
    <row r="245" spans="2:26" ht="15.9" customHeight="1" x14ac:dyDescent="0.2">
      <c r="B245" s="275"/>
      <c r="C245" s="546" t="s">
        <v>1236</v>
      </c>
      <c r="D245" s="547"/>
      <c r="E245" s="52">
        <v>4</v>
      </c>
      <c r="F245" s="94">
        <v>10.58</v>
      </c>
      <c r="G245" s="87" t="s">
        <v>561</v>
      </c>
      <c r="H245" s="87" t="s">
        <v>513</v>
      </c>
      <c r="I245" s="87" t="s">
        <v>351</v>
      </c>
      <c r="J245" s="271" t="s">
        <v>559</v>
      </c>
      <c r="K245" s="271"/>
      <c r="L245" s="271"/>
      <c r="M245" s="87" t="s">
        <v>1253</v>
      </c>
      <c r="N245" s="87" t="s">
        <v>1170</v>
      </c>
      <c r="O245" s="224" t="s">
        <v>364</v>
      </c>
      <c r="P245" s="87" t="s">
        <v>672</v>
      </c>
      <c r="Q245" s="87"/>
      <c r="R245" s="87" t="s">
        <v>648</v>
      </c>
      <c r="S245" s="2" t="s">
        <v>379</v>
      </c>
      <c r="T245" s="2" t="s">
        <v>379</v>
      </c>
      <c r="U245" s="2" t="s">
        <v>380</v>
      </c>
      <c r="V245" s="271" t="s">
        <v>1172</v>
      </c>
      <c r="W245" s="537"/>
      <c r="X245" s="537"/>
      <c r="Y245" s="537"/>
      <c r="Z245" s="2"/>
    </row>
    <row r="246" spans="2:26" ht="15.9" customHeight="1" x14ac:dyDescent="0.2">
      <c r="B246" s="275"/>
      <c r="C246" s="546" t="s">
        <v>1236</v>
      </c>
      <c r="D246" s="547"/>
      <c r="E246" s="52">
        <v>5</v>
      </c>
      <c r="F246" s="94">
        <v>10.58</v>
      </c>
      <c r="G246" s="87" t="s">
        <v>561</v>
      </c>
      <c r="H246" s="87" t="s">
        <v>511</v>
      </c>
      <c r="I246" s="87" t="s">
        <v>351</v>
      </c>
      <c r="J246" s="271" t="s">
        <v>559</v>
      </c>
      <c r="K246" s="271"/>
      <c r="L246" s="271"/>
      <c r="M246" s="87" t="s">
        <v>1253</v>
      </c>
      <c r="N246" s="87" t="s">
        <v>1170</v>
      </c>
      <c r="O246" s="87" t="s">
        <v>62</v>
      </c>
      <c r="P246" s="87" t="s">
        <v>62</v>
      </c>
      <c r="Q246" s="87"/>
      <c r="R246" s="87" t="s">
        <v>648</v>
      </c>
      <c r="S246" s="2" t="s">
        <v>379</v>
      </c>
      <c r="T246" s="2" t="s">
        <v>379</v>
      </c>
      <c r="U246" s="2" t="s">
        <v>380</v>
      </c>
      <c r="V246" s="271" t="s">
        <v>1172</v>
      </c>
      <c r="W246" s="537"/>
      <c r="X246" s="537"/>
      <c r="Y246" s="537"/>
      <c r="Z246" s="2"/>
    </row>
    <row r="247" spans="2:26" ht="15.9" customHeight="1" x14ac:dyDescent="0.2">
      <c r="B247" s="275"/>
      <c r="C247" s="546" t="s">
        <v>1236</v>
      </c>
      <c r="D247" s="547"/>
      <c r="E247" s="52">
        <v>6</v>
      </c>
      <c r="F247" s="94">
        <v>10.58</v>
      </c>
      <c r="G247" s="87" t="s">
        <v>561</v>
      </c>
      <c r="H247" s="87" t="s">
        <v>511</v>
      </c>
      <c r="I247" s="87" t="s">
        <v>351</v>
      </c>
      <c r="J247" s="271" t="s">
        <v>559</v>
      </c>
      <c r="K247" s="271"/>
      <c r="L247" s="271"/>
      <c r="M247" s="87" t="s">
        <v>1253</v>
      </c>
      <c r="N247" s="87" t="s">
        <v>1170</v>
      </c>
      <c r="O247" s="87" t="s">
        <v>62</v>
      </c>
      <c r="P247" s="87" t="s">
        <v>62</v>
      </c>
      <c r="Q247" s="87"/>
      <c r="R247" s="87" t="s">
        <v>648</v>
      </c>
      <c r="S247" s="2" t="s">
        <v>379</v>
      </c>
      <c r="T247" s="2" t="s">
        <v>379</v>
      </c>
      <c r="U247" s="2" t="s">
        <v>380</v>
      </c>
      <c r="V247" s="271" t="s">
        <v>1172</v>
      </c>
      <c r="W247" s="537"/>
      <c r="X247" s="537"/>
      <c r="Y247" s="537"/>
      <c r="Z247" s="2"/>
    </row>
    <row r="248" spans="2:26" ht="15.9" customHeight="1" x14ac:dyDescent="0.2">
      <c r="B248" s="275"/>
      <c r="C248" s="546" t="s">
        <v>1236</v>
      </c>
      <c r="D248" s="547"/>
      <c r="E248" s="52">
        <v>7</v>
      </c>
      <c r="F248" s="94">
        <v>10.58</v>
      </c>
      <c r="G248" s="87" t="s">
        <v>561</v>
      </c>
      <c r="H248" s="87" t="s">
        <v>519</v>
      </c>
      <c r="I248" s="87" t="s">
        <v>351</v>
      </c>
      <c r="J248" s="271" t="s">
        <v>559</v>
      </c>
      <c r="K248" s="271"/>
      <c r="L248" s="271"/>
      <c r="M248" s="87" t="s">
        <v>1253</v>
      </c>
      <c r="N248" s="87" t="s">
        <v>1170</v>
      </c>
      <c r="O248" s="224" t="s">
        <v>364</v>
      </c>
      <c r="P248" s="87" t="s">
        <v>672</v>
      </c>
      <c r="Q248" s="87"/>
      <c r="R248" s="87" t="s">
        <v>648</v>
      </c>
      <c r="S248" s="2" t="s">
        <v>379</v>
      </c>
      <c r="T248" s="2" t="s">
        <v>379</v>
      </c>
      <c r="U248" s="2" t="s">
        <v>380</v>
      </c>
      <c r="V248" s="271" t="s">
        <v>1172</v>
      </c>
      <c r="W248" s="537"/>
      <c r="X248" s="537"/>
      <c r="Y248" s="537"/>
      <c r="Z248" s="2"/>
    </row>
    <row r="249" spans="2:26" ht="15.9" customHeight="1" x14ac:dyDescent="0.2">
      <c r="B249" s="275"/>
      <c r="C249" s="546" t="s">
        <v>1236</v>
      </c>
      <c r="D249" s="547"/>
      <c r="E249" s="52">
        <v>8</v>
      </c>
      <c r="F249" s="94">
        <v>10.58</v>
      </c>
      <c r="G249" s="87" t="s">
        <v>561</v>
      </c>
      <c r="H249" s="87" t="s">
        <v>509</v>
      </c>
      <c r="I249" s="87" t="s">
        <v>351</v>
      </c>
      <c r="J249" s="271" t="s">
        <v>559</v>
      </c>
      <c r="K249" s="271"/>
      <c r="L249" s="271"/>
      <c r="M249" s="87" t="s">
        <v>1036</v>
      </c>
      <c r="N249" s="87" t="s">
        <v>1177</v>
      </c>
      <c r="O249" s="224" t="s">
        <v>364</v>
      </c>
      <c r="P249" s="87" t="s">
        <v>672</v>
      </c>
      <c r="Q249" s="87"/>
      <c r="R249" s="87" t="s">
        <v>671</v>
      </c>
      <c r="S249" s="2" t="s">
        <v>378</v>
      </c>
      <c r="T249" s="2" t="s">
        <v>383</v>
      </c>
      <c r="U249" s="2" t="s">
        <v>382</v>
      </c>
      <c r="V249" s="271" t="s">
        <v>1178</v>
      </c>
      <c r="W249" s="537"/>
      <c r="X249" s="537"/>
      <c r="Y249" s="537"/>
      <c r="Z249" s="2" t="s">
        <v>837</v>
      </c>
    </row>
    <row r="250" spans="2:26" ht="15.9" customHeight="1" x14ac:dyDescent="0.2">
      <c r="B250" s="275"/>
      <c r="C250" s="546" t="s">
        <v>1236</v>
      </c>
      <c r="D250" s="547"/>
      <c r="E250" s="52">
        <v>9</v>
      </c>
      <c r="F250" s="94">
        <v>10.58</v>
      </c>
      <c r="G250" s="87" t="s">
        <v>561</v>
      </c>
      <c r="H250" s="87" t="s">
        <v>519</v>
      </c>
      <c r="I250" s="87" t="s">
        <v>351</v>
      </c>
      <c r="J250" s="271" t="s">
        <v>559</v>
      </c>
      <c r="K250" s="271"/>
      <c r="L250" s="271"/>
      <c r="M250" s="87" t="s">
        <v>1253</v>
      </c>
      <c r="N250" s="87" t="s">
        <v>1170</v>
      </c>
      <c r="O250" s="224" t="s">
        <v>364</v>
      </c>
      <c r="P250" s="87" t="s">
        <v>672</v>
      </c>
      <c r="Q250" s="87"/>
      <c r="R250" s="87" t="s">
        <v>648</v>
      </c>
      <c r="S250" s="2" t="s">
        <v>379</v>
      </c>
      <c r="T250" s="2" t="s">
        <v>379</v>
      </c>
      <c r="U250" s="2" t="s">
        <v>380</v>
      </c>
      <c r="V250" s="271" t="s">
        <v>1172</v>
      </c>
      <c r="W250" s="537"/>
      <c r="X250" s="537"/>
      <c r="Y250" s="537"/>
      <c r="Z250" s="2"/>
    </row>
    <row r="251" spans="2:26" ht="15.9" customHeight="1" x14ac:dyDescent="0.2">
      <c r="B251" s="275"/>
      <c r="C251" s="546" t="s">
        <v>1236</v>
      </c>
      <c r="D251" s="547"/>
      <c r="E251" s="52">
        <v>10</v>
      </c>
      <c r="F251" s="94">
        <v>10.58</v>
      </c>
      <c r="G251" s="87" t="s">
        <v>561</v>
      </c>
      <c r="H251" s="87" t="s">
        <v>519</v>
      </c>
      <c r="I251" s="87" t="s">
        <v>351</v>
      </c>
      <c r="J251" s="271" t="s">
        <v>559</v>
      </c>
      <c r="K251" s="271"/>
      <c r="L251" s="271"/>
      <c r="M251" s="87" t="s">
        <v>1253</v>
      </c>
      <c r="N251" s="87" t="s">
        <v>1170</v>
      </c>
      <c r="O251" s="224" t="s">
        <v>364</v>
      </c>
      <c r="P251" s="87" t="s">
        <v>672</v>
      </c>
      <c r="Q251" s="87"/>
      <c r="R251" s="87" t="s">
        <v>648</v>
      </c>
      <c r="S251" s="2" t="s">
        <v>379</v>
      </c>
      <c r="T251" s="2" t="s">
        <v>379</v>
      </c>
      <c r="U251" s="2" t="s">
        <v>380</v>
      </c>
      <c r="V251" s="271" t="s">
        <v>1172</v>
      </c>
      <c r="W251" s="537"/>
      <c r="X251" s="537"/>
      <c r="Y251" s="537"/>
      <c r="Z251" s="2"/>
    </row>
    <row r="252" spans="2:26" ht="15.9" customHeight="1" x14ac:dyDescent="0.2">
      <c r="B252" s="275"/>
      <c r="C252" s="546" t="s">
        <v>1236</v>
      </c>
      <c r="D252" s="547"/>
      <c r="E252" s="52">
        <v>11</v>
      </c>
      <c r="F252" s="94">
        <v>10.58</v>
      </c>
      <c r="G252" s="87" t="s">
        <v>350</v>
      </c>
      <c r="H252" s="87" t="s">
        <v>376</v>
      </c>
      <c r="I252" s="87" t="s">
        <v>351</v>
      </c>
      <c r="J252" s="271" t="s">
        <v>559</v>
      </c>
      <c r="K252" s="271"/>
      <c r="L252" s="271"/>
      <c r="M252" s="87" t="s">
        <v>1042</v>
      </c>
      <c r="N252" s="87" t="s">
        <v>1177</v>
      </c>
      <c r="O252" s="224" t="s">
        <v>364</v>
      </c>
      <c r="P252" s="87" t="s">
        <v>672</v>
      </c>
      <c r="Q252" s="87"/>
      <c r="R252" s="87" t="s">
        <v>1135</v>
      </c>
      <c r="S252" s="2" t="s">
        <v>378</v>
      </c>
      <c r="T252" s="2" t="s">
        <v>383</v>
      </c>
      <c r="U252" s="2" t="s">
        <v>382</v>
      </c>
      <c r="V252" s="271" t="s">
        <v>1178</v>
      </c>
      <c r="W252" s="537"/>
      <c r="X252" s="537"/>
      <c r="Y252" s="537"/>
      <c r="Z252" s="87" t="s">
        <v>1130</v>
      </c>
    </row>
    <row r="253" spans="2:26" ht="15.9" customHeight="1" x14ac:dyDescent="0.2">
      <c r="B253" s="275"/>
      <c r="C253" s="546" t="s">
        <v>1236</v>
      </c>
      <c r="D253" s="547"/>
      <c r="E253" s="52">
        <v>12</v>
      </c>
      <c r="F253" s="94">
        <v>10.58</v>
      </c>
      <c r="G253" s="87" t="s">
        <v>350</v>
      </c>
      <c r="H253" s="87" t="s">
        <v>376</v>
      </c>
      <c r="I253" s="87" t="s">
        <v>351</v>
      </c>
      <c r="J253" s="271" t="s">
        <v>559</v>
      </c>
      <c r="K253" s="271"/>
      <c r="L253" s="271"/>
      <c r="M253" s="87" t="s">
        <v>749</v>
      </c>
      <c r="N253" s="87" t="s">
        <v>1177</v>
      </c>
      <c r="O253" s="224" t="s">
        <v>364</v>
      </c>
      <c r="P253" s="87" t="s">
        <v>672</v>
      </c>
      <c r="Q253" s="87"/>
      <c r="R253" s="87" t="s">
        <v>1135</v>
      </c>
      <c r="S253" s="2" t="s">
        <v>378</v>
      </c>
      <c r="T253" s="2" t="s">
        <v>383</v>
      </c>
      <c r="U253" s="2" t="s">
        <v>382</v>
      </c>
      <c r="V253" s="271" t="s">
        <v>1178</v>
      </c>
      <c r="W253" s="537"/>
      <c r="X253" s="537"/>
      <c r="Y253" s="537"/>
      <c r="Z253" s="87" t="s">
        <v>1130</v>
      </c>
    </row>
    <row r="254" spans="2:26" ht="15.9" customHeight="1" x14ac:dyDescent="0.2">
      <c r="B254" s="275"/>
      <c r="C254" s="546" t="s">
        <v>1237</v>
      </c>
      <c r="D254" s="547"/>
      <c r="E254" s="52">
        <v>1</v>
      </c>
      <c r="F254" s="94">
        <v>10.77</v>
      </c>
      <c r="G254" s="87" t="s">
        <v>561</v>
      </c>
      <c r="H254" s="87" t="s">
        <v>520</v>
      </c>
      <c r="I254" s="87" t="s">
        <v>351</v>
      </c>
      <c r="J254" s="271" t="s">
        <v>559</v>
      </c>
      <c r="K254" s="271"/>
      <c r="L254" s="271"/>
      <c r="M254" s="87" t="s">
        <v>1253</v>
      </c>
      <c r="N254" s="87" t="s">
        <v>1170</v>
      </c>
      <c r="O254" s="224" t="s">
        <v>364</v>
      </c>
      <c r="P254" s="87" t="s">
        <v>672</v>
      </c>
      <c r="Q254" s="87"/>
      <c r="R254" s="87" t="s">
        <v>648</v>
      </c>
      <c r="S254" s="2" t="s">
        <v>379</v>
      </c>
      <c r="T254" s="2" t="s">
        <v>379</v>
      </c>
      <c r="U254" s="2" t="s">
        <v>380</v>
      </c>
      <c r="V254" s="271" t="s">
        <v>1172</v>
      </c>
      <c r="W254" s="537"/>
      <c r="X254" s="537"/>
      <c r="Y254" s="537"/>
      <c r="Z254" s="2"/>
    </row>
    <row r="255" spans="2:26" ht="15.9" customHeight="1" x14ac:dyDescent="0.2">
      <c r="B255" s="275"/>
      <c r="C255" s="546" t="s">
        <v>1237</v>
      </c>
      <c r="D255" s="547"/>
      <c r="E255" s="52">
        <v>2</v>
      </c>
      <c r="F255" s="94">
        <v>10.77</v>
      </c>
      <c r="G255" s="87" t="s">
        <v>561</v>
      </c>
      <c r="H255" s="87" t="s">
        <v>513</v>
      </c>
      <c r="I255" s="87" t="s">
        <v>352</v>
      </c>
      <c r="J255" s="271" t="s">
        <v>352</v>
      </c>
      <c r="K255" s="271"/>
      <c r="L255" s="271"/>
      <c r="M255" s="87" t="s">
        <v>1253</v>
      </c>
      <c r="N255" s="87" t="s">
        <v>1170</v>
      </c>
      <c r="O255" s="224" t="s">
        <v>364</v>
      </c>
      <c r="P255" s="87" t="s">
        <v>672</v>
      </c>
      <c r="Q255" s="87"/>
      <c r="R255" s="87" t="s">
        <v>648</v>
      </c>
      <c r="S255" s="2" t="s">
        <v>379</v>
      </c>
      <c r="T255" s="2" t="s">
        <v>379</v>
      </c>
      <c r="U255" s="2" t="s">
        <v>380</v>
      </c>
      <c r="V255" s="271" t="s">
        <v>1172</v>
      </c>
      <c r="W255" s="537"/>
      <c r="X255" s="537"/>
      <c r="Y255" s="537"/>
      <c r="Z255" s="2"/>
    </row>
    <row r="256" spans="2:26" ht="15.9" customHeight="1" x14ac:dyDescent="0.2">
      <c r="B256" s="275"/>
      <c r="C256" s="546" t="s">
        <v>1237</v>
      </c>
      <c r="D256" s="547"/>
      <c r="E256" s="52">
        <v>3</v>
      </c>
      <c r="F256" s="94">
        <v>10.77</v>
      </c>
      <c r="G256" s="87" t="s">
        <v>561</v>
      </c>
      <c r="H256" s="87" t="s">
        <v>519</v>
      </c>
      <c r="I256" s="87" t="s">
        <v>351</v>
      </c>
      <c r="J256" s="271" t="s">
        <v>559</v>
      </c>
      <c r="K256" s="271"/>
      <c r="L256" s="271"/>
      <c r="M256" s="87" t="s">
        <v>1253</v>
      </c>
      <c r="N256" s="87" t="s">
        <v>1170</v>
      </c>
      <c r="O256" s="224" t="s">
        <v>364</v>
      </c>
      <c r="P256" s="87" t="s">
        <v>672</v>
      </c>
      <c r="Q256" s="87"/>
      <c r="R256" s="87" t="s">
        <v>648</v>
      </c>
      <c r="S256" s="2" t="s">
        <v>379</v>
      </c>
      <c r="T256" s="2" t="s">
        <v>379</v>
      </c>
      <c r="U256" s="2" t="s">
        <v>380</v>
      </c>
      <c r="V256" s="271" t="s">
        <v>1172</v>
      </c>
      <c r="W256" s="537"/>
      <c r="X256" s="537"/>
      <c r="Y256" s="537"/>
      <c r="Z256" s="2"/>
    </row>
    <row r="257" spans="2:26" ht="15.9" customHeight="1" x14ac:dyDescent="0.2">
      <c r="B257" s="275"/>
      <c r="C257" s="546" t="s">
        <v>1237</v>
      </c>
      <c r="D257" s="547"/>
      <c r="E257" s="52">
        <v>4</v>
      </c>
      <c r="F257" s="94">
        <v>10.77</v>
      </c>
      <c r="G257" s="87" t="s">
        <v>561</v>
      </c>
      <c r="H257" s="87" t="s">
        <v>519</v>
      </c>
      <c r="I257" s="87" t="s">
        <v>351</v>
      </c>
      <c r="J257" s="271" t="s">
        <v>559</v>
      </c>
      <c r="K257" s="271"/>
      <c r="L257" s="271"/>
      <c r="M257" s="87" t="s">
        <v>1253</v>
      </c>
      <c r="N257" s="87" t="s">
        <v>1170</v>
      </c>
      <c r="O257" s="224" t="s">
        <v>364</v>
      </c>
      <c r="P257" s="87" t="s">
        <v>672</v>
      </c>
      <c r="Q257" s="87"/>
      <c r="R257" s="87" t="s">
        <v>648</v>
      </c>
      <c r="S257" s="2" t="s">
        <v>379</v>
      </c>
      <c r="T257" s="2" t="s">
        <v>379</v>
      </c>
      <c r="U257" s="2" t="s">
        <v>380</v>
      </c>
      <c r="V257" s="271" t="s">
        <v>1172</v>
      </c>
      <c r="W257" s="537"/>
      <c r="X257" s="537"/>
      <c r="Y257" s="537"/>
      <c r="Z257" s="2"/>
    </row>
    <row r="258" spans="2:26" ht="15.9" customHeight="1" x14ac:dyDescent="0.2">
      <c r="B258" s="275"/>
      <c r="C258" s="546" t="s">
        <v>1237</v>
      </c>
      <c r="D258" s="547"/>
      <c r="E258" s="52">
        <v>5</v>
      </c>
      <c r="F258" s="94">
        <v>10.77</v>
      </c>
      <c r="G258" s="87" t="s">
        <v>561</v>
      </c>
      <c r="H258" s="87" t="s">
        <v>519</v>
      </c>
      <c r="I258" s="87" t="s">
        <v>351</v>
      </c>
      <c r="J258" s="271" t="s">
        <v>559</v>
      </c>
      <c r="K258" s="271"/>
      <c r="L258" s="271"/>
      <c r="M258" s="87" t="s">
        <v>1253</v>
      </c>
      <c r="N258" s="87" t="s">
        <v>1170</v>
      </c>
      <c r="O258" s="224" t="s">
        <v>364</v>
      </c>
      <c r="P258" s="87" t="s">
        <v>672</v>
      </c>
      <c r="Q258" s="87"/>
      <c r="R258" s="87" t="s">
        <v>648</v>
      </c>
      <c r="S258" s="2" t="s">
        <v>379</v>
      </c>
      <c r="T258" s="2" t="s">
        <v>379</v>
      </c>
      <c r="U258" s="2" t="s">
        <v>380</v>
      </c>
      <c r="V258" s="271" t="s">
        <v>1172</v>
      </c>
      <c r="W258" s="537"/>
      <c r="X258" s="537"/>
      <c r="Y258" s="537"/>
      <c r="Z258" s="2"/>
    </row>
    <row r="259" spans="2:26" ht="15.9" customHeight="1" x14ac:dyDescent="0.2">
      <c r="B259" s="275"/>
      <c r="C259" s="546" t="s">
        <v>1237</v>
      </c>
      <c r="D259" s="547"/>
      <c r="E259" s="52">
        <v>6</v>
      </c>
      <c r="F259" s="94">
        <v>10.77</v>
      </c>
      <c r="G259" s="87" t="s">
        <v>350</v>
      </c>
      <c r="H259" s="87" t="s">
        <v>376</v>
      </c>
      <c r="I259" s="87" t="s">
        <v>351</v>
      </c>
      <c r="J259" s="271" t="s">
        <v>559</v>
      </c>
      <c r="K259" s="271"/>
      <c r="L259" s="271"/>
      <c r="M259" s="87" t="s">
        <v>1051</v>
      </c>
      <c r="N259" s="87" t="s">
        <v>1177</v>
      </c>
      <c r="O259" s="224" t="s">
        <v>364</v>
      </c>
      <c r="P259" s="87" t="s">
        <v>672</v>
      </c>
      <c r="Q259" s="87"/>
      <c r="R259" s="87" t="s">
        <v>1135</v>
      </c>
      <c r="S259" s="2" t="s">
        <v>378</v>
      </c>
      <c r="T259" s="2" t="s">
        <v>383</v>
      </c>
      <c r="U259" s="2" t="s">
        <v>382</v>
      </c>
      <c r="V259" s="271" t="s">
        <v>1178</v>
      </c>
      <c r="W259" s="537"/>
      <c r="X259" s="537"/>
      <c r="Y259" s="537"/>
      <c r="Z259" s="87" t="s">
        <v>1130</v>
      </c>
    </row>
    <row r="260" spans="2:26" ht="15.9" customHeight="1" x14ac:dyDescent="0.2">
      <c r="B260" s="275"/>
      <c r="C260" s="546" t="s">
        <v>1237</v>
      </c>
      <c r="D260" s="547"/>
      <c r="E260" s="52">
        <v>7</v>
      </c>
      <c r="F260" s="94">
        <v>10.77</v>
      </c>
      <c r="G260" s="87" t="s">
        <v>350</v>
      </c>
      <c r="H260" s="87" t="s">
        <v>376</v>
      </c>
      <c r="I260" s="87" t="s">
        <v>351</v>
      </c>
      <c r="J260" s="271" t="s">
        <v>559</v>
      </c>
      <c r="K260" s="271"/>
      <c r="L260" s="271"/>
      <c r="M260" s="87" t="s">
        <v>1053</v>
      </c>
      <c r="N260" s="87" t="s">
        <v>1177</v>
      </c>
      <c r="O260" s="224" t="s">
        <v>364</v>
      </c>
      <c r="P260" s="87" t="s">
        <v>672</v>
      </c>
      <c r="Q260" s="87"/>
      <c r="R260" s="87" t="s">
        <v>1135</v>
      </c>
      <c r="S260" s="2" t="s">
        <v>378</v>
      </c>
      <c r="T260" s="2" t="s">
        <v>383</v>
      </c>
      <c r="U260" s="2" t="s">
        <v>382</v>
      </c>
      <c r="V260" s="271" t="s">
        <v>1178</v>
      </c>
      <c r="W260" s="537"/>
      <c r="X260" s="537"/>
      <c r="Y260" s="537"/>
      <c r="Z260" s="87" t="s">
        <v>1130</v>
      </c>
    </row>
    <row r="261" spans="2:26" ht="15.9" customHeight="1" x14ac:dyDescent="0.2">
      <c r="B261" s="275"/>
      <c r="C261" s="546" t="s">
        <v>1237</v>
      </c>
      <c r="D261" s="547"/>
      <c r="E261" s="52">
        <v>8</v>
      </c>
      <c r="F261" s="94">
        <v>10.77</v>
      </c>
      <c r="G261" s="87" t="s">
        <v>350</v>
      </c>
      <c r="H261" s="87" t="s">
        <v>376</v>
      </c>
      <c r="I261" s="87" t="s">
        <v>351</v>
      </c>
      <c r="J261" s="271" t="s">
        <v>559</v>
      </c>
      <c r="K261" s="271"/>
      <c r="L261" s="271"/>
      <c r="M261" s="87" t="s">
        <v>1042</v>
      </c>
      <c r="N261" s="87" t="s">
        <v>1177</v>
      </c>
      <c r="O261" s="224" t="s">
        <v>364</v>
      </c>
      <c r="P261" s="87" t="s">
        <v>672</v>
      </c>
      <c r="Q261" s="87"/>
      <c r="R261" s="87" t="s">
        <v>1135</v>
      </c>
      <c r="S261" s="2" t="s">
        <v>378</v>
      </c>
      <c r="T261" s="2" t="s">
        <v>383</v>
      </c>
      <c r="U261" s="2" t="s">
        <v>382</v>
      </c>
      <c r="V261" s="271" t="s">
        <v>1178</v>
      </c>
      <c r="W261" s="537"/>
      <c r="X261" s="537"/>
      <c r="Y261" s="537"/>
      <c r="Z261" s="87" t="s">
        <v>1130</v>
      </c>
    </row>
    <row r="262" spans="2:26" ht="15.9" customHeight="1" x14ac:dyDescent="0.2">
      <c r="B262" s="275"/>
      <c r="C262" s="546" t="s">
        <v>1237</v>
      </c>
      <c r="D262" s="547"/>
      <c r="E262" s="52">
        <v>9</v>
      </c>
      <c r="F262" s="94">
        <v>10.77</v>
      </c>
      <c r="G262" s="87" t="s">
        <v>350</v>
      </c>
      <c r="H262" s="87" t="s">
        <v>376</v>
      </c>
      <c r="I262" s="87" t="s">
        <v>351</v>
      </c>
      <c r="J262" s="271" t="s">
        <v>559</v>
      </c>
      <c r="K262" s="271"/>
      <c r="L262" s="271"/>
      <c r="M262" s="87" t="s">
        <v>749</v>
      </c>
      <c r="N262" s="87" t="s">
        <v>1177</v>
      </c>
      <c r="O262" s="224" t="s">
        <v>364</v>
      </c>
      <c r="P262" s="87" t="s">
        <v>672</v>
      </c>
      <c r="Q262" s="87"/>
      <c r="R262" s="87" t="s">
        <v>1135</v>
      </c>
      <c r="S262" s="2" t="s">
        <v>378</v>
      </c>
      <c r="T262" s="2" t="s">
        <v>383</v>
      </c>
      <c r="U262" s="2" t="s">
        <v>382</v>
      </c>
      <c r="V262" s="271" t="s">
        <v>1178</v>
      </c>
      <c r="W262" s="537"/>
      <c r="X262" s="537"/>
      <c r="Y262" s="537"/>
      <c r="Z262" s="87" t="s">
        <v>1130</v>
      </c>
    </row>
    <row r="263" spans="2:26" ht="15.9" customHeight="1" x14ac:dyDescent="0.2">
      <c r="B263" s="275"/>
      <c r="C263" s="546" t="s">
        <v>1237</v>
      </c>
      <c r="D263" s="547"/>
      <c r="E263" s="52">
        <v>10</v>
      </c>
      <c r="F263" s="94">
        <v>10.77</v>
      </c>
      <c r="G263" s="87" t="s">
        <v>350</v>
      </c>
      <c r="H263" s="87" t="s">
        <v>376</v>
      </c>
      <c r="I263" s="87" t="s">
        <v>351</v>
      </c>
      <c r="J263" s="271" t="s">
        <v>559</v>
      </c>
      <c r="K263" s="271"/>
      <c r="L263" s="271"/>
      <c r="M263" s="87" t="s">
        <v>1056</v>
      </c>
      <c r="N263" s="87" t="s">
        <v>1177</v>
      </c>
      <c r="O263" s="224" t="s">
        <v>364</v>
      </c>
      <c r="P263" s="87" t="s">
        <v>672</v>
      </c>
      <c r="Q263" s="87"/>
      <c r="R263" s="87" t="s">
        <v>1135</v>
      </c>
      <c r="S263" s="2" t="s">
        <v>378</v>
      </c>
      <c r="T263" s="2" t="s">
        <v>383</v>
      </c>
      <c r="U263" s="2" t="s">
        <v>382</v>
      </c>
      <c r="V263" s="271" t="s">
        <v>1178</v>
      </c>
      <c r="W263" s="537"/>
      <c r="X263" s="537"/>
      <c r="Y263" s="537"/>
      <c r="Z263" s="87" t="s">
        <v>1130</v>
      </c>
    </row>
    <row r="264" spans="2:26" ht="15.9" customHeight="1" x14ac:dyDescent="0.2">
      <c r="B264" s="275"/>
      <c r="C264" s="546" t="s">
        <v>1238</v>
      </c>
      <c r="D264" s="547"/>
      <c r="E264" s="52">
        <v>1</v>
      </c>
      <c r="F264" s="94">
        <v>10.75</v>
      </c>
      <c r="G264" s="87" t="s">
        <v>561</v>
      </c>
      <c r="H264" s="87" t="s">
        <v>520</v>
      </c>
      <c r="I264" s="87" t="s">
        <v>351</v>
      </c>
      <c r="J264" s="271" t="s">
        <v>559</v>
      </c>
      <c r="K264" s="271"/>
      <c r="L264" s="271"/>
      <c r="M264" s="87" t="s">
        <v>1253</v>
      </c>
      <c r="N264" s="87" t="s">
        <v>1170</v>
      </c>
      <c r="O264" s="224" t="s">
        <v>364</v>
      </c>
      <c r="P264" s="87" t="s">
        <v>672</v>
      </c>
      <c r="Q264" s="87"/>
      <c r="R264" s="87" t="s">
        <v>648</v>
      </c>
      <c r="S264" s="2" t="s">
        <v>379</v>
      </c>
      <c r="T264" s="2" t="s">
        <v>379</v>
      </c>
      <c r="U264" s="2" t="s">
        <v>380</v>
      </c>
      <c r="V264" s="271" t="s">
        <v>1172</v>
      </c>
      <c r="W264" s="537"/>
      <c r="X264" s="537"/>
      <c r="Y264" s="537"/>
      <c r="Z264" s="2"/>
    </row>
    <row r="265" spans="2:26" ht="15.9" customHeight="1" x14ac:dyDescent="0.2">
      <c r="B265" s="275"/>
      <c r="C265" s="546" t="s">
        <v>1238</v>
      </c>
      <c r="D265" s="547"/>
      <c r="E265" s="52">
        <v>2</v>
      </c>
      <c r="F265" s="94">
        <v>10.75</v>
      </c>
      <c r="G265" s="87" t="s">
        <v>561</v>
      </c>
      <c r="H265" s="87" t="s">
        <v>510</v>
      </c>
      <c r="I265" s="87" t="s">
        <v>351</v>
      </c>
      <c r="J265" s="271" t="s">
        <v>559</v>
      </c>
      <c r="K265" s="271"/>
      <c r="L265" s="271"/>
      <c r="M265" s="87" t="s">
        <v>1253</v>
      </c>
      <c r="N265" s="87" t="s">
        <v>1170</v>
      </c>
      <c r="O265" s="224" t="s">
        <v>364</v>
      </c>
      <c r="P265" s="87" t="s">
        <v>672</v>
      </c>
      <c r="Q265" s="87"/>
      <c r="R265" s="87" t="s">
        <v>648</v>
      </c>
      <c r="S265" s="2" t="s">
        <v>379</v>
      </c>
      <c r="T265" s="2" t="s">
        <v>379</v>
      </c>
      <c r="U265" s="2" t="s">
        <v>380</v>
      </c>
      <c r="V265" s="271" t="s">
        <v>1172</v>
      </c>
      <c r="W265" s="537"/>
      <c r="X265" s="537"/>
      <c r="Y265" s="537"/>
      <c r="Z265" s="2"/>
    </row>
    <row r="266" spans="2:26" ht="15.9" customHeight="1" x14ac:dyDescent="0.2">
      <c r="B266" s="275"/>
      <c r="C266" s="546" t="s">
        <v>1162</v>
      </c>
      <c r="D266" s="547"/>
      <c r="E266" s="52">
        <v>3</v>
      </c>
      <c r="F266" s="94">
        <v>10.75</v>
      </c>
      <c r="G266" s="87" t="s">
        <v>561</v>
      </c>
      <c r="H266" s="87" t="s">
        <v>510</v>
      </c>
      <c r="I266" s="87" t="s">
        <v>352</v>
      </c>
      <c r="J266" s="271" t="s">
        <v>352</v>
      </c>
      <c r="K266" s="271"/>
      <c r="L266" s="271"/>
      <c r="M266" s="87" t="s">
        <v>668</v>
      </c>
      <c r="N266" s="87" t="s">
        <v>668</v>
      </c>
      <c r="O266" s="224" t="s">
        <v>364</v>
      </c>
      <c r="P266" s="87" t="s">
        <v>672</v>
      </c>
      <c r="Q266" s="87"/>
      <c r="R266" s="87" t="s">
        <v>648</v>
      </c>
      <c r="S266" s="2" t="s">
        <v>379</v>
      </c>
      <c r="T266" s="2" t="s">
        <v>379</v>
      </c>
      <c r="U266" s="2" t="s">
        <v>380</v>
      </c>
      <c r="V266" s="271" t="s">
        <v>668</v>
      </c>
      <c r="W266" s="537"/>
      <c r="X266" s="537"/>
      <c r="Y266" s="537"/>
      <c r="Z266" s="2" t="s">
        <v>706</v>
      </c>
    </row>
    <row r="267" spans="2:26" ht="15.9" customHeight="1" x14ac:dyDescent="0.2">
      <c r="B267" s="275"/>
      <c r="C267" s="546" t="s">
        <v>1238</v>
      </c>
      <c r="D267" s="547"/>
      <c r="E267" s="52">
        <v>4</v>
      </c>
      <c r="F267" s="94">
        <v>10.75</v>
      </c>
      <c r="G267" s="87" t="s">
        <v>561</v>
      </c>
      <c r="H267" s="87" t="s">
        <v>516</v>
      </c>
      <c r="I267" s="87" t="s">
        <v>361</v>
      </c>
      <c r="J267" s="271" t="s">
        <v>572</v>
      </c>
      <c r="K267" s="271"/>
      <c r="L267" s="271"/>
      <c r="M267" s="87" t="s">
        <v>1239</v>
      </c>
      <c r="N267" s="87" t="s">
        <v>1177</v>
      </c>
      <c r="O267" s="224" t="s">
        <v>364</v>
      </c>
      <c r="P267" s="87" t="s">
        <v>672</v>
      </c>
      <c r="Q267" s="87"/>
      <c r="R267" s="87" t="s">
        <v>671</v>
      </c>
      <c r="S267" s="2" t="s">
        <v>378</v>
      </c>
      <c r="T267" s="2" t="s">
        <v>383</v>
      </c>
      <c r="U267" s="2" t="s">
        <v>382</v>
      </c>
      <c r="V267" s="271" t="s">
        <v>1178</v>
      </c>
      <c r="W267" s="537"/>
      <c r="X267" s="537"/>
      <c r="Y267" s="537"/>
      <c r="Z267" s="2" t="s">
        <v>1240</v>
      </c>
    </row>
    <row r="268" spans="2:26" ht="15.9" customHeight="1" x14ac:dyDescent="0.2">
      <c r="B268" s="275"/>
      <c r="C268" s="546" t="s">
        <v>1238</v>
      </c>
      <c r="D268" s="547"/>
      <c r="E268" s="52">
        <v>5</v>
      </c>
      <c r="F268" s="94">
        <v>10.75</v>
      </c>
      <c r="G268" s="87" t="s">
        <v>561</v>
      </c>
      <c r="H268" s="87" t="s">
        <v>513</v>
      </c>
      <c r="I268" s="87" t="s">
        <v>351</v>
      </c>
      <c r="J268" s="271" t="s">
        <v>368</v>
      </c>
      <c r="K268" s="271"/>
      <c r="L268" s="271"/>
      <c r="M268" s="87" t="s">
        <v>1064</v>
      </c>
      <c r="N268" s="87" t="s">
        <v>1177</v>
      </c>
      <c r="O268" s="224" t="s">
        <v>364</v>
      </c>
      <c r="P268" s="87" t="s">
        <v>672</v>
      </c>
      <c r="Q268" s="87"/>
      <c r="R268" s="87" t="s">
        <v>671</v>
      </c>
      <c r="S268" s="2" t="s">
        <v>378</v>
      </c>
      <c r="T268" s="2" t="s">
        <v>383</v>
      </c>
      <c r="U268" s="2" t="s">
        <v>382</v>
      </c>
      <c r="V268" s="271" t="s">
        <v>1178</v>
      </c>
      <c r="W268" s="537"/>
      <c r="X268" s="537"/>
      <c r="Y268" s="537"/>
      <c r="Z268" s="2" t="s">
        <v>1241</v>
      </c>
    </row>
    <row r="269" spans="2:26" ht="15.9" customHeight="1" x14ac:dyDescent="0.2">
      <c r="B269" s="275"/>
      <c r="C269" s="546" t="s">
        <v>1162</v>
      </c>
      <c r="D269" s="547"/>
      <c r="E269" s="52">
        <v>6</v>
      </c>
      <c r="F269" s="94">
        <v>10.75</v>
      </c>
      <c r="G269" s="87" t="s">
        <v>561</v>
      </c>
      <c r="H269" s="87" t="s">
        <v>512</v>
      </c>
      <c r="I269" s="87" t="s">
        <v>352</v>
      </c>
      <c r="J269" s="271" t="s">
        <v>352</v>
      </c>
      <c r="K269" s="271"/>
      <c r="L269" s="271"/>
      <c r="M269" s="87" t="s">
        <v>668</v>
      </c>
      <c r="N269" s="87" t="s">
        <v>668</v>
      </c>
      <c r="O269" s="224" t="s">
        <v>364</v>
      </c>
      <c r="P269" s="87" t="s">
        <v>672</v>
      </c>
      <c r="Q269" s="87"/>
      <c r="R269" s="87" t="s">
        <v>648</v>
      </c>
      <c r="S269" s="2" t="s">
        <v>379</v>
      </c>
      <c r="T269" s="2" t="s">
        <v>379</v>
      </c>
      <c r="U269" s="2" t="s">
        <v>380</v>
      </c>
      <c r="V269" s="271" t="s">
        <v>668</v>
      </c>
      <c r="W269" s="537"/>
      <c r="X269" s="537"/>
      <c r="Y269" s="537"/>
      <c r="Z269" s="2" t="s">
        <v>706</v>
      </c>
    </row>
    <row r="270" spans="2:26" ht="15.9" customHeight="1" x14ac:dyDescent="0.2">
      <c r="B270" s="275"/>
      <c r="C270" s="546" t="s">
        <v>1238</v>
      </c>
      <c r="D270" s="547"/>
      <c r="E270" s="52">
        <v>7</v>
      </c>
      <c r="F270" s="94">
        <v>10.75</v>
      </c>
      <c r="G270" s="87" t="s">
        <v>561</v>
      </c>
      <c r="H270" s="87" t="s">
        <v>516</v>
      </c>
      <c r="I270" s="87" t="s">
        <v>351</v>
      </c>
      <c r="J270" s="271" t="s">
        <v>559</v>
      </c>
      <c r="K270" s="271"/>
      <c r="L270" s="271"/>
      <c r="M270" s="87" t="s">
        <v>1253</v>
      </c>
      <c r="N270" s="87" t="s">
        <v>1170</v>
      </c>
      <c r="O270" s="224" t="s">
        <v>363</v>
      </c>
      <c r="P270" s="87" t="s">
        <v>672</v>
      </c>
      <c r="Q270" s="87"/>
      <c r="R270" s="87" t="s">
        <v>648</v>
      </c>
      <c r="S270" s="2" t="s">
        <v>379</v>
      </c>
      <c r="T270" s="2" t="s">
        <v>379</v>
      </c>
      <c r="U270" s="2" t="s">
        <v>380</v>
      </c>
      <c r="V270" s="271" t="s">
        <v>1172</v>
      </c>
      <c r="W270" s="537"/>
      <c r="X270" s="537"/>
      <c r="Y270" s="537"/>
      <c r="Z270" s="2"/>
    </row>
    <row r="271" spans="2:26" ht="15.9" customHeight="1" x14ac:dyDescent="0.2">
      <c r="B271" s="275"/>
      <c r="C271" s="546" t="s">
        <v>1238</v>
      </c>
      <c r="D271" s="547"/>
      <c r="E271" s="52">
        <v>8</v>
      </c>
      <c r="F271" s="94">
        <v>10.75</v>
      </c>
      <c r="G271" s="87" t="s">
        <v>561</v>
      </c>
      <c r="H271" s="87" t="s">
        <v>515</v>
      </c>
      <c r="I271" s="87" t="s">
        <v>351</v>
      </c>
      <c r="J271" s="271" t="s">
        <v>559</v>
      </c>
      <c r="K271" s="271"/>
      <c r="L271" s="271"/>
      <c r="M271" s="87" t="s">
        <v>1253</v>
      </c>
      <c r="N271" s="87" t="s">
        <v>1170</v>
      </c>
      <c r="O271" s="87" t="s">
        <v>62</v>
      </c>
      <c r="P271" s="87" t="s">
        <v>62</v>
      </c>
      <c r="Q271" s="87"/>
      <c r="R271" s="87" t="s">
        <v>648</v>
      </c>
      <c r="S271" s="2" t="s">
        <v>379</v>
      </c>
      <c r="T271" s="2" t="s">
        <v>379</v>
      </c>
      <c r="U271" s="2" t="s">
        <v>380</v>
      </c>
      <c r="V271" s="271" t="s">
        <v>1172</v>
      </c>
      <c r="W271" s="537"/>
      <c r="X271" s="537"/>
      <c r="Y271" s="537"/>
      <c r="Z271" s="2"/>
    </row>
    <row r="272" spans="2:26" ht="15.9" customHeight="1" x14ac:dyDescent="0.2">
      <c r="B272" s="275"/>
      <c r="C272" s="546" t="s">
        <v>1162</v>
      </c>
      <c r="D272" s="547"/>
      <c r="E272" s="52">
        <v>9</v>
      </c>
      <c r="F272" s="94">
        <v>10.75</v>
      </c>
      <c r="G272" s="87" t="s">
        <v>561</v>
      </c>
      <c r="H272" s="87" t="s">
        <v>513</v>
      </c>
      <c r="I272" s="87" t="s">
        <v>352</v>
      </c>
      <c r="J272" s="271" t="s">
        <v>352</v>
      </c>
      <c r="K272" s="271"/>
      <c r="L272" s="271"/>
      <c r="M272" s="87" t="s">
        <v>668</v>
      </c>
      <c r="N272" s="87" t="s">
        <v>668</v>
      </c>
      <c r="O272" s="224" t="s">
        <v>364</v>
      </c>
      <c r="P272" s="87" t="s">
        <v>672</v>
      </c>
      <c r="Q272" s="87"/>
      <c r="R272" s="87" t="s">
        <v>648</v>
      </c>
      <c r="S272" s="2" t="s">
        <v>379</v>
      </c>
      <c r="T272" s="2" t="s">
        <v>379</v>
      </c>
      <c r="U272" s="2" t="s">
        <v>380</v>
      </c>
      <c r="V272" s="271" t="s">
        <v>668</v>
      </c>
      <c r="W272" s="537"/>
      <c r="X272" s="537"/>
      <c r="Y272" s="537"/>
      <c r="Z272" s="2" t="s">
        <v>706</v>
      </c>
    </row>
    <row r="273" spans="2:26" ht="15.9" customHeight="1" x14ac:dyDescent="0.2">
      <c r="B273" s="275"/>
      <c r="C273" s="546" t="s">
        <v>1238</v>
      </c>
      <c r="D273" s="547"/>
      <c r="E273" s="52">
        <v>10</v>
      </c>
      <c r="F273" s="94">
        <v>10.75</v>
      </c>
      <c r="G273" s="87" t="s">
        <v>561</v>
      </c>
      <c r="H273" s="87" t="s">
        <v>511</v>
      </c>
      <c r="I273" s="87" t="s">
        <v>351</v>
      </c>
      <c r="J273" s="271" t="s">
        <v>559</v>
      </c>
      <c r="K273" s="271"/>
      <c r="L273" s="271"/>
      <c r="M273" s="87" t="s">
        <v>1253</v>
      </c>
      <c r="N273" s="87" t="s">
        <v>1170</v>
      </c>
      <c r="O273" s="87" t="s">
        <v>62</v>
      </c>
      <c r="P273" s="87" t="s">
        <v>62</v>
      </c>
      <c r="Q273" s="87"/>
      <c r="R273" s="87" t="s">
        <v>648</v>
      </c>
      <c r="S273" s="2" t="s">
        <v>379</v>
      </c>
      <c r="T273" s="2" t="s">
        <v>379</v>
      </c>
      <c r="U273" s="2" t="s">
        <v>380</v>
      </c>
      <c r="V273" s="271" t="s">
        <v>1172</v>
      </c>
      <c r="W273" s="537"/>
      <c r="X273" s="537"/>
      <c r="Y273" s="537"/>
      <c r="Z273" s="2"/>
    </row>
    <row r="274" spans="2:26" ht="15.9" customHeight="1" x14ac:dyDescent="0.2">
      <c r="B274" s="275"/>
      <c r="C274" s="546" t="s">
        <v>1238</v>
      </c>
      <c r="D274" s="547"/>
      <c r="E274" s="52">
        <v>11</v>
      </c>
      <c r="F274" s="94">
        <v>10.75</v>
      </c>
      <c r="G274" s="87" t="s">
        <v>561</v>
      </c>
      <c r="H274" s="87" t="s">
        <v>511</v>
      </c>
      <c r="I274" s="87" t="s">
        <v>361</v>
      </c>
      <c r="J274" s="271" t="s">
        <v>355</v>
      </c>
      <c r="K274" s="271"/>
      <c r="L274" s="271"/>
      <c r="M274" s="87" t="s">
        <v>1242</v>
      </c>
      <c r="N274" s="87" t="s">
        <v>1177</v>
      </c>
      <c r="O274" s="224" t="s">
        <v>364</v>
      </c>
      <c r="P274" s="87" t="s">
        <v>672</v>
      </c>
      <c r="Q274" s="87"/>
      <c r="R274" s="87" t="s">
        <v>671</v>
      </c>
      <c r="S274" s="2" t="s">
        <v>378</v>
      </c>
      <c r="T274" s="2" t="s">
        <v>383</v>
      </c>
      <c r="U274" s="2" t="s">
        <v>382</v>
      </c>
      <c r="V274" s="271" t="s">
        <v>1178</v>
      </c>
      <c r="W274" s="537"/>
      <c r="X274" s="537"/>
      <c r="Y274" s="537"/>
      <c r="Z274" s="2"/>
    </row>
    <row r="275" spans="2:26" ht="15.9" customHeight="1" x14ac:dyDescent="0.2">
      <c r="B275" s="275"/>
      <c r="C275" s="546" t="s">
        <v>1238</v>
      </c>
      <c r="D275" s="547"/>
      <c r="E275" s="52">
        <v>12</v>
      </c>
      <c r="F275" s="94">
        <v>10.75</v>
      </c>
      <c r="G275" s="87" t="s">
        <v>561</v>
      </c>
      <c r="H275" s="87" t="s">
        <v>511</v>
      </c>
      <c r="I275" s="87" t="s">
        <v>351</v>
      </c>
      <c r="J275" s="271" t="s">
        <v>559</v>
      </c>
      <c r="K275" s="271"/>
      <c r="L275" s="271"/>
      <c r="M275" s="87" t="s">
        <v>880</v>
      </c>
      <c r="N275" s="87" t="s">
        <v>1177</v>
      </c>
      <c r="O275" s="224" t="s">
        <v>364</v>
      </c>
      <c r="P275" s="87" t="s">
        <v>672</v>
      </c>
      <c r="Q275" s="87"/>
      <c r="R275" s="87" t="s">
        <v>671</v>
      </c>
      <c r="S275" s="2" t="s">
        <v>378</v>
      </c>
      <c r="T275" s="2" t="s">
        <v>383</v>
      </c>
      <c r="U275" s="2" t="s">
        <v>382</v>
      </c>
      <c r="V275" s="271" t="s">
        <v>1178</v>
      </c>
      <c r="W275" s="537"/>
      <c r="X275" s="537"/>
      <c r="Y275" s="537"/>
      <c r="Z275" s="87" t="s">
        <v>1213</v>
      </c>
    </row>
    <row r="276" spans="2:26" ht="15.9" customHeight="1" x14ac:dyDescent="0.2">
      <c r="B276" s="275"/>
      <c r="C276" s="546" t="s">
        <v>1238</v>
      </c>
      <c r="D276" s="547"/>
      <c r="E276" s="52">
        <v>13</v>
      </c>
      <c r="F276" s="94">
        <v>10.75</v>
      </c>
      <c r="G276" s="87" t="s">
        <v>561</v>
      </c>
      <c r="H276" s="87" t="s">
        <v>511</v>
      </c>
      <c r="I276" s="87" t="s">
        <v>351</v>
      </c>
      <c r="J276" s="271" t="s">
        <v>559</v>
      </c>
      <c r="K276" s="271"/>
      <c r="L276" s="271"/>
      <c r="M276" s="87" t="s">
        <v>1253</v>
      </c>
      <c r="N276" s="87" t="s">
        <v>1170</v>
      </c>
      <c r="O276" s="87" t="s">
        <v>62</v>
      </c>
      <c r="P276" s="87" t="s">
        <v>62</v>
      </c>
      <c r="Q276" s="87"/>
      <c r="R276" s="87" t="s">
        <v>648</v>
      </c>
      <c r="S276" s="2" t="s">
        <v>379</v>
      </c>
      <c r="T276" s="2" t="s">
        <v>379</v>
      </c>
      <c r="U276" s="2" t="s">
        <v>380</v>
      </c>
      <c r="V276" s="271" t="s">
        <v>1172</v>
      </c>
      <c r="W276" s="537"/>
      <c r="X276" s="537"/>
      <c r="Y276" s="537"/>
      <c r="Z276" s="2"/>
    </row>
    <row r="277" spans="2:26" ht="15.9" customHeight="1" x14ac:dyDescent="0.2">
      <c r="B277" s="275"/>
      <c r="C277" s="546" t="s">
        <v>1238</v>
      </c>
      <c r="D277" s="547"/>
      <c r="E277" s="52">
        <v>14</v>
      </c>
      <c r="F277" s="94">
        <v>10.75</v>
      </c>
      <c r="G277" s="87" t="s">
        <v>561</v>
      </c>
      <c r="H277" s="87" t="s">
        <v>519</v>
      </c>
      <c r="I277" s="87" t="s">
        <v>351</v>
      </c>
      <c r="J277" s="271" t="s">
        <v>559</v>
      </c>
      <c r="K277" s="271"/>
      <c r="L277" s="271"/>
      <c r="M277" s="87" t="s">
        <v>1253</v>
      </c>
      <c r="N277" s="87" t="s">
        <v>1170</v>
      </c>
      <c r="O277" s="224" t="s">
        <v>364</v>
      </c>
      <c r="P277" s="87" t="s">
        <v>672</v>
      </c>
      <c r="Q277" s="87"/>
      <c r="R277" s="87" t="s">
        <v>648</v>
      </c>
      <c r="S277" s="2" t="s">
        <v>379</v>
      </c>
      <c r="T277" s="2" t="s">
        <v>379</v>
      </c>
      <c r="U277" s="2" t="s">
        <v>380</v>
      </c>
      <c r="V277" s="271" t="s">
        <v>1172</v>
      </c>
      <c r="W277" s="537"/>
      <c r="X277" s="537"/>
      <c r="Y277" s="537"/>
      <c r="Z277" s="2"/>
    </row>
    <row r="278" spans="2:26" ht="15.9" customHeight="1" x14ac:dyDescent="0.2">
      <c r="B278" s="275"/>
      <c r="C278" s="546" t="s">
        <v>1238</v>
      </c>
      <c r="D278" s="547"/>
      <c r="E278" s="52">
        <v>15</v>
      </c>
      <c r="F278" s="94">
        <v>10.75</v>
      </c>
      <c r="G278" s="87" t="s">
        <v>561</v>
      </c>
      <c r="H278" s="87" t="s">
        <v>519</v>
      </c>
      <c r="I278" s="87" t="s">
        <v>351</v>
      </c>
      <c r="J278" s="271" t="s">
        <v>559</v>
      </c>
      <c r="K278" s="271"/>
      <c r="L278" s="271"/>
      <c r="M278" s="87" t="s">
        <v>1253</v>
      </c>
      <c r="N278" s="87" t="s">
        <v>1170</v>
      </c>
      <c r="O278" s="224" t="s">
        <v>364</v>
      </c>
      <c r="P278" s="87" t="s">
        <v>672</v>
      </c>
      <c r="Q278" s="87"/>
      <c r="R278" s="87" t="s">
        <v>648</v>
      </c>
      <c r="S278" s="2" t="s">
        <v>379</v>
      </c>
      <c r="T278" s="2" t="s">
        <v>379</v>
      </c>
      <c r="U278" s="2" t="s">
        <v>380</v>
      </c>
      <c r="V278" s="271" t="s">
        <v>1172</v>
      </c>
      <c r="W278" s="537"/>
      <c r="X278" s="537"/>
      <c r="Y278" s="537"/>
      <c r="Z278" s="2"/>
    </row>
    <row r="279" spans="2:26" ht="15.9" customHeight="1" x14ac:dyDescent="0.2">
      <c r="B279" s="275"/>
      <c r="C279" s="546" t="s">
        <v>1238</v>
      </c>
      <c r="D279" s="547"/>
      <c r="E279" s="52">
        <v>16</v>
      </c>
      <c r="F279" s="94">
        <v>10.75</v>
      </c>
      <c r="G279" s="87" t="s">
        <v>561</v>
      </c>
      <c r="H279" s="87" t="s">
        <v>519</v>
      </c>
      <c r="I279" s="87" t="s">
        <v>351</v>
      </c>
      <c r="J279" s="271" t="s">
        <v>559</v>
      </c>
      <c r="K279" s="271"/>
      <c r="L279" s="271"/>
      <c r="M279" s="87" t="s">
        <v>1253</v>
      </c>
      <c r="N279" s="87" t="s">
        <v>1170</v>
      </c>
      <c r="O279" s="224" t="s">
        <v>364</v>
      </c>
      <c r="P279" s="87" t="s">
        <v>672</v>
      </c>
      <c r="Q279" s="87"/>
      <c r="R279" s="87" t="s">
        <v>648</v>
      </c>
      <c r="S279" s="2" t="s">
        <v>379</v>
      </c>
      <c r="T279" s="2" t="s">
        <v>379</v>
      </c>
      <c r="U279" s="2" t="s">
        <v>380</v>
      </c>
      <c r="V279" s="271" t="s">
        <v>1172</v>
      </c>
      <c r="W279" s="537"/>
      <c r="X279" s="537"/>
      <c r="Y279" s="537"/>
      <c r="Z279" s="2"/>
    </row>
    <row r="280" spans="2:26" ht="15.9" customHeight="1" x14ac:dyDescent="0.2">
      <c r="B280" s="275"/>
      <c r="C280" s="546" t="s">
        <v>1238</v>
      </c>
      <c r="D280" s="547"/>
      <c r="E280" s="52">
        <v>17</v>
      </c>
      <c r="F280" s="94">
        <v>10.75</v>
      </c>
      <c r="G280" s="87" t="s">
        <v>350</v>
      </c>
      <c r="H280" s="87" t="s">
        <v>376</v>
      </c>
      <c r="I280" s="87" t="s">
        <v>351</v>
      </c>
      <c r="J280" s="271" t="s">
        <v>559</v>
      </c>
      <c r="K280" s="271"/>
      <c r="L280" s="271"/>
      <c r="M280" s="87" t="s">
        <v>1081</v>
      </c>
      <c r="N280" s="87" t="s">
        <v>1177</v>
      </c>
      <c r="O280" s="224" t="s">
        <v>364</v>
      </c>
      <c r="P280" s="87" t="s">
        <v>672</v>
      </c>
      <c r="Q280" s="87"/>
      <c r="R280" s="87" t="s">
        <v>1135</v>
      </c>
      <c r="S280" s="2" t="s">
        <v>378</v>
      </c>
      <c r="T280" s="2" t="s">
        <v>383</v>
      </c>
      <c r="U280" s="2" t="s">
        <v>382</v>
      </c>
      <c r="V280" s="271" t="s">
        <v>1178</v>
      </c>
      <c r="W280" s="537"/>
      <c r="X280" s="537"/>
      <c r="Y280" s="537"/>
      <c r="Z280" s="87" t="s">
        <v>1130</v>
      </c>
    </row>
    <row r="281" spans="2:26" ht="15.9" customHeight="1" x14ac:dyDescent="0.2">
      <c r="B281" s="275"/>
      <c r="C281" s="546" t="s">
        <v>1238</v>
      </c>
      <c r="D281" s="547"/>
      <c r="E281" s="52">
        <v>18</v>
      </c>
      <c r="F281" s="94">
        <v>10.75</v>
      </c>
      <c r="G281" s="87" t="s">
        <v>350</v>
      </c>
      <c r="H281" s="87" t="s">
        <v>376</v>
      </c>
      <c r="I281" s="87" t="s">
        <v>351</v>
      </c>
      <c r="J281" s="271" t="s">
        <v>559</v>
      </c>
      <c r="K281" s="271"/>
      <c r="L281" s="271"/>
      <c r="M281" s="87" t="s">
        <v>749</v>
      </c>
      <c r="N281" s="87" t="s">
        <v>1177</v>
      </c>
      <c r="O281" s="224" t="s">
        <v>364</v>
      </c>
      <c r="P281" s="87" t="s">
        <v>672</v>
      </c>
      <c r="Q281" s="87"/>
      <c r="R281" s="87" t="s">
        <v>1135</v>
      </c>
      <c r="S281" s="2" t="s">
        <v>378</v>
      </c>
      <c r="T281" s="2" t="s">
        <v>383</v>
      </c>
      <c r="U281" s="2" t="s">
        <v>382</v>
      </c>
      <c r="V281" s="271" t="s">
        <v>1178</v>
      </c>
      <c r="W281" s="537"/>
      <c r="X281" s="537"/>
      <c r="Y281" s="537"/>
      <c r="Z281" s="87" t="s">
        <v>1130</v>
      </c>
    </row>
    <row r="282" spans="2:26" ht="15.9" customHeight="1" x14ac:dyDescent="0.2">
      <c r="B282" s="275"/>
      <c r="C282" s="546" t="s">
        <v>1238</v>
      </c>
      <c r="D282" s="547"/>
      <c r="E282" s="52">
        <v>19</v>
      </c>
      <c r="F282" s="94">
        <v>10.75</v>
      </c>
      <c r="G282" s="87" t="s">
        <v>350</v>
      </c>
      <c r="H282" s="87" t="s">
        <v>376</v>
      </c>
      <c r="I282" s="87" t="s">
        <v>351</v>
      </c>
      <c r="J282" s="271" t="s">
        <v>559</v>
      </c>
      <c r="K282" s="271"/>
      <c r="L282" s="271"/>
      <c r="M282" s="87" t="s">
        <v>1083</v>
      </c>
      <c r="N282" s="87" t="s">
        <v>1177</v>
      </c>
      <c r="O282" s="224" t="s">
        <v>364</v>
      </c>
      <c r="P282" s="87" t="s">
        <v>672</v>
      </c>
      <c r="Q282" s="87"/>
      <c r="R282" s="87" t="s">
        <v>1135</v>
      </c>
      <c r="S282" s="2" t="s">
        <v>378</v>
      </c>
      <c r="T282" s="2" t="s">
        <v>383</v>
      </c>
      <c r="U282" s="2" t="s">
        <v>382</v>
      </c>
      <c r="V282" s="271" t="s">
        <v>1178</v>
      </c>
      <c r="W282" s="537"/>
      <c r="X282" s="537"/>
      <c r="Y282" s="537"/>
      <c r="Z282" s="87" t="s">
        <v>1130</v>
      </c>
    </row>
    <row r="283" spans="2:26" ht="15.9" customHeight="1" x14ac:dyDescent="0.2">
      <c r="B283" s="275"/>
      <c r="C283" s="546" t="s">
        <v>1238</v>
      </c>
      <c r="D283" s="547"/>
      <c r="E283" s="52">
        <v>20</v>
      </c>
      <c r="F283" s="94">
        <v>10.75</v>
      </c>
      <c r="G283" s="87" t="s">
        <v>350</v>
      </c>
      <c r="H283" s="87" t="s">
        <v>373</v>
      </c>
      <c r="I283" s="87" t="s">
        <v>351</v>
      </c>
      <c r="J283" s="271" t="s">
        <v>559</v>
      </c>
      <c r="K283" s="271"/>
      <c r="L283" s="271"/>
      <c r="M283" s="87" t="s">
        <v>1253</v>
      </c>
      <c r="N283" s="87" t="s">
        <v>1170</v>
      </c>
      <c r="O283" s="224" t="s">
        <v>363</v>
      </c>
      <c r="P283" s="87" t="s">
        <v>672</v>
      </c>
      <c r="Q283" s="87"/>
      <c r="R283" s="87" t="s">
        <v>1135</v>
      </c>
      <c r="S283" s="2" t="s">
        <v>379</v>
      </c>
      <c r="T283" s="2" t="s">
        <v>379</v>
      </c>
      <c r="U283" s="2" t="s">
        <v>380</v>
      </c>
      <c r="V283" s="271" t="s">
        <v>1210</v>
      </c>
      <c r="W283" s="537"/>
      <c r="X283" s="537"/>
      <c r="Y283" s="537"/>
      <c r="Z283" s="2"/>
    </row>
    <row r="284" spans="2:26" ht="15.9" customHeight="1" x14ac:dyDescent="0.2">
      <c r="B284" s="275"/>
      <c r="C284" s="546" t="s">
        <v>1238</v>
      </c>
      <c r="D284" s="547"/>
      <c r="E284" s="52">
        <v>21</v>
      </c>
      <c r="F284" s="94">
        <v>10.75</v>
      </c>
      <c r="G284" s="87" t="s">
        <v>350</v>
      </c>
      <c r="H284" s="87" t="s">
        <v>373</v>
      </c>
      <c r="I284" s="87" t="s">
        <v>351</v>
      </c>
      <c r="J284" s="271" t="s">
        <v>559</v>
      </c>
      <c r="K284" s="271"/>
      <c r="L284" s="271"/>
      <c r="M284" s="87" t="s">
        <v>1253</v>
      </c>
      <c r="N284" s="87" t="s">
        <v>1170</v>
      </c>
      <c r="O284" s="224" t="s">
        <v>363</v>
      </c>
      <c r="P284" s="87" t="s">
        <v>672</v>
      </c>
      <c r="Q284" s="87"/>
      <c r="R284" s="87" t="s">
        <v>1135</v>
      </c>
      <c r="S284" s="2" t="s">
        <v>379</v>
      </c>
      <c r="T284" s="2" t="s">
        <v>379</v>
      </c>
      <c r="U284" s="2" t="s">
        <v>380</v>
      </c>
      <c r="V284" s="271" t="s">
        <v>1210</v>
      </c>
      <c r="W284" s="537"/>
      <c r="X284" s="537"/>
      <c r="Y284" s="537"/>
      <c r="Z284" s="2"/>
    </row>
    <row r="285" spans="2:26" ht="15.9" customHeight="1" x14ac:dyDescent="0.2">
      <c r="B285" s="275"/>
      <c r="C285" s="546" t="s">
        <v>1238</v>
      </c>
      <c r="D285" s="547"/>
      <c r="E285" s="52">
        <v>22</v>
      </c>
      <c r="F285" s="94">
        <v>10.75</v>
      </c>
      <c r="G285" s="87" t="s">
        <v>350</v>
      </c>
      <c r="H285" s="87" t="s">
        <v>376</v>
      </c>
      <c r="I285" s="87" t="s">
        <v>351</v>
      </c>
      <c r="J285" s="271" t="s">
        <v>559</v>
      </c>
      <c r="K285" s="271"/>
      <c r="L285" s="271"/>
      <c r="M285" s="87" t="s">
        <v>1089</v>
      </c>
      <c r="N285" s="87" t="s">
        <v>1177</v>
      </c>
      <c r="O285" s="224" t="s">
        <v>364</v>
      </c>
      <c r="P285" s="87" t="s">
        <v>672</v>
      </c>
      <c r="Q285" s="87"/>
      <c r="R285" s="87" t="s">
        <v>1135</v>
      </c>
      <c r="S285" s="2" t="s">
        <v>378</v>
      </c>
      <c r="T285" s="2" t="s">
        <v>383</v>
      </c>
      <c r="U285" s="2" t="s">
        <v>382</v>
      </c>
      <c r="V285" s="271" t="s">
        <v>1178</v>
      </c>
      <c r="W285" s="537"/>
      <c r="X285" s="537"/>
      <c r="Y285" s="537"/>
      <c r="Z285" s="87" t="s">
        <v>1130</v>
      </c>
    </row>
    <row r="286" spans="2:26" ht="15.6" customHeight="1" x14ac:dyDescent="0.2">
      <c r="B286" s="275"/>
      <c r="C286" s="546" t="s">
        <v>1238</v>
      </c>
      <c r="D286" s="547"/>
      <c r="E286" s="52">
        <v>23</v>
      </c>
      <c r="F286" s="94">
        <v>10.75</v>
      </c>
      <c r="G286" s="87" t="s">
        <v>350</v>
      </c>
      <c r="H286" s="87" t="s">
        <v>376</v>
      </c>
      <c r="I286" s="87" t="s">
        <v>351</v>
      </c>
      <c r="J286" s="271" t="s">
        <v>559</v>
      </c>
      <c r="K286" s="271"/>
      <c r="L286" s="271"/>
      <c r="M286" s="87" t="s">
        <v>1091</v>
      </c>
      <c r="N286" s="87" t="s">
        <v>1177</v>
      </c>
      <c r="O286" s="224" t="s">
        <v>364</v>
      </c>
      <c r="P286" s="87" t="s">
        <v>672</v>
      </c>
      <c r="Q286" s="87"/>
      <c r="R286" s="87" t="s">
        <v>1135</v>
      </c>
      <c r="S286" s="2" t="s">
        <v>378</v>
      </c>
      <c r="T286" s="2" t="s">
        <v>383</v>
      </c>
      <c r="U286" s="2" t="s">
        <v>382</v>
      </c>
      <c r="V286" s="271" t="s">
        <v>1178</v>
      </c>
      <c r="W286" s="537"/>
      <c r="X286" s="537"/>
      <c r="Y286" s="537"/>
      <c r="Z286" s="87" t="s">
        <v>1130</v>
      </c>
    </row>
    <row r="287" spans="2:26" ht="15.6" customHeight="1" x14ac:dyDescent="0.2">
      <c r="B287" s="275"/>
      <c r="C287" s="546" t="s">
        <v>1166</v>
      </c>
      <c r="D287" s="547"/>
      <c r="E287" s="52">
        <v>1</v>
      </c>
      <c r="F287" s="94">
        <v>10.47</v>
      </c>
      <c r="G287" s="87" t="s">
        <v>561</v>
      </c>
      <c r="H287" s="87" t="s">
        <v>510</v>
      </c>
      <c r="I287" s="87" t="s">
        <v>352</v>
      </c>
      <c r="J287" s="271" t="s">
        <v>352</v>
      </c>
      <c r="K287" s="271"/>
      <c r="L287" s="271"/>
      <c r="M287" s="87" t="s">
        <v>668</v>
      </c>
      <c r="N287" s="87" t="s">
        <v>668</v>
      </c>
      <c r="O287" s="224" t="s">
        <v>364</v>
      </c>
      <c r="P287" s="87" t="s">
        <v>672</v>
      </c>
      <c r="Q287" s="87"/>
      <c r="R287" s="87" t="s">
        <v>648</v>
      </c>
      <c r="S287" s="2" t="s">
        <v>379</v>
      </c>
      <c r="T287" s="2" t="s">
        <v>379</v>
      </c>
      <c r="U287" s="2" t="s">
        <v>380</v>
      </c>
      <c r="V287" s="271" t="s">
        <v>668</v>
      </c>
      <c r="W287" s="537"/>
      <c r="X287" s="537"/>
      <c r="Y287" s="537"/>
      <c r="Z287" s="87" t="s">
        <v>706</v>
      </c>
    </row>
    <row r="288" spans="2:26" ht="15.6" customHeight="1" x14ac:dyDescent="0.2">
      <c r="B288" s="275"/>
      <c r="C288" s="546" t="s">
        <v>1166</v>
      </c>
      <c r="D288" s="547"/>
      <c r="E288" s="52">
        <v>2</v>
      </c>
      <c r="F288" s="94">
        <v>10.47</v>
      </c>
      <c r="G288" s="87" t="s">
        <v>561</v>
      </c>
      <c r="H288" s="87" t="s">
        <v>516</v>
      </c>
      <c r="I288" s="87" t="s">
        <v>352</v>
      </c>
      <c r="J288" s="271" t="s">
        <v>352</v>
      </c>
      <c r="K288" s="271"/>
      <c r="L288" s="271"/>
      <c r="M288" s="87" t="s">
        <v>668</v>
      </c>
      <c r="N288" s="87" t="s">
        <v>668</v>
      </c>
      <c r="O288" s="224" t="s">
        <v>364</v>
      </c>
      <c r="P288" s="87" t="s">
        <v>672</v>
      </c>
      <c r="Q288" s="87"/>
      <c r="R288" s="87" t="s">
        <v>648</v>
      </c>
      <c r="S288" s="2" t="s">
        <v>379</v>
      </c>
      <c r="T288" s="2" t="s">
        <v>379</v>
      </c>
      <c r="U288" s="2" t="s">
        <v>380</v>
      </c>
      <c r="V288" s="271" t="s">
        <v>668</v>
      </c>
      <c r="W288" s="537"/>
      <c r="X288" s="537"/>
      <c r="Y288" s="537"/>
      <c r="Z288" s="87" t="s">
        <v>706</v>
      </c>
    </row>
    <row r="289" spans="2:26" ht="15.6" customHeight="1" x14ac:dyDescent="0.2">
      <c r="B289" s="275"/>
      <c r="C289" s="546" t="s">
        <v>1166</v>
      </c>
      <c r="D289" s="547"/>
      <c r="E289" s="52">
        <v>3</v>
      </c>
      <c r="F289" s="94">
        <v>10.47</v>
      </c>
      <c r="G289" s="87" t="s">
        <v>561</v>
      </c>
      <c r="H289" s="87" t="s">
        <v>511</v>
      </c>
      <c r="I289" s="87" t="s">
        <v>352</v>
      </c>
      <c r="J289" s="271" t="s">
        <v>352</v>
      </c>
      <c r="K289" s="271"/>
      <c r="L289" s="271"/>
      <c r="M289" s="87" t="s">
        <v>668</v>
      </c>
      <c r="N289" s="87" t="s">
        <v>668</v>
      </c>
      <c r="O289" s="224" t="s">
        <v>364</v>
      </c>
      <c r="P289" s="87" t="s">
        <v>672</v>
      </c>
      <c r="Q289" s="87"/>
      <c r="R289" s="87" t="s">
        <v>648</v>
      </c>
      <c r="S289" s="2" t="s">
        <v>379</v>
      </c>
      <c r="T289" s="2" t="s">
        <v>379</v>
      </c>
      <c r="U289" s="2" t="s">
        <v>380</v>
      </c>
      <c r="V289" s="271" t="s">
        <v>668</v>
      </c>
      <c r="W289" s="537"/>
      <c r="X289" s="537"/>
      <c r="Y289" s="537"/>
      <c r="Z289" s="87" t="s">
        <v>706</v>
      </c>
    </row>
    <row r="290" spans="2:26" ht="15.9" customHeight="1" x14ac:dyDescent="0.2">
      <c r="B290" s="275"/>
      <c r="C290" s="546" t="s">
        <v>1243</v>
      </c>
      <c r="D290" s="547"/>
      <c r="E290" s="52">
        <v>4</v>
      </c>
      <c r="F290" s="94">
        <v>10.47</v>
      </c>
      <c r="G290" s="87" t="s">
        <v>561</v>
      </c>
      <c r="H290" s="87" t="s">
        <v>509</v>
      </c>
      <c r="I290" s="87" t="s">
        <v>351</v>
      </c>
      <c r="J290" s="271" t="s">
        <v>559</v>
      </c>
      <c r="K290" s="271"/>
      <c r="L290" s="271"/>
      <c r="M290" s="87" t="s">
        <v>1253</v>
      </c>
      <c r="N290" s="87" t="s">
        <v>1170</v>
      </c>
      <c r="O290" s="224" t="s">
        <v>364</v>
      </c>
      <c r="P290" s="87" t="s">
        <v>672</v>
      </c>
      <c r="Q290" s="87"/>
      <c r="R290" s="87" t="s">
        <v>648</v>
      </c>
      <c r="S290" s="2" t="s">
        <v>379</v>
      </c>
      <c r="T290" s="2" t="s">
        <v>379</v>
      </c>
      <c r="U290" s="2" t="s">
        <v>380</v>
      </c>
      <c r="V290" s="271" t="s">
        <v>1172</v>
      </c>
      <c r="W290" s="537"/>
      <c r="X290" s="537"/>
      <c r="Y290" s="537"/>
      <c r="Z290" s="2"/>
    </row>
    <row r="291" spans="2:26" ht="15.9" customHeight="1" x14ac:dyDescent="0.2">
      <c r="B291" s="275"/>
      <c r="C291" s="546" t="s">
        <v>1166</v>
      </c>
      <c r="D291" s="547"/>
      <c r="E291" s="52">
        <v>5</v>
      </c>
      <c r="F291" s="94">
        <v>10.47</v>
      </c>
      <c r="G291" s="87" t="s">
        <v>561</v>
      </c>
      <c r="H291" s="87" t="s">
        <v>509</v>
      </c>
      <c r="I291" s="87" t="s">
        <v>352</v>
      </c>
      <c r="J291" s="271" t="s">
        <v>352</v>
      </c>
      <c r="K291" s="271"/>
      <c r="L291" s="271"/>
      <c r="M291" s="87" t="s">
        <v>668</v>
      </c>
      <c r="N291" s="87" t="s">
        <v>668</v>
      </c>
      <c r="O291" s="224" t="s">
        <v>364</v>
      </c>
      <c r="P291" s="87" t="s">
        <v>672</v>
      </c>
      <c r="Q291" s="87"/>
      <c r="R291" s="87" t="s">
        <v>648</v>
      </c>
      <c r="S291" s="2" t="s">
        <v>379</v>
      </c>
      <c r="T291" s="2" t="s">
        <v>379</v>
      </c>
      <c r="U291" s="2" t="s">
        <v>380</v>
      </c>
      <c r="V291" s="271" t="s">
        <v>668</v>
      </c>
      <c r="W291" s="537"/>
      <c r="X291" s="537"/>
      <c r="Y291" s="537"/>
      <c r="Z291" s="2" t="s">
        <v>706</v>
      </c>
    </row>
    <row r="292" spans="2:26" ht="15.9" customHeight="1" x14ac:dyDescent="0.2">
      <c r="B292" s="275"/>
      <c r="C292" s="546" t="s">
        <v>1243</v>
      </c>
      <c r="D292" s="547"/>
      <c r="E292" s="52">
        <v>6</v>
      </c>
      <c r="F292" s="94">
        <v>10.47</v>
      </c>
      <c r="G292" s="87" t="s">
        <v>561</v>
      </c>
      <c r="H292" s="87" t="s">
        <v>509</v>
      </c>
      <c r="I292" s="87" t="s">
        <v>352</v>
      </c>
      <c r="J292" s="271" t="s">
        <v>352</v>
      </c>
      <c r="K292" s="271"/>
      <c r="L292" s="271"/>
      <c r="M292" s="87" t="s">
        <v>857</v>
      </c>
      <c r="N292" s="87" t="s">
        <v>1177</v>
      </c>
      <c r="O292" s="224" t="s">
        <v>364</v>
      </c>
      <c r="P292" s="87" t="s">
        <v>672</v>
      </c>
      <c r="Q292" s="87"/>
      <c r="R292" s="87" t="s">
        <v>671</v>
      </c>
      <c r="S292" s="2" t="s">
        <v>378</v>
      </c>
      <c r="T292" s="2" t="s">
        <v>383</v>
      </c>
      <c r="U292" s="2" t="s">
        <v>382</v>
      </c>
      <c r="V292" s="271" t="s">
        <v>1178</v>
      </c>
      <c r="W292" s="537"/>
      <c r="X292" s="537"/>
      <c r="Y292" s="537"/>
      <c r="Z292" s="2" t="s">
        <v>1131</v>
      </c>
    </row>
    <row r="293" spans="2:26" ht="15.9" customHeight="1" x14ac:dyDescent="0.2">
      <c r="B293" s="275"/>
      <c r="C293" s="546" t="s">
        <v>1243</v>
      </c>
      <c r="D293" s="547"/>
      <c r="E293" s="52">
        <v>7</v>
      </c>
      <c r="F293" s="94">
        <v>10.47</v>
      </c>
      <c r="G293" s="87" t="s">
        <v>561</v>
      </c>
      <c r="H293" s="87" t="s">
        <v>509</v>
      </c>
      <c r="I293" s="87" t="s">
        <v>352</v>
      </c>
      <c r="J293" s="271" t="s">
        <v>352</v>
      </c>
      <c r="K293" s="271"/>
      <c r="L293" s="271"/>
      <c r="M293" s="87" t="s">
        <v>1253</v>
      </c>
      <c r="N293" s="87" t="s">
        <v>1170</v>
      </c>
      <c r="O293" s="224" t="s">
        <v>364</v>
      </c>
      <c r="P293" s="87" t="s">
        <v>672</v>
      </c>
      <c r="Q293" s="87"/>
      <c r="R293" s="87" t="s">
        <v>648</v>
      </c>
      <c r="S293" s="2" t="s">
        <v>379</v>
      </c>
      <c r="T293" s="2" t="s">
        <v>379</v>
      </c>
      <c r="U293" s="2" t="s">
        <v>380</v>
      </c>
      <c r="V293" s="271" t="s">
        <v>832</v>
      </c>
      <c r="W293" s="537"/>
      <c r="X293" s="537"/>
      <c r="Y293" s="537"/>
      <c r="Z293" s="2"/>
    </row>
    <row r="294" spans="2:26" ht="15.9" customHeight="1" x14ac:dyDescent="0.2">
      <c r="B294" s="275"/>
      <c r="C294" s="546" t="s">
        <v>1243</v>
      </c>
      <c r="D294" s="547"/>
      <c r="E294" s="52">
        <v>8</v>
      </c>
      <c r="F294" s="94">
        <v>10.47</v>
      </c>
      <c r="G294" s="87" t="s">
        <v>350</v>
      </c>
      <c r="H294" s="87" t="s">
        <v>376</v>
      </c>
      <c r="I294" s="87" t="s">
        <v>351</v>
      </c>
      <c r="J294" s="271" t="s">
        <v>559</v>
      </c>
      <c r="K294" s="271"/>
      <c r="L294" s="271"/>
      <c r="M294" s="87" t="s">
        <v>1095</v>
      </c>
      <c r="N294" s="87" t="s">
        <v>1177</v>
      </c>
      <c r="O294" s="224" t="s">
        <v>364</v>
      </c>
      <c r="P294" s="87" t="s">
        <v>672</v>
      </c>
      <c r="Q294" s="87"/>
      <c r="R294" s="87" t="s">
        <v>1135</v>
      </c>
      <c r="S294" s="2" t="s">
        <v>378</v>
      </c>
      <c r="T294" s="2" t="s">
        <v>383</v>
      </c>
      <c r="U294" s="2" t="s">
        <v>382</v>
      </c>
      <c r="V294" s="271" t="s">
        <v>1178</v>
      </c>
      <c r="W294" s="537"/>
      <c r="X294" s="537"/>
      <c r="Y294" s="537"/>
      <c r="Z294" s="87" t="s">
        <v>1130</v>
      </c>
    </row>
    <row r="295" spans="2:26" ht="15.9" customHeight="1" x14ac:dyDescent="0.2">
      <c r="B295" s="275"/>
      <c r="C295" s="546" t="s">
        <v>1243</v>
      </c>
      <c r="D295" s="547"/>
      <c r="E295" s="52">
        <v>9</v>
      </c>
      <c r="F295" s="94">
        <v>10.47</v>
      </c>
      <c r="G295" s="87" t="s">
        <v>350</v>
      </c>
      <c r="H295" s="87" t="s">
        <v>376</v>
      </c>
      <c r="I295" s="87" t="s">
        <v>351</v>
      </c>
      <c r="J295" s="271" t="s">
        <v>559</v>
      </c>
      <c r="K295" s="271"/>
      <c r="L295" s="271"/>
      <c r="M295" s="87" t="s">
        <v>1097</v>
      </c>
      <c r="N295" s="87" t="s">
        <v>1177</v>
      </c>
      <c r="O295" s="224" t="s">
        <v>364</v>
      </c>
      <c r="P295" s="87" t="s">
        <v>672</v>
      </c>
      <c r="Q295" s="87"/>
      <c r="R295" s="87" t="s">
        <v>1135</v>
      </c>
      <c r="S295" s="2" t="s">
        <v>378</v>
      </c>
      <c r="T295" s="2" t="s">
        <v>383</v>
      </c>
      <c r="U295" s="2" t="s">
        <v>382</v>
      </c>
      <c r="V295" s="271" t="s">
        <v>1178</v>
      </c>
      <c r="W295" s="537"/>
      <c r="X295" s="537"/>
      <c r="Y295" s="537"/>
      <c r="Z295" s="87" t="s">
        <v>1130</v>
      </c>
    </row>
    <row r="296" spans="2:26" ht="15.9" customHeight="1" x14ac:dyDescent="0.2">
      <c r="B296" s="275"/>
      <c r="C296" s="546" t="s">
        <v>1166</v>
      </c>
      <c r="D296" s="547"/>
      <c r="E296" s="52">
        <v>10</v>
      </c>
      <c r="F296" s="94">
        <v>10.47</v>
      </c>
      <c r="G296" s="87" t="s">
        <v>350</v>
      </c>
      <c r="H296" s="87" t="s">
        <v>375</v>
      </c>
      <c r="I296" s="87" t="s">
        <v>352</v>
      </c>
      <c r="J296" s="271" t="s">
        <v>359</v>
      </c>
      <c r="K296" s="271"/>
      <c r="L296" s="271"/>
      <c r="M296" s="87" t="s">
        <v>668</v>
      </c>
      <c r="N296" s="87" t="s">
        <v>668</v>
      </c>
      <c r="O296" s="224" t="s">
        <v>364</v>
      </c>
      <c r="P296" s="87" t="s">
        <v>672</v>
      </c>
      <c r="Q296" s="87"/>
      <c r="R296" s="87" t="s">
        <v>1135</v>
      </c>
      <c r="S296" s="2" t="s">
        <v>379</v>
      </c>
      <c r="T296" s="2" t="s">
        <v>379</v>
      </c>
      <c r="U296" s="2" t="s">
        <v>380</v>
      </c>
      <c r="V296" s="271" t="s">
        <v>668</v>
      </c>
      <c r="W296" s="537"/>
      <c r="X296" s="537"/>
      <c r="Y296" s="537"/>
      <c r="Z296" s="87" t="s">
        <v>670</v>
      </c>
    </row>
    <row r="297" spans="2:26" ht="15.9" customHeight="1" x14ac:dyDescent="0.2">
      <c r="B297" s="275"/>
      <c r="C297" s="546" t="s">
        <v>1243</v>
      </c>
      <c r="D297" s="547"/>
      <c r="E297" s="52">
        <v>11</v>
      </c>
      <c r="F297" s="94">
        <v>10.47</v>
      </c>
      <c r="G297" s="87" t="s">
        <v>350</v>
      </c>
      <c r="H297" s="87" t="s">
        <v>376</v>
      </c>
      <c r="I297" s="87" t="s">
        <v>351</v>
      </c>
      <c r="J297" s="271" t="s">
        <v>559</v>
      </c>
      <c r="K297" s="271"/>
      <c r="L297" s="271"/>
      <c r="M297" s="87" t="s">
        <v>749</v>
      </c>
      <c r="N297" s="87" t="s">
        <v>1177</v>
      </c>
      <c r="O297" s="224" t="s">
        <v>364</v>
      </c>
      <c r="P297" s="87" t="s">
        <v>672</v>
      </c>
      <c r="Q297" s="87"/>
      <c r="R297" s="87" t="s">
        <v>1135</v>
      </c>
      <c r="S297" s="2" t="s">
        <v>378</v>
      </c>
      <c r="T297" s="2" t="s">
        <v>383</v>
      </c>
      <c r="U297" s="2" t="s">
        <v>382</v>
      </c>
      <c r="V297" s="271" t="s">
        <v>1178</v>
      </c>
      <c r="W297" s="537"/>
      <c r="X297" s="537"/>
      <c r="Y297" s="537"/>
      <c r="Z297" s="87" t="s">
        <v>1130</v>
      </c>
    </row>
    <row r="298" spans="2:26" ht="15.9" customHeight="1" x14ac:dyDescent="0.2">
      <c r="B298" s="275"/>
      <c r="C298" s="546" t="s">
        <v>1244</v>
      </c>
      <c r="D298" s="547"/>
      <c r="E298" s="52">
        <v>1</v>
      </c>
      <c r="F298" s="94">
        <v>8.3800000000000008</v>
      </c>
      <c r="G298" s="87" t="s">
        <v>561</v>
      </c>
      <c r="H298" s="87" t="s">
        <v>520</v>
      </c>
      <c r="I298" s="87" t="s">
        <v>351</v>
      </c>
      <c r="J298" s="271" t="s">
        <v>559</v>
      </c>
      <c r="K298" s="271"/>
      <c r="L298" s="271"/>
      <c r="M298" s="87" t="s">
        <v>1253</v>
      </c>
      <c r="N298" s="87" t="s">
        <v>1170</v>
      </c>
      <c r="O298" s="87" t="s">
        <v>62</v>
      </c>
      <c r="P298" s="87" t="s">
        <v>62</v>
      </c>
      <c r="Q298" s="87"/>
      <c r="R298" s="87" t="s">
        <v>648</v>
      </c>
      <c r="S298" s="2" t="s">
        <v>379</v>
      </c>
      <c r="T298" s="2" t="s">
        <v>379</v>
      </c>
      <c r="U298" s="2" t="s">
        <v>380</v>
      </c>
      <c r="V298" s="271" t="s">
        <v>1172</v>
      </c>
      <c r="W298" s="537"/>
      <c r="X298" s="537"/>
      <c r="Y298" s="537"/>
      <c r="Z298" s="2"/>
    </row>
    <row r="299" spans="2:26" ht="15.9" customHeight="1" x14ac:dyDescent="0.2">
      <c r="B299" s="275"/>
      <c r="C299" s="546" t="s">
        <v>1244</v>
      </c>
      <c r="D299" s="547"/>
      <c r="E299" s="52">
        <v>2</v>
      </c>
      <c r="F299" s="94">
        <v>8.3800000000000008</v>
      </c>
      <c r="G299" s="87" t="s">
        <v>561</v>
      </c>
      <c r="H299" s="87" t="s">
        <v>520</v>
      </c>
      <c r="I299" s="87" t="s">
        <v>351</v>
      </c>
      <c r="J299" s="271" t="s">
        <v>559</v>
      </c>
      <c r="K299" s="271"/>
      <c r="L299" s="271"/>
      <c r="M299" s="87" t="s">
        <v>1253</v>
      </c>
      <c r="N299" s="87" t="s">
        <v>1170</v>
      </c>
      <c r="O299" s="224" t="s">
        <v>364</v>
      </c>
      <c r="P299" s="87" t="s">
        <v>672</v>
      </c>
      <c r="Q299" s="87"/>
      <c r="R299" s="87" t="s">
        <v>648</v>
      </c>
      <c r="S299" s="2" t="s">
        <v>379</v>
      </c>
      <c r="T299" s="2" t="s">
        <v>379</v>
      </c>
      <c r="U299" s="2" t="s">
        <v>380</v>
      </c>
      <c r="V299" s="271" t="s">
        <v>1172</v>
      </c>
      <c r="W299" s="537"/>
      <c r="X299" s="537"/>
      <c r="Y299" s="537"/>
      <c r="Z299" s="2"/>
    </row>
    <row r="300" spans="2:26" ht="15.9" customHeight="1" x14ac:dyDescent="0.2">
      <c r="B300" s="275"/>
      <c r="C300" s="546" t="s">
        <v>1244</v>
      </c>
      <c r="D300" s="547"/>
      <c r="E300" s="52">
        <v>3</v>
      </c>
      <c r="F300" s="94">
        <v>8.3800000000000008</v>
      </c>
      <c r="G300" s="87" t="s">
        <v>561</v>
      </c>
      <c r="H300" s="87" t="s">
        <v>520</v>
      </c>
      <c r="I300" s="87" t="s">
        <v>351</v>
      </c>
      <c r="J300" s="271" t="s">
        <v>559</v>
      </c>
      <c r="K300" s="271"/>
      <c r="L300" s="271"/>
      <c r="M300" s="87" t="s">
        <v>747</v>
      </c>
      <c r="N300" s="87" t="s">
        <v>1177</v>
      </c>
      <c r="O300" s="224" t="s">
        <v>364</v>
      </c>
      <c r="P300" s="87" t="s">
        <v>672</v>
      </c>
      <c r="Q300" s="87"/>
      <c r="R300" s="87" t="s">
        <v>671</v>
      </c>
      <c r="S300" s="2" t="s">
        <v>378</v>
      </c>
      <c r="T300" s="2" t="s">
        <v>383</v>
      </c>
      <c r="U300" s="2" t="s">
        <v>382</v>
      </c>
      <c r="V300" s="271" t="s">
        <v>1178</v>
      </c>
      <c r="W300" s="537"/>
      <c r="X300" s="537"/>
      <c r="Y300" s="537"/>
      <c r="Z300" s="87" t="s">
        <v>837</v>
      </c>
    </row>
    <row r="301" spans="2:26" ht="15.9" customHeight="1" x14ac:dyDescent="0.2">
      <c r="B301" s="275"/>
      <c r="C301" s="546" t="s">
        <v>1244</v>
      </c>
      <c r="D301" s="547"/>
      <c r="E301" s="52">
        <v>4</v>
      </c>
      <c r="F301" s="94">
        <v>8.3800000000000008</v>
      </c>
      <c r="G301" s="87" t="s">
        <v>561</v>
      </c>
      <c r="H301" s="87" t="s">
        <v>512</v>
      </c>
      <c r="I301" s="87" t="s">
        <v>351</v>
      </c>
      <c r="J301" s="271" t="s">
        <v>559</v>
      </c>
      <c r="K301" s="271"/>
      <c r="L301" s="271"/>
      <c r="M301" s="87" t="s">
        <v>1253</v>
      </c>
      <c r="N301" s="87" t="s">
        <v>1170</v>
      </c>
      <c r="O301" s="87" t="s">
        <v>62</v>
      </c>
      <c r="P301" s="87" t="s">
        <v>62</v>
      </c>
      <c r="Q301" s="87"/>
      <c r="R301" s="87" t="s">
        <v>648</v>
      </c>
      <c r="S301" s="2" t="s">
        <v>379</v>
      </c>
      <c r="T301" s="2" t="s">
        <v>379</v>
      </c>
      <c r="U301" s="2" t="s">
        <v>380</v>
      </c>
      <c r="V301" s="271" t="s">
        <v>1172</v>
      </c>
      <c r="W301" s="537"/>
      <c r="X301" s="537"/>
      <c r="Y301" s="537"/>
      <c r="Z301" s="2"/>
    </row>
    <row r="302" spans="2:26" ht="15.9" customHeight="1" x14ac:dyDescent="0.2">
      <c r="B302" s="275"/>
      <c r="C302" s="546" t="s">
        <v>1244</v>
      </c>
      <c r="D302" s="547"/>
      <c r="E302" s="52">
        <v>5</v>
      </c>
      <c r="F302" s="94">
        <v>8.3800000000000008</v>
      </c>
      <c r="G302" s="87" t="s">
        <v>561</v>
      </c>
      <c r="H302" s="87" t="s">
        <v>515</v>
      </c>
      <c r="I302" s="87" t="s">
        <v>352</v>
      </c>
      <c r="J302" s="271" t="s">
        <v>540</v>
      </c>
      <c r="K302" s="271"/>
      <c r="L302" s="271"/>
      <c r="M302" s="87" t="s">
        <v>1253</v>
      </c>
      <c r="N302" s="87" t="s">
        <v>1170</v>
      </c>
      <c r="O302" s="224" t="s">
        <v>363</v>
      </c>
      <c r="P302" s="87" t="s">
        <v>672</v>
      </c>
      <c r="Q302" s="87"/>
      <c r="R302" s="87" t="s">
        <v>648</v>
      </c>
      <c r="S302" s="2" t="s">
        <v>379</v>
      </c>
      <c r="T302" s="2" t="s">
        <v>379</v>
      </c>
      <c r="U302" s="2" t="s">
        <v>380</v>
      </c>
      <c r="V302" s="271" t="s">
        <v>832</v>
      </c>
      <c r="W302" s="537"/>
      <c r="X302" s="537"/>
      <c r="Y302" s="537"/>
      <c r="Z302" s="2"/>
    </row>
    <row r="303" spans="2:26" ht="15.9" customHeight="1" x14ac:dyDescent="0.2">
      <c r="B303" s="275"/>
      <c r="C303" s="546" t="s">
        <v>1167</v>
      </c>
      <c r="D303" s="547"/>
      <c r="E303" s="52">
        <v>6</v>
      </c>
      <c r="F303" s="94">
        <v>8.3800000000000008</v>
      </c>
      <c r="G303" s="87" t="s">
        <v>561</v>
      </c>
      <c r="H303" s="87" t="s">
        <v>511</v>
      </c>
      <c r="I303" s="87" t="s">
        <v>352</v>
      </c>
      <c r="J303" s="271" t="s">
        <v>352</v>
      </c>
      <c r="K303" s="271"/>
      <c r="L303" s="271"/>
      <c r="M303" s="87" t="s">
        <v>668</v>
      </c>
      <c r="N303" s="87" t="s">
        <v>668</v>
      </c>
      <c r="O303" s="224" t="s">
        <v>364</v>
      </c>
      <c r="P303" s="87" t="s">
        <v>672</v>
      </c>
      <c r="Q303" s="87"/>
      <c r="R303" s="87" t="s">
        <v>648</v>
      </c>
      <c r="S303" s="2" t="s">
        <v>379</v>
      </c>
      <c r="T303" s="2" t="s">
        <v>379</v>
      </c>
      <c r="U303" s="2" t="s">
        <v>380</v>
      </c>
      <c r="V303" s="271" t="s">
        <v>668</v>
      </c>
      <c r="W303" s="537"/>
      <c r="X303" s="537"/>
      <c r="Y303" s="537"/>
      <c r="Z303" s="2" t="s">
        <v>706</v>
      </c>
    </row>
    <row r="304" spans="2:26" ht="15.9" customHeight="1" x14ac:dyDescent="0.2">
      <c r="B304" s="275"/>
      <c r="C304" s="546" t="s">
        <v>1244</v>
      </c>
      <c r="D304" s="547"/>
      <c r="E304" s="52">
        <v>7</v>
      </c>
      <c r="F304" s="94">
        <v>8.3800000000000008</v>
      </c>
      <c r="G304" s="87" t="s">
        <v>561</v>
      </c>
      <c r="H304" s="87" t="s">
        <v>511</v>
      </c>
      <c r="I304" s="87" t="s">
        <v>351</v>
      </c>
      <c r="J304" s="271" t="s">
        <v>559</v>
      </c>
      <c r="K304" s="271"/>
      <c r="L304" s="271"/>
      <c r="M304" s="87" t="s">
        <v>813</v>
      </c>
      <c r="N304" s="87" t="s">
        <v>1177</v>
      </c>
      <c r="O304" s="224" t="s">
        <v>364</v>
      </c>
      <c r="P304" s="87" t="s">
        <v>672</v>
      </c>
      <c r="Q304" s="87"/>
      <c r="R304" s="87" t="s">
        <v>671</v>
      </c>
      <c r="S304" s="2" t="s">
        <v>378</v>
      </c>
      <c r="T304" s="2" t="s">
        <v>383</v>
      </c>
      <c r="U304" s="2" t="s">
        <v>382</v>
      </c>
      <c r="V304" s="271" t="s">
        <v>1178</v>
      </c>
      <c r="W304" s="537"/>
      <c r="X304" s="537"/>
      <c r="Y304" s="537"/>
      <c r="Z304" s="87" t="s">
        <v>1213</v>
      </c>
    </row>
    <row r="305" spans="2:26" ht="15.9" customHeight="1" x14ac:dyDescent="0.2">
      <c r="B305" s="275"/>
      <c r="C305" s="546" t="s">
        <v>1244</v>
      </c>
      <c r="D305" s="547"/>
      <c r="E305" s="52">
        <v>8</v>
      </c>
      <c r="F305" s="94">
        <v>8.3800000000000008</v>
      </c>
      <c r="G305" s="87" t="s">
        <v>561</v>
      </c>
      <c r="H305" s="87" t="s">
        <v>511</v>
      </c>
      <c r="I305" s="87" t="s">
        <v>351</v>
      </c>
      <c r="J305" s="271" t="s">
        <v>559</v>
      </c>
      <c r="K305" s="271"/>
      <c r="L305" s="271"/>
      <c r="M305" s="87" t="s">
        <v>813</v>
      </c>
      <c r="N305" s="87" t="s">
        <v>1177</v>
      </c>
      <c r="O305" s="224" t="s">
        <v>364</v>
      </c>
      <c r="P305" s="87" t="s">
        <v>672</v>
      </c>
      <c r="Q305" s="87"/>
      <c r="R305" s="87" t="s">
        <v>671</v>
      </c>
      <c r="S305" s="2" t="s">
        <v>378</v>
      </c>
      <c r="T305" s="2" t="s">
        <v>383</v>
      </c>
      <c r="U305" s="2" t="s">
        <v>382</v>
      </c>
      <c r="V305" s="271" t="s">
        <v>1178</v>
      </c>
      <c r="W305" s="537"/>
      <c r="X305" s="537"/>
      <c r="Y305" s="537"/>
      <c r="Z305" s="87" t="s">
        <v>1213</v>
      </c>
    </row>
    <row r="306" spans="2:26" ht="15.9" customHeight="1" x14ac:dyDescent="0.2">
      <c r="B306" s="275"/>
      <c r="C306" s="546" t="s">
        <v>1244</v>
      </c>
      <c r="D306" s="547"/>
      <c r="E306" s="52">
        <v>9</v>
      </c>
      <c r="F306" s="94">
        <v>8.3800000000000008</v>
      </c>
      <c r="G306" s="87" t="s">
        <v>561</v>
      </c>
      <c r="H306" s="87" t="s">
        <v>511</v>
      </c>
      <c r="I306" s="87" t="s">
        <v>351</v>
      </c>
      <c r="J306" s="271" t="s">
        <v>559</v>
      </c>
      <c r="K306" s="271"/>
      <c r="L306" s="271"/>
      <c r="M306" s="87" t="s">
        <v>1253</v>
      </c>
      <c r="N306" s="87" t="s">
        <v>1170</v>
      </c>
      <c r="O306" s="87" t="s">
        <v>62</v>
      </c>
      <c r="P306" s="87" t="s">
        <v>62</v>
      </c>
      <c r="Q306" s="87"/>
      <c r="R306" s="87" t="s">
        <v>648</v>
      </c>
      <c r="S306" s="2" t="s">
        <v>379</v>
      </c>
      <c r="T306" s="2" t="s">
        <v>379</v>
      </c>
      <c r="U306" s="2" t="s">
        <v>380</v>
      </c>
      <c r="V306" s="271" t="s">
        <v>1172</v>
      </c>
      <c r="W306" s="537"/>
      <c r="X306" s="537"/>
      <c r="Y306" s="537"/>
      <c r="Z306" s="2"/>
    </row>
    <row r="307" spans="2:26" ht="15.9" customHeight="1" x14ac:dyDescent="0.2">
      <c r="B307" s="275"/>
      <c r="C307" s="546" t="s">
        <v>1167</v>
      </c>
      <c r="D307" s="547"/>
      <c r="E307" s="52">
        <v>10</v>
      </c>
      <c r="F307" s="94">
        <v>8.3800000000000008</v>
      </c>
      <c r="G307" s="87" t="s">
        <v>561</v>
      </c>
      <c r="H307" s="87" t="s">
        <v>511</v>
      </c>
      <c r="I307" s="87" t="s">
        <v>352</v>
      </c>
      <c r="J307" s="271" t="s">
        <v>352</v>
      </c>
      <c r="K307" s="271"/>
      <c r="L307" s="271"/>
      <c r="M307" s="87" t="s">
        <v>668</v>
      </c>
      <c r="N307" s="87" t="s">
        <v>668</v>
      </c>
      <c r="O307" s="224" t="s">
        <v>364</v>
      </c>
      <c r="P307" s="87" t="s">
        <v>672</v>
      </c>
      <c r="Q307" s="87"/>
      <c r="R307" s="87" t="s">
        <v>648</v>
      </c>
      <c r="S307" s="2" t="s">
        <v>379</v>
      </c>
      <c r="T307" s="2" t="s">
        <v>379</v>
      </c>
      <c r="U307" s="2" t="s">
        <v>380</v>
      </c>
      <c r="V307" s="271" t="s">
        <v>668</v>
      </c>
      <c r="W307" s="537"/>
      <c r="X307" s="537"/>
      <c r="Y307" s="537"/>
      <c r="Z307" s="2" t="s">
        <v>706</v>
      </c>
    </row>
    <row r="308" spans="2:26" ht="15.9" customHeight="1" x14ac:dyDescent="0.2">
      <c r="B308" s="275"/>
      <c r="C308" s="546" t="s">
        <v>1244</v>
      </c>
      <c r="D308" s="547"/>
      <c r="E308" s="52">
        <v>11</v>
      </c>
      <c r="F308" s="94">
        <v>8.3800000000000008</v>
      </c>
      <c r="G308" s="87" t="s">
        <v>350</v>
      </c>
      <c r="H308" s="87" t="s">
        <v>376</v>
      </c>
      <c r="I308" s="87" t="s">
        <v>351</v>
      </c>
      <c r="J308" s="271" t="s">
        <v>559</v>
      </c>
      <c r="K308" s="271"/>
      <c r="L308" s="271"/>
      <c r="M308" s="87" t="s">
        <v>1109</v>
      </c>
      <c r="N308" s="87" t="s">
        <v>1177</v>
      </c>
      <c r="O308" s="224" t="s">
        <v>364</v>
      </c>
      <c r="P308" s="87" t="s">
        <v>672</v>
      </c>
      <c r="Q308" s="87"/>
      <c r="R308" s="87" t="s">
        <v>1135</v>
      </c>
      <c r="S308" s="2" t="s">
        <v>378</v>
      </c>
      <c r="T308" s="2" t="s">
        <v>383</v>
      </c>
      <c r="U308" s="2" t="s">
        <v>382</v>
      </c>
      <c r="V308" s="271" t="s">
        <v>1178</v>
      </c>
      <c r="W308" s="537"/>
      <c r="X308" s="537"/>
      <c r="Y308" s="537"/>
      <c r="Z308" s="87" t="s">
        <v>1130</v>
      </c>
    </row>
    <row r="309" spans="2:26" ht="15.9" customHeight="1" x14ac:dyDescent="0.2">
      <c r="B309" s="275"/>
      <c r="C309" s="546" t="s">
        <v>1244</v>
      </c>
      <c r="D309" s="547"/>
      <c r="E309" s="52">
        <v>12</v>
      </c>
      <c r="F309" s="94">
        <v>8.3800000000000008</v>
      </c>
      <c r="G309" s="87" t="s">
        <v>350</v>
      </c>
      <c r="H309" s="87" t="s">
        <v>376</v>
      </c>
      <c r="I309" s="87" t="s">
        <v>351</v>
      </c>
      <c r="J309" s="271" t="s">
        <v>559</v>
      </c>
      <c r="K309" s="271"/>
      <c r="L309" s="271"/>
      <c r="M309" s="87" t="s">
        <v>749</v>
      </c>
      <c r="N309" s="87" t="s">
        <v>1177</v>
      </c>
      <c r="O309" s="224" t="s">
        <v>364</v>
      </c>
      <c r="P309" s="87" t="s">
        <v>672</v>
      </c>
      <c r="Q309" s="87"/>
      <c r="R309" s="87" t="s">
        <v>1135</v>
      </c>
      <c r="S309" s="2" t="s">
        <v>378</v>
      </c>
      <c r="T309" s="2" t="s">
        <v>383</v>
      </c>
      <c r="U309" s="2" t="s">
        <v>382</v>
      </c>
      <c r="V309" s="271" t="s">
        <v>1178</v>
      </c>
      <c r="W309" s="537"/>
      <c r="X309" s="537"/>
      <c r="Y309" s="537"/>
      <c r="Z309" s="87" t="s">
        <v>1130</v>
      </c>
    </row>
    <row r="310" spans="2:26" ht="15.9" customHeight="1" x14ac:dyDescent="0.2">
      <c r="B310" s="275"/>
      <c r="C310" s="546" t="s">
        <v>1244</v>
      </c>
      <c r="D310" s="547"/>
      <c r="E310" s="52">
        <v>13</v>
      </c>
      <c r="F310" s="94">
        <v>8.3800000000000008</v>
      </c>
      <c r="G310" s="87" t="s">
        <v>350</v>
      </c>
      <c r="H310" s="87" t="s">
        <v>376</v>
      </c>
      <c r="I310" s="87" t="s">
        <v>351</v>
      </c>
      <c r="J310" s="271" t="s">
        <v>559</v>
      </c>
      <c r="K310" s="271"/>
      <c r="L310" s="271"/>
      <c r="M310" s="87" t="s">
        <v>749</v>
      </c>
      <c r="N310" s="87" t="s">
        <v>1177</v>
      </c>
      <c r="O310" s="224" t="s">
        <v>364</v>
      </c>
      <c r="P310" s="87" t="s">
        <v>672</v>
      </c>
      <c r="Q310" s="87"/>
      <c r="R310" s="87" t="s">
        <v>1135</v>
      </c>
      <c r="S310" s="2" t="s">
        <v>378</v>
      </c>
      <c r="T310" s="2" t="s">
        <v>383</v>
      </c>
      <c r="U310" s="2" t="s">
        <v>382</v>
      </c>
      <c r="V310" s="271" t="s">
        <v>1178</v>
      </c>
      <c r="W310" s="537"/>
      <c r="X310" s="537"/>
      <c r="Y310" s="537"/>
      <c r="Z310" s="87" t="s">
        <v>1130</v>
      </c>
    </row>
    <row r="311" spans="2:26" ht="15.9" customHeight="1" x14ac:dyDescent="0.2">
      <c r="B311" s="275"/>
      <c r="C311" s="546" t="s">
        <v>1244</v>
      </c>
      <c r="D311" s="547"/>
      <c r="E311" s="52">
        <v>14</v>
      </c>
      <c r="F311" s="94">
        <v>8.3800000000000008</v>
      </c>
      <c r="G311" s="87" t="s">
        <v>350</v>
      </c>
      <c r="H311" s="87" t="s">
        <v>376</v>
      </c>
      <c r="I311" s="87" t="s">
        <v>351</v>
      </c>
      <c r="J311" s="271" t="s">
        <v>559</v>
      </c>
      <c r="K311" s="271"/>
      <c r="L311" s="271"/>
      <c r="M311" s="87" t="s">
        <v>749</v>
      </c>
      <c r="N311" s="87" t="s">
        <v>1177</v>
      </c>
      <c r="O311" s="224" t="s">
        <v>364</v>
      </c>
      <c r="P311" s="87" t="s">
        <v>672</v>
      </c>
      <c r="Q311" s="87"/>
      <c r="R311" s="87" t="s">
        <v>1135</v>
      </c>
      <c r="S311" s="2" t="s">
        <v>378</v>
      </c>
      <c r="T311" s="2" t="s">
        <v>383</v>
      </c>
      <c r="U311" s="2" t="s">
        <v>382</v>
      </c>
      <c r="V311" s="271" t="s">
        <v>1178</v>
      </c>
      <c r="W311" s="537"/>
      <c r="X311" s="537"/>
      <c r="Y311" s="537"/>
      <c r="Z311" s="87" t="s">
        <v>1130</v>
      </c>
    </row>
    <row r="312" spans="2:26" ht="15.9" customHeight="1" x14ac:dyDescent="0.2">
      <c r="B312" s="275"/>
      <c r="C312" s="546" t="s">
        <v>1244</v>
      </c>
      <c r="D312" s="547"/>
      <c r="E312" s="52">
        <v>15</v>
      </c>
      <c r="F312" s="94">
        <v>8.3800000000000008</v>
      </c>
      <c r="G312" s="87" t="s">
        <v>350</v>
      </c>
      <c r="H312" s="87" t="s">
        <v>376</v>
      </c>
      <c r="I312" s="87" t="s">
        <v>351</v>
      </c>
      <c r="J312" s="271" t="s">
        <v>559</v>
      </c>
      <c r="K312" s="271"/>
      <c r="L312" s="271"/>
      <c r="M312" s="87" t="s">
        <v>1091</v>
      </c>
      <c r="N312" s="87" t="s">
        <v>1177</v>
      </c>
      <c r="O312" s="224" t="s">
        <v>364</v>
      </c>
      <c r="P312" s="87" t="s">
        <v>672</v>
      </c>
      <c r="Q312" s="87"/>
      <c r="R312" s="87" t="s">
        <v>1135</v>
      </c>
      <c r="S312" s="2" t="s">
        <v>378</v>
      </c>
      <c r="T312" s="2" t="s">
        <v>383</v>
      </c>
      <c r="U312" s="2" t="s">
        <v>382</v>
      </c>
      <c r="V312" s="271" t="s">
        <v>1178</v>
      </c>
      <c r="W312" s="537"/>
      <c r="X312" s="537"/>
      <c r="Y312" s="537"/>
      <c r="Z312" s="87" t="s">
        <v>1130</v>
      </c>
    </row>
    <row r="313" spans="2:26" ht="15.9" customHeight="1" x14ac:dyDescent="0.2">
      <c r="B313" s="275"/>
      <c r="C313" s="546" t="s">
        <v>1244</v>
      </c>
      <c r="D313" s="547"/>
      <c r="E313" s="52">
        <v>16</v>
      </c>
      <c r="F313" s="94">
        <v>8.3800000000000008</v>
      </c>
      <c r="G313" s="87" t="s">
        <v>350</v>
      </c>
      <c r="H313" s="87" t="s">
        <v>376</v>
      </c>
      <c r="I313" s="87" t="s">
        <v>351</v>
      </c>
      <c r="J313" s="271" t="s">
        <v>559</v>
      </c>
      <c r="K313" s="271"/>
      <c r="L313" s="271"/>
      <c r="M313" s="87" t="s">
        <v>828</v>
      </c>
      <c r="N313" s="87" t="s">
        <v>1177</v>
      </c>
      <c r="O313" s="224" t="s">
        <v>364</v>
      </c>
      <c r="P313" s="87" t="s">
        <v>672</v>
      </c>
      <c r="Q313" s="87"/>
      <c r="R313" s="87" t="s">
        <v>1135</v>
      </c>
      <c r="S313" s="2" t="s">
        <v>378</v>
      </c>
      <c r="T313" s="2" t="s">
        <v>383</v>
      </c>
      <c r="U313" s="2" t="s">
        <v>382</v>
      </c>
      <c r="V313" s="271" t="s">
        <v>1178</v>
      </c>
      <c r="W313" s="537"/>
      <c r="X313" s="537"/>
      <c r="Y313" s="537"/>
      <c r="Z313" s="87" t="s">
        <v>1130</v>
      </c>
    </row>
    <row r="314" spans="2:26" ht="15.9" customHeight="1" x14ac:dyDescent="0.2">
      <c r="B314" s="275"/>
      <c r="C314" s="546" t="s">
        <v>1245</v>
      </c>
      <c r="D314" s="547"/>
      <c r="E314" s="52">
        <v>1</v>
      </c>
      <c r="F314" s="94">
        <v>4.4400000000000004</v>
      </c>
      <c r="G314" s="87" t="s">
        <v>561</v>
      </c>
      <c r="H314" s="87" t="s">
        <v>516</v>
      </c>
      <c r="I314" s="87" t="s">
        <v>351</v>
      </c>
      <c r="J314" s="271" t="s">
        <v>559</v>
      </c>
      <c r="K314" s="271"/>
      <c r="L314" s="271"/>
      <c r="M314" s="87" t="s">
        <v>1253</v>
      </c>
      <c r="N314" s="87" t="s">
        <v>1170</v>
      </c>
      <c r="O314" s="87" t="s">
        <v>62</v>
      </c>
      <c r="P314" s="87" t="s">
        <v>62</v>
      </c>
      <c r="Q314" s="87"/>
      <c r="R314" s="87" t="s">
        <v>648</v>
      </c>
      <c r="S314" s="2" t="s">
        <v>379</v>
      </c>
      <c r="T314" s="2" t="s">
        <v>379</v>
      </c>
      <c r="U314" s="2" t="s">
        <v>380</v>
      </c>
      <c r="V314" s="271" t="s">
        <v>1172</v>
      </c>
      <c r="W314" s="537"/>
      <c r="X314" s="537"/>
      <c r="Y314" s="537"/>
      <c r="Z314" s="2"/>
    </row>
    <row r="315" spans="2:26" ht="15.9" customHeight="1" x14ac:dyDescent="0.2">
      <c r="B315" s="275"/>
      <c r="C315" s="546" t="s">
        <v>1245</v>
      </c>
      <c r="D315" s="547"/>
      <c r="E315" s="52">
        <v>2</v>
      </c>
      <c r="F315" s="94">
        <v>4.4400000000000004</v>
      </c>
      <c r="G315" s="87" t="s">
        <v>561</v>
      </c>
      <c r="H315" s="87" t="s">
        <v>511</v>
      </c>
      <c r="I315" s="87" t="s">
        <v>351</v>
      </c>
      <c r="J315" s="271" t="s">
        <v>559</v>
      </c>
      <c r="K315" s="271"/>
      <c r="L315" s="271"/>
      <c r="M315" s="87" t="s">
        <v>1253</v>
      </c>
      <c r="N315" s="87" t="s">
        <v>1170</v>
      </c>
      <c r="O315" s="87" t="s">
        <v>62</v>
      </c>
      <c r="P315" s="87" t="s">
        <v>62</v>
      </c>
      <c r="Q315" s="87"/>
      <c r="R315" s="87" t="s">
        <v>648</v>
      </c>
      <c r="S315" s="2" t="s">
        <v>379</v>
      </c>
      <c r="T315" s="2" t="s">
        <v>379</v>
      </c>
      <c r="U315" s="2" t="s">
        <v>380</v>
      </c>
      <c r="V315" s="271" t="s">
        <v>1172</v>
      </c>
      <c r="W315" s="537"/>
      <c r="X315" s="537"/>
      <c r="Y315" s="537"/>
      <c r="Z315" s="2"/>
    </row>
    <row r="316" spans="2:26" ht="15.9" customHeight="1" x14ac:dyDescent="0.2">
      <c r="B316" s="275"/>
      <c r="C316" s="546" t="s">
        <v>1245</v>
      </c>
      <c r="D316" s="547"/>
      <c r="E316" s="52">
        <v>3</v>
      </c>
      <c r="F316" s="94">
        <v>4.4400000000000004</v>
      </c>
      <c r="G316" s="87" t="s">
        <v>350</v>
      </c>
      <c r="H316" s="87" t="s">
        <v>376</v>
      </c>
      <c r="I316" s="87" t="s">
        <v>351</v>
      </c>
      <c r="J316" s="271" t="s">
        <v>559</v>
      </c>
      <c r="K316" s="271"/>
      <c r="L316" s="271"/>
      <c r="M316" s="87" t="s">
        <v>1095</v>
      </c>
      <c r="N316" s="87" t="s">
        <v>1177</v>
      </c>
      <c r="O316" s="224" t="s">
        <v>364</v>
      </c>
      <c r="P316" s="87" t="s">
        <v>672</v>
      </c>
      <c r="Q316" s="87"/>
      <c r="R316" s="87" t="s">
        <v>1135</v>
      </c>
      <c r="S316" s="2" t="s">
        <v>378</v>
      </c>
      <c r="T316" s="2" t="s">
        <v>383</v>
      </c>
      <c r="U316" s="2" t="s">
        <v>382</v>
      </c>
      <c r="V316" s="271" t="s">
        <v>1178</v>
      </c>
      <c r="W316" s="537"/>
      <c r="X316" s="537"/>
      <c r="Y316" s="537"/>
      <c r="Z316" s="87" t="s">
        <v>1130</v>
      </c>
    </row>
    <row r="317" spans="2:26" ht="15.9" customHeight="1" x14ac:dyDescent="0.2">
      <c r="B317" s="275"/>
      <c r="C317" s="546" t="s">
        <v>1245</v>
      </c>
      <c r="D317" s="547"/>
      <c r="E317" s="52">
        <v>4</v>
      </c>
      <c r="F317" s="94">
        <v>4.4400000000000004</v>
      </c>
      <c r="G317" s="87" t="s">
        <v>350</v>
      </c>
      <c r="H317" s="87" t="s">
        <v>376</v>
      </c>
      <c r="I317" s="87" t="s">
        <v>351</v>
      </c>
      <c r="J317" s="271" t="s">
        <v>559</v>
      </c>
      <c r="K317" s="271"/>
      <c r="L317" s="271"/>
      <c r="M317" s="87" t="s">
        <v>1006</v>
      </c>
      <c r="N317" s="87" t="s">
        <v>1177</v>
      </c>
      <c r="O317" s="224" t="s">
        <v>364</v>
      </c>
      <c r="P317" s="87" t="s">
        <v>672</v>
      </c>
      <c r="Q317" s="87"/>
      <c r="R317" s="87" t="s">
        <v>1135</v>
      </c>
      <c r="S317" s="2" t="s">
        <v>378</v>
      </c>
      <c r="T317" s="2" t="s">
        <v>383</v>
      </c>
      <c r="U317" s="2" t="s">
        <v>382</v>
      </c>
      <c r="V317" s="271" t="s">
        <v>1178</v>
      </c>
      <c r="W317" s="537"/>
      <c r="X317" s="537"/>
      <c r="Y317" s="537"/>
      <c r="Z317" s="87" t="s">
        <v>1130</v>
      </c>
    </row>
    <row r="318" spans="2:26" ht="15.9" customHeight="1" x14ac:dyDescent="0.2">
      <c r="B318" s="276"/>
      <c r="C318" s="546" t="s">
        <v>1246</v>
      </c>
      <c r="D318" s="547"/>
      <c r="E318" s="52">
        <v>1</v>
      </c>
      <c r="F318" s="94">
        <v>1.1299999999999999</v>
      </c>
      <c r="G318" s="87" t="s">
        <v>561</v>
      </c>
      <c r="H318" s="87" t="s">
        <v>516</v>
      </c>
      <c r="I318" s="87" t="s">
        <v>351</v>
      </c>
      <c r="J318" s="271" t="s">
        <v>368</v>
      </c>
      <c r="K318" s="271"/>
      <c r="L318" s="271"/>
      <c r="M318" s="87" t="s">
        <v>1119</v>
      </c>
      <c r="N318" s="87" t="s">
        <v>1177</v>
      </c>
      <c r="O318" s="224" t="s">
        <v>364</v>
      </c>
      <c r="P318" s="87" t="s">
        <v>672</v>
      </c>
      <c r="Q318" s="87"/>
      <c r="R318" s="87" t="s">
        <v>671</v>
      </c>
      <c r="S318" s="2" t="s">
        <v>378</v>
      </c>
      <c r="T318" s="2" t="s">
        <v>383</v>
      </c>
      <c r="U318" s="2" t="s">
        <v>382</v>
      </c>
      <c r="V318" s="271" t="s">
        <v>1178</v>
      </c>
      <c r="W318" s="537"/>
      <c r="X318" s="537"/>
      <c r="Y318" s="537"/>
      <c r="Z318" s="2" t="s">
        <v>1241</v>
      </c>
    </row>
    <row r="319" spans="2:26" ht="15.9" customHeight="1" x14ac:dyDescent="0.2">
      <c r="B319" s="92"/>
      <c r="C319" s="1" t="s">
        <v>289</v>
      </c>
      <c r="D319" s="36"/>
      <c r="F319" s="36"/>
      <c r="G319" s="89"/>
      <c r="H319" s="89"/>
      <c r="I319" s="89"/>
      <c r="J319" s="89"/>
      <c r="K319" s="89"/>
      <c r="L319" s="89"/>
      <c r="M319" s="89"/>
      <c r="N319" s="89"/>
      <c r="O319" s="89"/>
      <c r="P319" s="89"/>
      <c r="Q319" s="91"/>
      <c r="R319" s="107"/>
      <c r="S319" s="36"/>
      <c r="T319" s="36"/>
      <c r="U319" s="89"/>
      <c r="V319" s="108"/>
      <c r="W319" s="108"/>
      <c r="X319" s="108"/>
      <c r="Y319" s="108"/>
      <c r="Z319" s="36"/>
    </row>
    <row r="320" spans="2:26" ht="15.9" customHeight="1" x14ac:dyDescent="0.2">
      <c r="B320" s="92"/>
      <c r="C320" s="100" t="s">
        <v>290</v>
      </c>
      <c r="D320" s="36"/>
      <c r="F320" s="36"/>
      <c r="G320" s="89"/>
      <c r="H320" s="89"/>
      <c r="I320" s="89"/>
      <c r="J320" s="89"/>
      <c r="K320" s="89"/>
      <c r="L320" s="89"/>
      <c r="M320" s="89"/>
      <c r="N320" s="89"/>
      <c r="O320" s="89"/>
      <c r="P320" s="89"/>
      <c r="Q320" s="91"/>
      <c r="R320" s="107"/>
      <c r="S320" s="36"/>
      <c r="T320" s="36"/>
      <c r="U320" s="89"/>
      <c r="V320" s="108"/>
      <c r="W320" s="108"/>
      <c r="X320" s="108"/>
      <c r="Y320" s="108"/>
      <c r="Z320" s="36"/>
    </row>
    <row r="321" spans="2:25" ht="15.9" customHeight="1" x14ac:dyDescent="0.2">
      <c r="B321" s="93"/>
      <c r="C321" s="4" t="s">
        <v>259</v>
      </c>
      <c r="D321" s="4"/>
      <c r="E321" s="4"/>
      <c r="F321" s="4"/>
      <c r="G321" s="4"/>
      <c r="H321" s="4"/>
      <c r="I321" s="4"/>
      <c r="J321" s="4"/>
      <c r="K321" s="4"/>
      <c r="L321" s="4"/>
      <c r="M321" s="4"/>
      <c r="N321" s="4"/>
      <c r="O321" s="4"/>
      <c r="P321" s="4"/>
      <c r="Q321" s="4"/>
      <c r="R321" s="4"/>
      <c r="S321" s="4"/>
      <c r="T321" s="4"/>
      <c r="U321" s="4"/>
      <c r="V321" s="4"/>
      <c r="W321" s="4"/>
      <c r="X321" s="4"/>
      <c r="Y321" s="4"/>
    </row>
    <row r="322" spans="2:25" ht="15.9" customHeight="1" x14ac:dyDescent="0.2">
      <c r="B322" s="4"/>
      <c r="C322" s="4" t="s">
        <v>260</v>
      </c>
      <c r="D322" s="4"/>
      <c r="E322" s="4"/>
      <c r="F322" s="4"/>
      <c r="G322" s="4"/>
      <c r="H322" s="4"/>
      <c r="I322" s="4"/>
      <c r="J322" s="4"/>
      <c r="K322" s="4"/>
      <c r="L322" s="4"/>
      <c r="M322" s="4"/>
      <c r="N322" s="4"/>
      <c r="O322" s="4"/>
      <c r="P322" s="4"/>
      <c r="Q322" s="4"/>
      <c r="R322" s="4"/>
      <c r="S322" s="4"/>
      <c r="T322" s="4"/>
      <c r="U322" s="4"/>
      <c r="V322" s="4"/>
      <c r="W322" s="4"/>
      <c r="X322" s="4"/>
      <c r="Y322" s="4"/>
    </row>
    <row r="323" spans="2:25" ht="15.9" customHeight="1" x14ac:dyDescent="0.2">
      <c r="B323" s="4"/>
      <c r="C323" s="236" t="s">
        <v>469</v>
      </c>
      <c r="D323" s="236"/>
      <c r="E323" s="236"/>
      <c r="F323" s="236"/>
      <c r="G323" s="236"/>
      <c r="H323" s="236"/>
      <c r="I323" s="236"/>
      <c r="J323" s="236"/>
      <c r="K323" s="236"/>
      <c r="L323" s="236"/>
      <c r="M323" s="236"/>
      <c r="N323" s="236"/>
      <c r="O323" s="4"/>
      <c r="P323" s="4"/>
      <c r="Q323" s="4"/>
      <c r="R323" s="4"/>
      <c r="S323" s="4"/>
      <c r="T323" s="4"/>
      <c r="U323" s="4"/>
      <c r="V323" s="4"/>
      <c r="W323" s="4"/>
      <c r="X323" s="4"/>
      <c r="Y323" s="4"/>
    </row>
    <row r="324" spans="2:25" ht="15.9" customHeight="1" x14ac:dyDescent="0.2">
      <c r="C324" s="237" t="s">
        <v>570</v>
      </c>
      <c r="D324" s="238"/>
      <c r="E324" s="238"/>
      <c r="F324" s="238"/>
      <c r="G324" s="238"/>
      <c r="H324" s="238"/>
      <c r="I324" s="238"/>
      <c r="J324" s="238"/>
      <c r="K324" s="238"/>
      <c r="L324" s="238"/>
      <c r="M324" s="238"/>
      <c r="N324" s="238"/>
    </row>
  </sheetData>
  <autoFilter ref="A1:Z324" xr:uid="{00000000-0001-0000-0600-000000000000}"/>
  <dataConsolidate/>
  <mergeCells count="969">
    <mergeCell ref="C288:D288"/>
    <mergeCell ref="J288:L288"/>
    <mergeCell ref="V288:Y288"/>
    <mergeCell ref="C289:D289"/>
    <mergeCell ref="J289:L289"/>
    <mergeCell ref="V289:Y289"/>
    <mergeCell ref="C291:D291"/>
    <mergeCell ref="J291:L291"/>
    <mergeCell ref="V291:Y291"/>
    <mergeCell ref="C269:D269"/>
    <mergeCell ref="J269:L269"/>
    <mergeCell ref="V269:Y269"/>
    <mergeCell ref="C272:D272"/>
    <mergeCell ref="J272:L272"/>
    <mergeCell ref="V272:Y272"/>
    <mergeCell ref="C287:D287"/>
    <mergeCell ref="J287:L287"/>
    <mergeCell ref="V287:Y287"/>
    <mergeCell ref="C283:D283"/>
    <mergeCell ref="J283:L283"/>
    <mergeCell ref="V283:Y283"/>
    <mergeCell ref="C284:D284"/>
    <mergeCell ref="J284:L284"/>
    <mergeCell ref="V284:Y284"/>
    <mergeCell ref="C285:D285"/>
    <mergeCell ref="J285:L285"/>
    <mergeCell ref="V285:Y285"/>
    <mergeCell ref="C280:D280"/>
    <mergeCell ref="J280:L280"/>
    <mergeCell ref="V280:Y280"/>
    <mergeCell ref="C281:D281"/>
    <mergeCell ref="J281:L281"/>
    <mergeCell ref="V281:Y281"/>
    <mergeCell ref="C219:D219"/>
    <mergeCell ref="J219:L219"/>
    <mergeCell ref="V219:Y219"/>
    <mergeCell ref="C228:D228"/>
    <mergeCell ref="J228:L228"/>
    <mergeCell ref="V228:Y228"/>
    <mergeCell ref="C238:D238"/>
    <mergeCell ref="J238:L238"/>
    <mergeCell ref="V238:Y238"/>
    <mergeCell ref="C236:D236"/>
    <mergeCell ref="J236:L236"/>
    <mergeCell ref="V236:Y236"/>
    <mergeCell ref="C237:D237"/>
    <mergeCell ref="J237:L237"/>
    <mergeCell ref="V237:Y237"/>
    <mergeCell ref="C230:D230"/>
    <mergeCell ref="J230:L230"/>
    <mergeCell ref="V230:Y230"/>
    <mergeCell ref="C231:D231"/>
    <mergeCell ref="J231:L231"/>
    <mergeCell ref="V231:Y231"/>
    <mergeCell ref="C232:D232"/>
    <mergeCell ref="J232:L232"/>
    <mergeCell ref="V232:Y232"/>
    <mergeCell ref="C153:D153"/>
    <mergeCell ref="J153:L153"/>
    <mergeCell ref="V153:Y153"/>
    <mergeCell ref="C162:D162"/>
    <mergeCell ref="J162:L162"/>
    <mergeCell ref="V162:Y162"/>
    <mergeCell ref="C173:D173"/>
    <mergeCell ref="J173:L173"/>
    <mergeCell ref="V173:Y173"/>
    <mergeCell ref="C172:D172"/>
    <mergeCell ref="J172:L172"/>
    <mergeCell ref="V172:Y172"/>
    <mergeCell ref="C166:D166"/>
    <mergeCell ref="J166:L166"/>
    <mergeCell ref="V166:Y166"/>
    <mergeCell ref="C167:D167"/>
    <mergeCell ref="J167:L167"/>
    <mergeCell ref="V167:Y167"/>
    <mergeCell ref="C168:D168"/>
    <mergeCell ref="J168:L168"/>
    <mergeCell ref="V168:Y168"/>
    <mergeCell ref="C163:D163"/>
    <mergeCell ref="J163:L163"/>
    <mergeCell ref="V163:Y163"/>
    <mergeCell ref="C99:D99"/>
    <mergeCell ref="J99:L99"/>
    <mergeCell ref="V99:Y99"/>
    <mergeCell ref="J96:L96"/>
    <mergeCell ref="V96:Y96"/>
    <mergeCell ref="J98:L98"/>
    <mergeCell ref="V98:Y98"/>
    <mergeCell ref="C82:D82"/>
    <mergeCell ref="J82:L82"/>
    <mergeCell ref="V82:Y82"/>
    <mergeCell ref="C83:D83"/>
    <mergeCell ref="J83:L83"/>
    <mergeCell ref="V83:Y83"/>
    <mergeCell ref="C84:D84"/>
    <mergeCell ref="J84:L84"/>
    <mergeCell ref="V84:Y84"/>
    <mergeCell ref="C85:D85"/>
    <mergeCell ref="J85:L85"/>
    <mergeCell ref="C29:D29"/>
    <mergeCell ref="J29:L29"/>
    <mergeCell ref="V29:Y29"/>
    <mergeCell ref="C31:D31"/>
    <mergeCell ref="J31:L31"/>
    <mergeCell ref="V31:Y31"/>
    <mergeCell ref="C37:D37"/>
    <mergeCell ref="J37:L37"/>
    <mergeCell ref="V37:Y37"/>
    <mergeCell ref="V15:Y15"/>
    <mergeCell ref="C18:D18"/>
    <mergeCell ref="J18:L18"/>
    <mergeCell ref="V18:Y18"/>
    <mergeCell ref="C19:D19"/>
    <mergeCell ref="J19:L19"/>
    <mergeCell ref="V19:Y19"/>
    <mergeCell ref="C21:D21"/>
    <mergeCell ref="J21:L21"/>
    <mergeCell ref="V21:Y21"/>
    <mergeCell ref="C305:D305"/>
    <mergeCell ref="J305:L305"/>
    <mergeCell ref="V305:Y305"/>
    <mergeCell ref="C306:D306"/>
    <mergeCell ref="J306:L306"/>
    <mergeCell ref="V306:Y306"/>
    <mergeCell ref="C312:D312"/>
    <mergeCell ref="C313:D313"/>
    <mergeCell ref="C301:D301"/>
    <mergeCell ref="J301:L301"/>
    <mergeCell ref="V301:Y301"/>
    <mergeCell ref="C302:D302"/>
    <mergeCell ref="J302:L302"/>
    <mergeCell ref="V302:Y302"/>
    <mergeCell ref="C304:D304"/>
    <mergeCell ref="J304:L304"/>
    <mergeCell ref="V304:Y304"/>
    <mergeCell ref="C308:D308"/>
    <mergeCell ref="C303:D303"/>
    <mergeCell ref="J303:L303"/>
    <mergeCell ref="V303:Y303"/>
    <mergeCell ref="C307:D307"/>
    <mergeCell ref="J307:L307"/>
    <mergeCell ref="V307:Y307"/>
    <mergeCell ref="C299:D299"/>
    <mergeCell ref="J299:L299"/>
    <mergeCell ref="V299:Y299"/>
    <mergeCell ref="C300:D300"/>
    <mergeCell ref="J300:L300"/>
    <mergeCell ref="V300:Y300"/>
    <mergeCell ref="C292:D292"/>
    <mergeCell ref="J292:L292"/>
    <mergeCell ref="V292:Y292"/>
    <mergeCell ref="C293:D293"/>
    <mergeCell ref="J293:L293"/>
    <mergeCell ref="V293:Y293"/>
    <mergeCell ref="C294:D294"/>
    <mergeCell ref="J294:L294"/>
    <mergeCell ref="V294:Y294"/>
    <mergeCell ref="C295:D295"/>
    <mergeCell ref="J295:L295"/>
    <mergeCell ref="V295:Y295"/>
    <mergeCell ref="C296:D296"/>
    <mergeCell ref="J296:L296"/>
    <mergeCell ref="V296:Y296"/>
    <mergeCell ref="C282:D282"/>
    <mergeCell ref="J282:L282"/>
    <mergeCell ref="V282:Y282"/>
    <mergeCell ref="C277:D277"/>
    <mergeCell ref="J277:L277"/>
    <mergeCell ref="V277:Y277"/>
    <mergeCell ref="C278:D278"/>
    <mergeCell ref="J278:L278"/>
    <mergeCell ref="V278:Y278"/>
    <mergeCell ref="C279:D279"/>
    <mergeCell ref="J279:L279"/>
    <mergeCell ref="V279:Y279"/>
    <mergeCell ref="C286:D286"/>
    <mergeCell ref="J286:L286"/>
    <mergeCell ref="V286:Y286"/>
    <mergeCell ref="C290:D290"/>
    <mergeCell ref="J290:L290"/>
    <mergeCell ref="V290:Y290"/>
    <mergeCell ref="C270:D270"/>
    <mergeCell ref="J270:L270"/>
    <mergeCell ref="V270:Y270"/>
    <mergeCell ref="C271:D271"/>
    <mergeCell ref="J271:L271"/>
    <mergeCell ref="V271:Y271"/>
    <mergeCell ref="C273:D273"/>
    <mergeCell ref="J273:L273"/>
    <mergeCell ref="V273:Y273"/>
    <mergeCell ref="C274:D274"/>
    <mergeCell ref="J274:L274"/>
    <mergeCell ref="V274:Y274"/>
    <mergeCell ref="C275:D275"/>
    <mergeCell ref="J275:L275"/>
    <mergeCell ref="V275:Y275"/>
    <mergeCell ref="C276:D276"/>
    <mergeCell ref="J276:L276"/>
    <mergeCell ref="V276:Y276"/>
    <mergeCell ref="C265:D265"/>
    <mergeCell ref="J265:L265"/>
    <mergeCell ref="V265:Y265"/>
    <mergeCell ref="C267:D267"/>
    <mergeCell ref="J267:L267"/>
    <mergeCell ref="V267:Y267"/>
    <mergeCell ref="C268:D268"/>
    <mergeCell ref="J268:L268"/>
    <mergeCell ref="V268:Y268"/>
    <mergeCell ref="C266:D266"/>
    <mergeCell ref="J266:L266"/>
    <mergeCell ref="V266:Y266"/>
    <mergeCell ref="C262:D262"/>
    <mergeCell ref="J262:L262"/>
    <mergeCell ref="V262:Y262"/>
    <mergeCell ref="C263:D263"/>
    <mergeCell ref="J263:L263"/>
    <mergeCell ref="V263:Y263"/>
    <mergeCell ref="C264:D264"/>
    <mergeCell ref="J264:L264"/>
    <mergeCell ref="V264:Y264"/>
    <mergeCell ref="C259:D259"/>
    <mergeCell ref="J259:L259"/>
    <mergeCell ref="V259:Y259"/>
    <mergeCell ref="C260:D260"/>
    <mergeCell ref="J260:L260"/>
    <mergeCell ref="V260:Y260"/>
    <mergeCell ref="C261:D261"/>
    <mergeCell ref="J261:L261"/>
    <mergeCell ref="V261:Y261"/>
    <mergeCell ref="C256:D256"/>
    <mergeCell ref="J256:L256"/>
    <mergeCell ref="V256:Y256"/>
    <mergeCell ref="C257:D257"/>
    <mergeCell ref="J257:L257"/>
    <mergeCell ref="V257:Y257"/>
    <mergeCell ref="C258:D258"/>
    <mergeCell ref="J258:L258"/>
    <mergeCell ref="V258:Y258"/>
    <mergeCell ref="C253:D253"/>
    <mergeCell ref="J253:L253"/>
    <mergeCell ref="V253:Y253"/>
    <mergeCell ref="C254:D254"/>
    <mergeCell ref="J254:L254"/>
    <mergeCell ref="V254:Y254"/>
    <mergeCell ref="C255:D255"/>
    <mergeCell ref="J255:L255"/>
    <mergeCell ref="V255:Y255"/>
    <mergeCell ref="C250:D250"/>
    <mergeCell ref="J250:L250"/>
    <mergeCell ref="V250:Y250"/>
    <mergeCell ref="C251:D251"/>
    <mergeCell ref="J251:L251"/>
    <mergeCell ref="V251:Y251"/>
    <mergeCell ref="C252:D252"/>
    <mergeCell ref="J252:L252"/>
    <mergeCell ref="V252:Y252"/>
    <mergeCell ref="C247:D247"/>
    <mergeCell ref="J247:L247"/>
    <mergeCell ref="V247:Y247"/>
    <mergeCell ref="C248:D248"/>
    <mergeCell ref="J248:L248"/>
    <mergeCell ref="V248:Y248"/>
    <mergeCell ref="C249:D249"/>
    <mergeCell ref="J249:L249"/>
    <mergeCell ref="V249:Y249"/>
    <mergeCell ref="C244:D244"/>
    <mergeCell ref="J244:L244"/>
    <mergeCell ref="V244:Y244"/>
    <mergeCell ref="C245:D245"/>
    <mergeCell ref="J245:L245"/>
    <mergeCell ref="V245:Y245"/>
    <mergeCell ref="C246:D246"/>
    <mergeCell ref="J246:L246"/>
    <mergeCell ref="V246:Y246"/>
    <mergeCell ref="C240:D240"/>
    <mergeCell ref="J240:L240"/>
    <mergeCell ref="V240:Y240"/>
    <mergeCell ref="C242:D242"/>
    <mergeCell ref="J242:L242"/>
    <mergeCell ref="V242:Y242"/>
    <mergeCell ref="C243:D243"/>
    <mergeCell ref="J243:L243"/>
    <mergeCell ref="V243:Y243"/>
    <mergeCell ref="C241:D241"/>
    <mergeCell ref="J241:L241"/>
    <mergeCell ref="V241:Y241"/>
    <mergeCell ref="C239:D239"/>
    <mergeCell ref="J239:L239"/>
    <mergeCell ref="V239:Y239"/>
    <mergeCell ref="C233:D233"/>
    <mergeCell ref="J233:L233"/>
    <mergeCell ref="V233:Y233"/>
    <mergeCell ref="C234:D234"/>
    <mergeCell ref="J234:L234"/>
    <mergeCell ref="V234:Y234"/>
    <mergeCell ref="C235:D235"/>
    <mergeCell ref="J235:L235"/>
    <mergeCell ref="V235:Y235"/>
    <mergeCell ref="C226:D226"/>
    <mergeCell ref="J226:L226"/>
    <mergeCell ref="V226:Y226"/>
    <mergeCell ref="C227:D227"/>
    <mergeCell ref="J227:L227"/>
    <mergeCell ref="V227:Y227"/>
    <mergeCell ref="C229:D229"/>
    <mergeCell ref="J229:L229"/>
    <mergeCell ref="V229:Y229"/>
    <mergeCell ref="C223:D223"/>
    <mergeCell ref="J223:L223"/>
    <mergeCell ref="V223:Y223"/>
    <mergeCell ref="C224:D224"/>
    <mergeCell ref="J224:L224"/>
    <mergeCell ref="V224:Y224"/>
    <mergeCell ref="C225:D225"/>
    <mergeCell ref="J225:L225"/>
    <mergeCell ref="V225:Y225"/>
    <mergeCell ref="C220:D220"/>
    <mergeCell ref="J220:L220"/>
    <mergeCell ref="V220:Y220"/>
    <mergeCell ref="C221:D221"/>
    <mergeCell ref="J221:L221"/>
    <mergeCell ref="V221:Y221"/>
    <mergeCell ref="C222:D222"/>
    <mergeCell ref="J222:L222"/>
    <mergeCell ref="V222:Y222"/>
    <mergeCell ref="C214:D214"/>
    <mergeCell ref="J214:L214"/>
    <mergeCell ref="V214:Y214"/>
    <mergeCell ref="C218:D218"/>
    <mergeCell ref="J218:L218"/>
    <mergeCell ref="V218:Y218"/>
    <mergeCell ref="C215:D215"/>
    <mergeCell ref="J215:L215"/>
    <mergeCell ref="V215:Y215"/>
    <mergeCell ref="C216:D216"/>
    <mergeCell ref="J216:L216"/>
    <mergeCell ref="V216:Y216"/>
    <mergeCell ref="C217:D217"/>
    <mergeCell ref="J217:L217"/>
    <mergeCell ref="V217:Y217"/>
    <mergeCell ref="C211:D211"/>
    <mergeCell ref="J211:L211"/>
    <mergeCell ref="V211:Y211"/>
    <mergeCell ref="C212:D212"/>
    <mergeCell ref="J212:L212"/>
    <mergeCell ref="V212:Y212"/>
    <mergeCell ref="C213:D213"/>
    <mergeCell ref="J213:L213"/>
    <mergeCell ref="V213:Y213"/>
    <mergeCell ref="C208:D208"/>
    <mergeCell ref="J208:L208"/>
    <mergeCell ref="V208:Y208"/>
    <mergeCell ref="C209:D209"/>
    <mergeCell ref="J209:L209"/>
    <mergeCell ref="V209:Y209"/>
    <mergeCell ref="C210:D210"/>
    <mergeCell ref="J210:L210"/>
    <mergeCell ref="V210:Y210"/>
    <mergeCell ref="C205:D205"/>
    <mergeCell ref="J205:L205"/>
    <mergeCell ref="V205:Y205"/>
    <mergeCell ref="C206:D206"/>
    <mergeCell ref="J206:L206"/>
    <mergeCell ref="V206:Y206"/>
    <mergeCell ref="C207:D207"/>
    <mergeCell ref="J207:L207"/>
    <mergeCell ref="V207:Y207"/>
    <mergeCell ref="C202:D202"/>
    <mergeCell ref="J202:L202"/>
    <mergeCell ref="V202:Y202"/>
    <mergeCell ref="C203:D203"/>
    <mergeCell ref="J203:L203"/>
    <mergeCell ref="V203:Y203"/>
    <mergeCell ref="C204:D204"/>
    <mergeCell ref="J204:L204"/>
    <mergeCell ref="V204:Y204"/>
    <mergeCell ref="C198:D198"/>
    <mergeCell ref="J198:L198"/>
    <mergeCell ref="V198:Y198"/>
    <mergeCell ref="C200:D200"/>
    <mergeCell ref="J200:L200"/>
    <mergeCell ref="V200:Y200"/>
    <mergeCell ref="C201:D201"/>
    <mergeCell ref="J201:L201"/>
    <mergeCell ref="V201:Y201"/>
    <mergeCell ref="C199:D199"/>
    <mergeCell ref="J199:L199"/>
    <mergeCell ref="V199:Y199"/>
    <mergeCell ref="C195:D195"/>
    <mergeCell ref="J195:L195"/>
    <mergeCell ref="V195:Y195"/>
    <mergeCell ref="C196:D196"/>
    <mergeCell ref="J196:L196"/>
    <mergeCell ref="V196:Y196"/>
    <mergeCell ref="C197:D197"/>
    <mergeCell ref="J197:L197"/>
    <mergeCell ref="V197:Y197"/>
    <mergeCell ref="C192:D192"/>
    <mergeCell ref="J192:L192"/>
    <mergeCell ref="V192:Y192"/>
    <mergeCell ref="C193:D193"/>
    <mergeCell ref="J193:L193"/>
    <mergeCell ref="V193:Y193"/>
    <mergeCell ref="C194:D194"/>
    <mergeCell ref="J194:L194"/>
    <mergeCell ref="V194:Y194"/>
    <mergeCell ref="C189:D189"/>
    <mergeCell ref="J189:L189"/>
    <mergeCell ref="V189:Y189"/>
    <mergeCell ref="C190:D190"/>
    <mergeCell ref="J190:L190"/>
    <mergeCell ref="V190:Y190"/>
    <mergeCell ref="C191:D191"/>
    <mergeCell ref="J191:L191"/>
    <mergeCell ref="V191:Y191"/>
    <mergeCell ref="C186:D186"/>
    <mergeCell ref="J186:L186"/>
    <mergeCell ref="V186:Y186"/>
    <mergeCell ref="C187:D187"/>
    <mergeCell ref="J187:L187"/>
    <mergeCell ref="V187:Y187"/>
    <mergeCell ref="C188:D188"/>
    <mergeCell ref="J188:L188"/>
    <mergeCell ref="V188:Y188"/>
    <mergeCell ref="C183:D183"/>
    <mergeCell ref="J183:L183"/>
    <mergeCell ref="V183:Y183"/>
    <mergeCell ref="C184:D184"/>
    <mergeCell ref="J184:L184"/>
    <mergeCell ref="V184:Y184"/>
    <mergeCell ref="C185:D185"/>
    <mergeCell ref="J185:L185"/>
    <mergeCell ref="V185:Y185"/>
    <mergeCell ref="C180:D180"/>
    <mergeCell ref="J180:L180"/>
    <mergeCell ref="V180:Y180"/>
    <mergeCell ref="C181:D181"/>
    <mergeCell ref="J181:L181"/>
    <mergeCell ref="V181:Y181"/>
    <mergeCell ref="C182:D182"/>
    <mergeCell ref="J182:L182"/>
    <mergeCell ref="V182:Y182"/>
    <mergeCell ref="C176:D176"/>
    <mergeCell ref="J176:L176"/>
    <mergeCell ref="V176:Y176"/>
    <mergeCell ref="C178:D178"/>
    <mergeCell ref="J178:L178"/>
    <mergeCell ref="V178:Y178"/>
    <mergeCell ref="C179:D179"/>
    <mergeCell ref="J179:L179"/>
    <mergeCell ref="V179:Y179"/>
    <mergeCell ref="C177:D177"/>
    <mergeCell ref="J177:L177"/>
    <mergeCell ref="V177:Y177"/>
    <mergeCell ref="C174:D174"/>
    <mergeCell ref="J174:L174"/>
    <mergeCell ref="V174:Y174"/>
    <mergeCell ref="C175:D175"/>
    <mergeCell ref="J175:L175"/>
    <mergeCell ref="V175:Y175"/>
    <mergeCell ref="C169:D169"/>
    <mergeCell ref="J169:L169"/>
    <mergeCell ref="V169:Y169"/>
    <mergeCell ref="C170:D170"/>
    <mergeCell ref="J170:L170"/>
    <mergeCell ref="V170:Y170"/>
    <mergeCell ref="C171:D171"/>
    <mergeCell ref="J171:L171"/>
    <mergeCell ref="V171:Y171"/>
    <mergeCell ref="C164:D164"/>
    <mergeCell ref="J164:L164"/>
    <mergeCell ref="V164:Y164"/>
    <mergeCell ref="C165:D165"/>
    <mergeCell ref="J165:L165"/>
    <mergeCell ref="V165:Y165"/>
    <mergeCell ref="C155:D155"/>
    <mergeCell ref="J155:L155"/>
    <mergeCell ref="V155:Y155"/>
    <mergeCell ref="C156:D156"/>
    <mergeCell ref="J156:L156"/>
    <mergeCell ref="V156:Y156"/>
    <mergeCell ref="C161:D161"/>
    <mergeCell ref="J161:L161"/>
    <mergeCell ref="V161:Y161"/>
    <mergeCell ref="C160:D160"/>
    <mergeCell ref="J160:L160"/>
    <mergeCell ref="V160:Y160"/>
    <mergeCell ref="C157:D157"/>
    <mergeCell ref="J157:L157"/>
    <mergeCell ref="V157:Y157"/>
    <mergeCell ref="C158:D158"/>
    <mergeCell ref="J158:L158"/>
    <mergeCell ref="V158:Y158"/>
    <mergeCell ref="C159:D159"/>
    <mergeCell ref="J159:L159"/>
    <mergeCell ref="V159:Y159"/>
    <mergeCell ref="C154:D154"/>
    <mergeCell ref="J154:L154"/>
    <mergeCell ref="V154:Y154"/>
    <mergeCell ref="C146:D146"/>
    <mergeCell ref="J146:L146"/>
    <mergeCell ref="V146:Y146"/>
    <mergeCell ref="C147:D147"/>
    <mergeCell ref="J147:L147"/>
    <mergeCell ref="V147:Y147"/>
    <mergeCell ref="C148:D148"/>
    <mergeCell ref="J148:L148"/>
    <mergeCell ref="V148:Y148"/>
    <mergeCell ref="C149:D149"/>
    <mergeCell ref="J149:L149"/>
    <mergeCell ref="V149:Y149"/>
    <mergeCell ref="C150:D150"/>
    <mergeCell ref="J150:L150"/>
    <mergeCell ref="V150:Y150"/>
    <mergeCell ref="C152:D152"/>
    <mergeCell ref="J152:L152"/>
    <mergeCell ref="V152:Y152"/>
    <mergeCell ref="C151:D151"/>
    <mergeCell ref="J151:L151"/>
    <mergeCell ref="V151:Y151"/>
    <mergeCell ref="C142:D142"/>
    <mergeCell ref="J142:L142"/>
    <mergeCell ref="V142:Y142"/>
    <mergeCell ref="C144:D144"/>
    <mergeCell ref="J144:L144"/>
    <mergeCell ref="V144:Y144"/>
    <mergeCell ref="C145:D145"/>
    <mergeCell ref="J145:L145"/>
    <mergeCell ref="V145:Y145"/>
    <mergeCell ref="C143:D143"/>
    <mergeCell ref="J143:L143"/>
    <mergeCell ref="V143:Y143"/>
    <mergeCell ref="C139:D139"/>
    <mergeCell ref="J139:L139"/>
    <mergeCell ref="V139:Y139"/>
    <mergeCell ref="C140:D140"/>
    <mergeCell ref="J140:L140"/>
    <mergeCell ref="V140:Y140"/>
    <mergeCell ref="C141:D141"/>
    <mergeCell ref="J141:L141"/>
    <mergeCell ref="V141:Y141"/>
    <mergeCell ref="C136:D136"/>
    <mergeCell ref="J136:L136"/>
    <mergeCell ref="V136:Y136"/>
    <mergeCell ref="C137:D137"/>
    <mergeCell ref="J137:L137"/>
    <mergeCell ref="V137:Y137"/>
    <mergeCell ref="C138:D138"/>
    <mergeCell ref="J138:L138"/>
    <mergeCell ref="V138:Y138"/>
    <mergeCell ref="C133:D133"/>
    <mergeCell ref="J133:L133"/>
    <mergeCell ref="V133:Y133"/>
    <mergeCell ref="C134:D134"/>
    <mergeCell ref="J134:L134"/>
    <mergeCell ref="V134:Y134"/>
    <mergeCell ref="C135:D135"/>
    <mergeCell ref="J135:L135"/>
    <mergeCell ref="V135:Y135"/>
    <mergeCell ref="C130:D130"/>
    <mergeCell ref="J130:L130"/>
    <mergeCell ref="V130:Y130"/>
    <mergeCell ref="C131:D131"/>
    <mergeCell ref="J131:L131"/>
    <mergeCell ref="V131:Y131"/>
    <mergeCell ref="C132:D132"/>
    <mergeCell ref="J132:L132"/>
    <mergeCell ref="V132:Y132"/>
    <mergeCell ref="C127:D127"/>
    <mergeCell ref="J127:L127"/>
    <mergeCell ref="V127:Y127"/>
    <mergeCell ref="C128:D128"/>
    <mergeCell ref="J128:L128"/>
    <mergeCell ref="V128:Y128"/>
    <mergeCell ref="C129:D129"/>
    <mergeCell ref="J129:L129"/>
    <mergeCell ref="V129:Y129"/>
    <mergeCell ref="C124:D124"/>
    <mergeCell ref="J124:L124"/>
    <mergeCell ref="V124:Y124"/>
    <mergeCell ref="C125:D125"/>
    <mergeCell ref="J125:L125"/>
    <mergeCell ref="V125:Y125"/>
    <mergeCell ref="C126:D126"/>
    <mergeCell ref="J126:L126"/>
    <mergeCell ref="V126:Y126"/>
    <mergeCell ref="C121:D121"/>
    <mergeCell ref="J121:L121"/>
    <mergeCell ref="V121:Y121"/>
    <mergeCell ref="C122:D122"/>
    <mergeCell ref="J122:L122"/>
    <mergeCell ref="V122:Y122"/>
    <mergeCell ref="C123:D123"/>
    <mergeCell ref="J123:L123"/>
    <mergeCell ref="V123:Y123"/>
    <mergeCell ref="C118:D118"/>
    <mergeCell ref="J118:L118"/>
    <mergeCell ref="V118:Y118"/>
    <mergeCell ref="C119:D119"/>
    <mergeCell ref="J119:L119"/>
    <mergeCell ref="V119:Y119"/>
    <mergeCell ref="C120:D120"/>
    <mergeCell ref="J120:L120"/>
    <mergeCell ref="V120:Y120"/>
    <mergeCell ref="C115:D115"/>
    <mergeCell ref="J115:L115"/>
    <mergeCell ref="V115:Y115"/>
    <mergeCell ref="C116:D116"/>
    <mergeCell ref="J116:L116"/>
    <mergeCell ref="V116:Y116"/>
    <mergeCell ref="C117:D117"/>
    <mergeCell ref="J117:L117"/>
    <mergeCell ref="V117:Y117"/>
    <mergeCell ref="C111:D111"/>
    <mergeCell ref="J111:L111"/>
    <mergeCell ref="V111:Y111"/>
    <mergeCell ref="C113:D113"/>
    <mergeCell ref="J113:L113"/>
    <mergeCell ref="V113:Y113"/>
    <mergeCell ref="C114:D114"/>
    <mergeCell ref="J114:L114"/>
    <mergeCell ref="V114:Y114"/>
    <mergeCell ref="C112:D112"/>
    <mergeCell ref="J112:L112"/>
    <mergeCell ref="V112:Y112"/>
    <mergeCell ref="V105:Y105"/>
    <mergeCell ref="C106:D106"/>
    <mergeCell ref="J106:L106"/>
    <mergeCell ref="V106:Y106"/>
    <mergeCell ref="C107:D107"/>
    <mergeCell ref="J107:L107"/>
    <mergeCell ref="V107:Y107"/>
    <mergeCell ref="C110:D110"/>
    <mergeCell ref="J110:L110"/>
    <mergeCell ref="V110:Y110"/>
    <mergeCell ref="C108:D108"/>
    <mergeCell ref="J108:L108"/>
    <mergeCell ref="V108:Y108"/>
    <mergeCell ref="C109:D109"/>
    <mergeCell ref="J109:L109"/>
    <mergeCell ref="V109:Y109"/>
    <mergeCell ref="C314:D314"/>
    <mergeCell ref="V318:Y318"/>
    <mergeCell ref="V30:Y30"/>
    <mergeCell ref="V32:Y32"/>
    <mergeCell ref="V297:Y297"/>
    <mergeCell ref="V298:Y298"/>
    <mergeCell ref="V308:Y308"/>
    <mergeCell ref="V309:Y309"/>
    <mergeCell ref="V310:Y310"/>
    <mergeCell ref="V311:Y311"/>
    <mergeCell ref="V312:Y312"/>
    <mergeCell ref="V313:Y313"/>
    <mergeCell ref="V33:Y33"/>
    <mergeCell ref="V34:Y34"/>
    <mergeCell ref="V70:Y70"/>
    <mergeCell ref="V95:Y95"/>
    <mergeCell ref="V314:Y314"/>
    <mergeCell ref="V315:Y315"/>
    <mergeCell ref="V316:Y316"/>
    <mergeCell ref="V317:Y317"/>
    <mergeCell ref="C97:D97"/>
    <mergeCell ref="J97:L97"/>
    <mergeCell ref="V97:Y97"/>
    <mergeCell ref="C98:D98"/>
    <mergeCell ref="C9:D9"/>
    <mergeCell ref="C11:D11"/>
    <mergeCell ref="C10:D10"/>
    <mergeCell ref="J10:L10"/>
    <mergeCell ref="C297:D297"/>
    <mergeCell ref="V16:Y16"/>
    <mergeCell ref="J308:L308"/>
    <mergeCell ref="C310:D310"/>
    <mergeCell ref="V9:Y9"/>
    <mergeCell ref="V10:Y10"/>
    <mergeCell ref="V11:Y11"/>
    <mergeCell ref="V12:Y12"/>
    <mergeCell ref="V13:Y13"/>
    <mergeCell ref="V14:Y14"/>
    <mergeCell ref="V17:Y17"/>
    <mergeCell ref="V20:Y20"/>
    <mergeCell ref="V22:Y22"/>
    <mergeCell ref="V23:Y23"/>
    <mergeCell ref="V24:Y24"/>
    <mergeCell ref="V25:Y25"/>
    <mergeCell ref="V26:Y26"/>
    <mergeCell ref="V27:Y27"/>
    <mergeCell ref="V28:Y28"/>
    <mergeCell ref="J104:L104"/>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G7:G8"/>
    <mergeCell ref="H7:H8"/>
    <mergeCell ref="J7:L8"/>
    <mergeCell ref="I7:I8"/>
    <mergeCell ref="M7:M8"/>
    <mergeCell ref="N7:N8"/>
    <mergeCell ref="J26:L26"/>
    <mergeCell ref="C16:D16"/>
    <mergeCell ref="C298:D298"/>
    <mergeCell ref="J30:L30"/>
    <mergeCell ref="J32:L32"/>
    <mergeCell ref="J298:L298"/>
    <mergeCell ref="J297:L297"/>
    <mergeCell ref="J28:L28"/>
    <mergeCell ref="C26:D26"/>
    <mergeCell ref="C27:D27"/>
    <mergeCell ref="C28:D28"/>
    <mergeCell ref="C30:D30"/>
    <mergeCell ref="C33:D33"/>
    <mergeCell ref="J33:L33"/>
    <mergeCell ref="C34:D34"/>
    <mergeCell ref="J34:L34"/>
    <mergeCell ref="C70:D70"/>
    <mergeCell ref="J70:L70"/>
    <mergeCell ref="C95:D95"/>
    <mergeCell ref="J95:L95"/>
    <mergeCell ref="C96:D96"/>
    <mergeCell ref="C32:D32"/>
    <mergeCell ref="C105:D105"/>
    <mergeCell ref="J105:L105"/>
    <mergeCell ref="J9:L9"/>
    <mergeCell ref="C13:D13"/>
    <mergeCell ref="J13:L13"/>
    <mergeCell ref="C315:D315"/>
    <mergeCell ref="C318:D318"/>
    <mergeCell ref="J318:L318"/>
    <mergeCell ref="J310:L310"/>
    <mergeCell ref="C309:D309"/>
    <mergeCell ref="J309:L309"/>
    <mergeCell ref="C317:D317"/>
    <mergeCell ref="J317:L317"/>
    <mergeCell ref="C311:D311"/>
    <mergeCell ref="J311:L311"/>
    <mergeCell ref="J316:L316"/>
    <mergeCell ref="C316:D316"/>
    <mergeCell ref="J313:L313"/>
    <mergeCell ref="J312:L312"/>
    <mergeCell ref="J314:L314"/>
    <mergeCell ref="J315:L315"/>
    <mergeCell ref="J11:L11"/>
    <mergeCell ref="J27:L27"/>
    <mergeCell ref="C25:D25"/>
    <mergeCell ref="J25:L25"/>
    <mergeCell ref="C20:D20"/>
    <mergeCell ref="C12:D12"/>
    <mergeCell ref="C14:D14"/>
    <mergeCell ref="J24:L24"/>
    <mergeCell ref="J14:L14"/>
    <mergeCell ref="J12:L12"/>
    <mergeCell ref="C17:D17"/>
    <mergeCell ref="J17:L17"/>
    <mergeCell ref="C22:D22"/>
    <mergeCell ref="J22:L22"/>
    <mergeCell ref="C24:D24"/>
    <mergeCell ref="J23:L23"/>
    <mergeCell ref="J16:L16"/>
    <mergeCell ref="C23:D23"/>
    <mergeCell ref="J20:L20"/>
    <mergeCell ref="C15:D15"/>
    <mergeCell ref="J15:L15"/>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C100:D100"/>
    <mergeCell ref="J100:L100"/>
    <mergeCell ref="V100:Y100"/>
    <mergeCell ref="C101:D101"/>
    <mergeCell ref="J101:L101"/>
    <mergeCell ref="V101:Y101"/>
    <mergeCell ref="C102:D102"/>
    <mergeCell ref="J102:L102"/>
    <mergeCell ref="V102:Y102"/>
    <mergeCell ref="C103:D103"/>
    <mergeCell ref="J103:L103"/>
    <mergeCell ref="V103:Y103"/>
    <mergeCell ref="C104:D104"/>
    <mergeCell ref="V104:Y104"/>
    <mergeCell ref="C71:D71"/>
    <mergeCell ref="J71:L71"/>
    <mergeCell ref="V71:Y71"/>
    <mergeCell ref="C73:D73"/>
    <mergeCell ref="J73:L73"/>
    <mergeCell ref="V73:Y73"/>
    <mergeCell ref="C74:D74"/>
    <mergeCell ref="J74:L74"/>
    <mergeCell ref="V74:Y74"/>
    <mergeCell ref="C72:D72"/>
    <mergeCell ref="J72:L72"/>
    <mergeCell ref="V72:Y72"/>
    <mergeCell ref="C75:D75"/>
    <mergeCell ref="J75:L75"/>
    <mergeCell ref="V75:Y75"/>
    <mergeCell ref="C77:D77"/>
    <mergeCell ref="J77:L77"/>
    <mergeCell ref="V77:Y77"/>
    <mergeCell ref="C78:D78"/>
    <mergeCell ref="J78:L78"/>
    <mergeCell ref="V78:Y78"/>
    <mergeCell ref="C76:D76"/>
    <mergeCell ref="J76:L76"/>
    <mergeCell ref="V76:Y76"/>
    <mergeCell ref="C80:D80"/>
    <mergeCell ref="J80:L80"/>
    <mergeCell ref="V80:Y80"/>
    <mergeCell ref="C81:D81"/>
    <mergeCell ref="J81:L81"/>
    <mergeCell ref="V81:Y81"/>
    <mergeCell ref="C79:D79"/>
    <mergeCell ref="J79:L79"/>
    <mergeCell ref="V79:Y79"/>
    <mergeCell ref="V85:Y85"/>
    <mergeCell ref="C86:D86"/>
    <mergeCell ref="J86:L86"/>
    <mergeCell ref="V86:Y86"/>
    <mergeCell ref="C87:D87"/>
    <mergeCell ref="J87:L87"/>
    <mergeCell ref="V87:Y87"/>
    <mergeCell ref="C88:D88"/>
    <mergeCell ref="J88:L88"/>
    <mergeCell ref="V88:Y88"/>
    <mergeCell ref="C89:D89"/>
    <mergeCell ref="J89:L89"/>
    <mergeCell ref="V89:Y89"/>
    <mergeCell ref="C91:D91"/>
    <mergeCell ref="J91:L91"/>
    <mergeCell ref="V91:Y91"/>
    <mergeCell ref="C92:D92"/>
    <mergeCell ref="J92:L92"/>
    <mergeCell ref="V92:Y92"/>
    <mergeCell ref="C90:D90"/>
    <mergeCell ref="J90:L90"/>
    <mergeCell ref="V90:Y90"/>
    <mergeCell ref="C93:D93"/>
    <mergeCell ref="J93:L93"/>
    <mergeCell ref="V93:Y93"/>
    <mergeCell ref="C94:D94"/>
    <mergeCell ref="J94:L94"/>
    <mergeCell ref="V94:Y94"/>
    <mergeCell ref="B5:B8"/>
    <mergeCell ref="B9:B318"/>
    <mergeCell ref="C35:D35"/>
    <mergeCell ref="J35:L35"/>
    <mergeCell ref="V35:Y35"/>
    <mergeCell ref="C36:D36"/>
    <mergeCell ref="J36:L36"/>
    <mergeCell ref="V36:Y36"/>
    <mergeCell ref="C38:D38"/>
    <mergeCell ref="J38:L38"/>
    <mergeCell ref="V38:Y38"/>
    <mergeCell ref="C39:D39"/>
    <mergeCell ref="J39:L39"/>
    <mergeCell ref="V39:Y39"/>
    <mergeCell ref="C40:D40"/>
    <mergeCell ref="J40:L40"/>
    <mergeCell ref="V40:Y40"/>
    <mergeCell ref="C41:D41"/>
    <mergeCell ref="J41:L41"/>
    <mergeCell ref="V41:Y41"/>
    <mergeCell ref="C42:D42"/>
    <mergeCell ref="J42:L42"/>
    <mergeCell ref="V42:Y42"/>
    <mergeCell ref="C43:D43"/>
    <mergeCell ref="J43:L43"/>
    <mergeCell ref="V43:Y43"/>
    <mergeCell ref="C45:D45"/>
    <mergeCell ref="J45:L45"/>
    <mergeCell ref="V45:Y45"/>
    <mergeCell ref="C44:D44"/>
    <mergeCell ref="J44:L44"/>
    <mergeCell ref="V44:Y44"/>
    <mergeCell ref="C46:D46"/>
    <mergeCell ref="J46:L46"/>
    <mergeCell ref="V46:Y46"/>
    <mergeCell ref="C47:D47"/>
    <mergeCell ref="J47:L47"/>
    <mergeCell ref="V47:Y47"/>
    <mergeCell ref="C48:D48"/>
    <mergeCell ref="J48:L48"/>
    <mergeCell ref="V48:Y48"/>
    <mergeCell ref="C49:D49"/>
    <mergeCell ref="J49:L49"/>
    <mergeCell ref="V49:Y49"/>
    <mergeCell ref="C50:D50"/>
    <mergeCell ref="J50:L50"/>
    <mergeCell ref="V50:Y50"/>
    <mergeCell ref="C51:D51"/>
    <mergeCell ref="J51:L51"/>
    <mergeCell ref="V51:Y51"/>
    <mergeCell ref="C52:D52"/>
    <mergeCell ref="J52:L52"/>
    <mergeCell ref="V52:Y52"/>
    <mergeCell ref="C53:D53"/>
    <mergeCell ref="J53:L53"/>
    <mergeCell ref="V53:Y53"/>
    <mergeCell ref="C54:D54"/>
    <mergeCell ref="J54:L54"/>
    <mergeCell ref="V54:Y54"/>
    <mergeCell ref="C55:D55"/>
    <mergeCell ref="J55:L55"/>
    <mergeCell ref="V55:Y55"/>
    <mergeCell ref="C56:D56"/>
    <mergeCell ref="J56:L56"/>
    <mergeCell ref="V56:Y56"/>
    <mergeCell ref="C57:D57"/>
    <mergeCell ref="J57:L57"/>
    <mergeCell ref="V57:Y57"/>
    <mergeCell ref="C58:D58"/>
    <mergeCell ref="J58:L58"/>
    <mergeCell ref="V58:Y58"/>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V63:Y63"/>
    <mergeCell ref="C64:D64"/>
    <mergeCell ref="J64:L64"/>
    <mergeCell ref="V64:Y64"/>
    <mergeCell ref="C68:D68"/>
    <mergeCell ref="J68:L68"/>
    <mergeCell ref="V68:Y68"/>
    <mergeCell ref="C69:D69"/>
    <mergeCell ref="J69:L69"/>
    <mergeCell ref="V69:Y69"/>
    <mergeCell ref="C65:D65"/>
    <mergeCell ref="J65:L65"/>
    <mergeCell ref="V65:Y65"/>
    <mergeCell ref="C66:D66"/>
    <mergeCell ref="J66:L66"/>
    <mergeCell ref="V66:Y66"/>
    <mergeCell ref="C67:D67"/>
    <mergeCell ref="J67:L67"/>
    <mergeCell ref="V67:Y67"/>
  </mergeCells>
  <phoneticPr fontId="8"/>
  <dataValidations count="2">
    <dataValidation type="list" errorStyle="warning" allowBlank="1" showInputMessage="1" showErrorMessage="1" error="選択出来ません" sqref="H9:H318" xr:uid="{00000000-0002-0000-0600-000000000000}">
      <formula1>INDIRECT(G9)</formula1>
    </dataValidation>
    <dataValidation type="list" allowBlank="1" showInputMessage="1" showErrorMessage="1" sqref="J9:L318" xr:uid="{00000000-0002-0000-0600-000001000000}">
      <formula1>INDIRECT(I9)</formula1>
    </dataValidation>
  </dataValidations>
  <printOptions horizontalCentered="1"/>
  <pageMargins left="0.19685039370078741" right="0.19685039370078741" top="0.78740157480314965" bottom="0.19685039370078741" header="0.51181102362204722" footer="0.51181102362204722"/>
  <pageSetup paperSize="9" scale="78"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I9:I318</xm:sqref>
        </x14:dataValidation>
        <x14:dataValidation type="list" allowBlank="1" showInputMessage="1" showErrorMessage="1" xr:uid="{00000000-0002-0000-0600-000006000000}">
          <x14:formula1>
            <xm:f>'(参考)リスト'!$J$16:$J$18</xm:f>
          </x14:formula1>
          <xm:sqref>U9:U318</xm:sqref>
        </x14:dataValidation>
        <x14:dataValidation type="list" allowBlank="1" showInputMessage="1" showErrorMessage="1" xr:uid="{00000000-0002-0000-0600-000007000000}">
          <x14:formula1>
            <xm:f>'(参考)リスト'!$H$16:$H$17</xm:f>
          </x14:formula1>
          <xm:sqref>S9:S318</xm:sqref>
        </x14:dataValidation>
        <x14:dataValidation type="list" allowBlank="1" showInputMessage="1" showErrorMessage="1" xr:uid="{00000000-0002-0000-0600-000008000000}">
          <x14:formula1>
            <xm:f>'(参考)リスト'!$I$16:$I$18</xm:f>
          </x14:formula1>
          <xm:sqref>T9:T318</xm:sqref>
        </x14:dataValidation>
        <x14:dataValidation type="list" allowBlank="1" showInputMessage="1" showErrorMessage="1" xr:uid="{00000000-0002-0000-0600-00000A000000}">
          <x14:formula1>
            <xm:f>'(参考)リスト'!$G$16:$G$20</xm:f>
          </x14:formula1>
          <xm:sqref>P9:P318</xm:sqref>
        </x14:dataValidation>
        <x14:dataValidation type="list" allowBlank="1" showInputMessage="1" showErrorMessage="1" xr:uid="{00000000-0002-0000-0600-00000B000000}">
          <x14:formula1>
            <xm:f>'(参考)リスト'!$B$16:$B$20</xm:f>
          </x14:formula1>
          <xm:sqref>G9:G318</xm:sqref>
        </x14:dataValidation>
        <x14:dataValidation type="list" allowBlank="1" showInputMessage="1" showErrorMessage="1" xr:uid="{00000000-0002-0000-0600-00000C000000}">
          <x14:formula1>
            <xm:f>'(参考)リスト'!$F$16:$F$21</xm:f>
          </x14:formula1>
          <xm:sqref>Q9:R318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Z43"/>
  <sheetViews>
    <sheetView showGridLines="0" showZeros="0" view="pageBreakPreview" zoomScaleNormal="100" zoomScaleSheetLayoutView="100" workbookViewId="0">
      <pane xSplit="4" ySplit="1" topLeftCell="E2" activePane="bottomRight" state="frozen"/>
      <selection activeCell="Q7" sqref="Q7:R7"/>
      <selection pane="topRight" activeCell="Q7" sqref="Q7:R7"/>
      <selection pane="bottomLeft" activeCell="Q7" sqref="Q7:R7"/>
      <selection pane="bottomRight" activeCell="Q15" sqref="Q15"/>
    </sheetView>
  </sheetViews>
  <sheetFormatPr defaultColWidth="9" defaultRowHeight="15.9"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x14ac:dyDescent="0.2">
      <c r="Y1" s="4"/>
      <c r="Z1" s="4"/>
    </row>
    <row r="2" spans="2:26" ht="24.75" customHeight="1" x14ac:dyDescent="0.2">
      <c r="B2" s="454" t="s">
        <v>342</v>
      </c>
      <c r="C2" s="454"/>
      <c r="D2" s="454"/>
      <c r="E2" s="454"/>
      <c r="F2" s="454"/>
      <c r="G2" s="454"/>
      <c r="H2" s="454"/>
      <c r="I2" s="454"/>
      <c r="J2" s="565"/>
      <c r="K2" s="565"/>
      <c r="L2" s="565"/>
      <c r="M2" s="565"/>
      <c r="N2" s="565"/>
      <c r="O2" s="565"/>
      <c r="P2" s="565"/>
      <c r="Q2" s="565"/>
      <c r="R2" s="565"/>
      <c r="S2" s="565"/>
      <c r="T2" s="565"/>
      <c r="U2" s="565"/>
      <c r="V2" s="565"/>
      <c r="W2" s="565"/>
      <c r="X2" s="565"/>
    </row>
    <row r="3" spans="2:26" ht="20.100000000000001" customHeight="1" x14ac:dyDescent="0.2">
      <c r="B3" s="281" t="s">
        <v>221</v>
      </c>
      <c r="C3" s="293"/>
      <c r="D3" s="293"/>
      <c r="E3" s="282"/>
      <c r="F3" s="455" t="s">
        <v>635</v>
      </c>
      <c r="G3" s="456"/>
      <c r="H3" s="456"/>
      <c r="I3" s="457"/>
      <c r="J3" s="298" t="s">
        <v>220</v>
      </c>
      <c r="K3" s="288"/>
      <c r="L3" s="290" t="s">
        <v>639</v>
      </c>
      <c r="M3" s="291"/>
      <c r="N3" s="291"/>
      <c r="O3" s="261" t="s">
        <v>269</v>
      </c>
      <c r="P3" s="263"/>
      <c r="Q3" s="290" t="s">
        <v>643</v>
      </c>
      <c r="R3" s="291"/>
      <c r="S3" s="291"/>
      <c r="T3" s="292"/>
      <c r="U3" s="479" t="s">
        <v>230</v>
      </c>
      <c r="V3" s="480"/>
      <c r="W3" s="480"/>
      <c r="X3" s="481"/>
      <c r="Y3" s="460">
        <v>45281</v>
      </c>
      <c r="Z3" s="462"/>
    </row>
    <row r="4" spans="2:26" ht="20.100000000000001" customHeight="1" x14ac:dyDescent="0.2">
      <c r="B4" s="283" t="s">
        <v>0</v>
      </c>
      <c r="C4" s="321"/>
      <c r="D4" s="321"/>
      <c r="E4" s="284"/>
      <c r="F4" s="466" t="s">
        <v>637</v>
      </c>
      <c r="G4" s="467"/>
      <c r="H4" s="467"/>
      <c r="I4" s="468"/>
      <c r="J4" s="569" t="s">
        <v>1</v>
      </c>
      <c r="K4" s="570"/>
      <c r="L4" s="592" t="s">
        <v>641</v>
      </c>
      <c r="M4" s="291"/>
      <c r="N4" s="291"/>
      <c r="O4" s="261" t="s">
        <v>270</v>
      </c>
      <c r="P4" s="263"/>
      <c r="Q4" s="556" t="s">
        <v>645</v>
      </c>
      <c r="R4" s="557"/>
      <c r="S4" s="557"/>
      <c r="T4" s="591"/>
      <c r="U4" s="551"/>
      <c r="V4" s="552"/>
      <c r="W4" s="552"/>
      <c r="X4" s="553"/>
      <c r="Y4" s="554"/>
      <c r="Z4" s="555"/>
    </row>
    <row r="5" spans="2:26" ht="30" customHeight="1" x14ac:dyDescent="0.2">
      <c r="B5" s="275" t="s">
        <v>252</v>
      </c>
      <c r="C5" s="567" t="s">
        <v>47</v>
      </c>
      <c r="D5" s="568"/>
      <c r="E5" s="549" t="s">
        <v>219</v>
      </c>
      <c r="F5" s="549" t="s">
        <v>213</v>
      </c>
      <c r="G5" s="567" t="s">
        <v>218</v>
      </c>
      <c r="H5" s="586"/>
      <c r="I5" s="587"/>
      <c r="J5" s="281" t="s">
        <v>217</v>
      </c>
      <c r="K5" s="293"/>
      <c r="L5" s="293"/>
      <c r="M5" s="293"/>
      <c r="N5" s="293"/>
      <c r="O5" s="293"/>
      <c r="P5" s="577" t="s">
        <v>252</v>
      </c>
      <c r="Q5" s="579"/>
      <c r="R5" s="571" t="s">
        <v>276</v>
      </c>
      <c r="S5" s="575"/>
      <c r="T5" s="575"/>
      <c r="U5" s="575"/>
      <c r="V5" s="575"/>
      <c r="W5" s="572"/>
      <c r="X5" s="571" t="s">
        <v>209</v>
      </c>
      <c r="Y5" s="575"/>
      <c r="Z5" s="572"/>
    </row>
    <row r="6" spans="2:26" ht="16.5" customHeight="1" x14ac:dyDescent="0.2">
      <c r="B6" s="275"/>
      <c r="C6" s="588"/>
      <c r="D6" s="568"/>
      <c r="E6" s="589"/>
      <c r="F6" s="589"/>
      <c r="G6" s="571" t="s">
        <v>208</v>
      </c>
      <c r="H6" s="572"/>
      <c r="I6" s="469" t="s">
        <v>207</v>
      </c>
      <c r="J6" s="458" t="s">
        <v>216</v>
      </c>
      <c r="K6" s="458"/>
      <c r="L6" s="458"/>
      <c r="M6" s="458"/>
      <c r="N6" s="584" t="s">
        <v>215</v>
      </c>
      <c r="O6" s="584"/>
      <c r="P6" s="469" t="s">
        <v>291</v>
      </c>
      <c r="Q6" s="583"/>
      <c r="R6" s="559" t="s">
        <v>202</v>
      </c>
      <c r="S6" s="469" t="s">
        <v>272</v>
      </c>
      <c r="T6" s="469"/>
      <c r="U6" s="469"/>
      <c r="V6" s="469"/>
      <c r="W6" s="469"/>
      <c r="X6" s="567"/>
      <c r="Y6" s="586"/>
      <c r="Z6" s="587"/>
    </row>
    <row r="7" spans="2:26" ht="16.5" customHeight="1" x14ac:dyDescent="0.2">
      <c r="B7" s="275"/>
      <c r="C7" s="554"/>
      <c r="D7" s="555"/>
      <c r="E7" s="590"/>
      <c r="F7" s="590"/>
      <c r="G7" s="573"/>
      <c r="H7" s="574"/>
      <c r="I7" s="583"/>
      <c r="J7" s="537"/>
      <c r="K7" s="537"/>
      <c r="L7" s="537"/>
      <c r="M7" s="537"/>
      <c r="N7" s="537"/>
      <c r="O7" s="537"/>
      <c r="P7" s="109" t="s">
        <v>279</v>
      </c>
      <c r="Q7" s="109" t="s">
        <v>281</v>
      </c>
      <c r="R7" s="593"/>
      <c r="S7" s="583"/>
      <c r="T7" s="583"/>
      <c r="U7" s="583"/>
      <c r="V7" s="583"/>
      <c r="W7" s="583"/>
      <c r="X7" s="95"/>
      <c r="Y7" s="96"/>
      <c r="Z7" s="97"/>
    </row>
    <row r="8" spans="2:26" ht="15.9" customHeight="1" x14ac:dyDescent="0.2">
      <c r="B8" s="275"/>
      <c r="C8" s="546" t="s">
        <v>1247</v>
      </c>
      <c r="D8" s="547"/>
      <c r="E8" s="2">
        <v>101</v>
      </c>
      <c r="F8" s="94">
        <v>10.72</v>
      </c>
      <c r="G8" s="87" t="s">
        <v>546</v>
      </c>
      <c r="H8" s="87" t="s">
        <v>357</v>
      </c>
      <c r="I8" s="87" t="s">
        <v>403</v>
      </c>
      <c r="J8" s="271" t="s">
        <v>408</v>
      </c>
      <c r="K8" s="271"/>
      <c r="L8" s="271"/>
      <c r="M8" s="271"/>
      <c r="N8" s="271" t="s">
        <v>1251</v>
      </c>
      <c r="O8" s="271"/>
      <c r="P8" s="87"/>
      <c r="Q8" s="2" t="s">
        <v>1254</v>
      </c>
      <c r="R8" s="2" t="s">
        <v>381</v>
      </c>
      <c r="S8" s="271"/>
      <c r="T8" s="271"/>
      <c r="U8" s="271"/>
      <c r="V8" s="271"/>
      <c r="W8" s="271"/>
      <c r="X8" s="264" t="s">
        <v>1252</v>
      </c>
      <c r="Y8" s="266"/>
      <c r="Z8" s="265"/>
    </row>
    <row r="9" spans="2:26" ht="15.9" customHeight="1" x14ac:dyDescent="0.2">
      <c r="B9" s="275"/>
      <c r="C9" s="546" t="s">
        <v>1248</v>
      </c>
      <c r="D9" s="547"/>
      <c r="E9" s="2">
        <v>101</v>
      </c>
      <c r="F9" s="94">
        <v>10.85</v>
      </c>
      <c r="G9" s="87" t="s">
        <v>546</v>
      </c>
      <c r="H9" s="87" t="s">
        <v>357</v>
      </c>
      <c r="I9" s="87" t="s">
        <v>403</v>
      </c>
      <c r="J9" s="271" t="s">
        <v>408</v>
      </c>
      <c r="K9" s="271"/>
      <c r="L9" s="271"/>
      <c r="M9" s="271"/>
      <c r="N9" s="271" t="s">
        <v>1251</v>
      </c>
      <c r="O9" s="271"/>
      <c r="P9" s="87"/>
      <c r="Q9" s="2" t="s">
        <v>1254</v>
      </c>
      <c r="R9" s="2" t="s">
        <v>381</v>
      </c>
      <c r="S9" s="271"/>
      <c r="T9" s="271"/>
      <c r="U9" s="271"/>
      <c r="V9" s="271"/>
      <c r="W9" s="271"/>
      <c r="X9" s="264" t="s">
        <v>1252</v>
      </c>
      <c r="Y9" s="266"/>
      <c r="Z9" s="265"/>
    </row>
    <row r="10" spans="2:26" ht="15.9" customHeight="1" x14ac:dyDescent="0.2">
      <c r="B10" s="275"/>
      <c r="C10" s="546" t="s">
        <v>1249</v>
      </c>
      <c r="D10" s="547"/>
      <c r="E10" s="2">
        <v>101</v>
      </c>
      <c r="F10" s="94">
        <v>10.51</v>
      </c>
      <c r="G10" s="87" t="s">
        <v>546</v>
      </c>
      <c r="H10" s="87" t="s">
        <v>357</v>
      </c>
      <c r="I10" s="87" t="s">
        <v>403</v>
      </c>
      <c r="J10" s="271" t="s">
        <v>408</v>
      </c>
      <c r="K10" s="271"/>
      <c r="L10" s="271"/>
      <c r="M10" s="271"/>
      <c r="N10" s="271" t="s">
        <v>1251</v>
      </c>
      <c r="O10" s="271"/>
      <c r="P10" s="87"/>
      <c r="Q10" s="2" t="s">
        <v>1254</v>
      </c>
      <c r="R10" s="2" t="s">
        <v>381</v>
      </c>
      <c r="S10" s="271"/>
      <c r="T10" s="271"/>
      <c r="U10" s="271"/>
      <c r="V10" s="271"/>
      <c r="W10" s="271"/>
      <c r="X10" s="264" t="s">
        <v>1252</v>
      </c>
      <c r="Y10" s="266"/>
      <c r="Z10" s="265"/>
    </row>
    <row r="11" spans="2:26" ht="15.9" customHeight="1" x14ac:dyDescent="0.2">
      <c r="B11" s="275"/>
      <c r="C11" s="546" t="s">
        <v>1250</v>
      </c>
      <c r="D11" s="547"/>
      <c r="E11" s="2">
        <v>101</v>
      </c>
      <c r="F11" s="94">
        <v>10.75</v>
      </c>
      <c r="G11" s="87" t="s">
        <v>546</v>
      </c>
      <c r="H11" s="87" t="s">
        <v>357</v>
      </c>
      <c r="I11" s="87" t="s">
        <v>403</v>
      </c>
      <c r="J11" s="271" t="s">
        <v>408</v>
      </c>
      <c r="K11" s="271"/>
      <c r="L11" s="271"/>
      <c r="M11" s="271"/>
      <c r="N11" s="271" t="s">
        <v>1251</v>
      </c>
      <c r="O11" s="271"/>
      <c r="P11" s="87"/>
      <c r="Q11" s="2" t="s">
        <v>1254</v>
      </c>
      <c r="R11" s="2" t="s">
        <v>381</v>
      </c>
      <c r="S11" s="271"/>
      <c r="T11" s="271"/>
      <c r="U11" s="271"/>
      <c r="V11" s="271"/>
      <c r="W11" s="271"/>
      <c r="X11" s="264" t="s">
        <v>1252</v>
      </c>
      <c r="Y11" s="266"/>
      <c r="Z11" s="265"/>
    </row>
    <row r="12" spans="2:26" ht="15.9" customHeight="1" x14ac:dyDescent="0.2">
      <c r="B12" s="275"/>
      <c r="C12" s="546"/>
      <c r="D12" s="547"/>
      <c r="E12" s="52"/>
      <c r="F12" s="94"/>
      <c r="G12" s="87"/>
      <c r="H12" s="87"/>
      <c r="I12" s="87"/>
      <c r="J12" s="271"/>
      <c r="K12" s="271"/>
      <c r="L12" s="271"/>
      <c r="M12" s="271"/>
      <c r="N12" s="271"/>
      <c r="O12" s="271"/>
      <c r="P12" s="87"/>
      <c r="Q12" s="87"/>
      <c r="R12" s="2"/>
      <c r="S12" s="271"/>
      <c r="T12" s="271"/>
      <c r="U12" s="271"/>
      <c r="V12" s="271"/>
      <c r="W12" s="271"/>
      <c r="X12" s="264"/>
      <c r="Y12" s="266"/>
      <c r="Z12" s="265"/>
    </row>
    <row r="13" spans="2:26" ht="15.9" customHeight="1" x14ac:dyDescent="0.2">
      <c r="B13" s="275"/>
      <c r="C13" s="546"/>
      <c r="D13" s="547"/>
      <c r="E13" s="52"/>
      <c r="F13" s="94"/>
      <c r="G13" s="87"/>
      <c r="H13" s="87"/>
      <c r="I13" s="87"/>
      <c r="J13" s="271"/>
      <c r="K13" s="271"/>
      <c r="L13" s="271"/>
      <c r="M13" s="271"/>
      <c r="N13" s="271"/>
      <c r="O13" s="271"/>
      <c r="P13" s="87"/>
      <c r="Q13" s="87"/>
      <c r="R13" s="2"/>
      <c r="S13" s="271"/>
      <c r="T13" s="271"/>
      <c r="U13" s="271"/>
      <c r="V13" s="271"/>
      <c r="W13" s="271"/>
      <c r="X13" s="264"/>
      <c r="Y13" s="266"/>
      <c r="Z13" s="265"/>
    </row>
    <row r="14" spans="2:26" ht="15.9" customHeight="1" x14ac:dyDescent="0.2">
      <c r="B14" s="275"/>
      <c r="C14" s="546"/>
      <c r="D14" s="547"/>
      <c r="E14" s="52"/>
      <c r="F14" s="94"/>
      <c r="G14" s="87"/>
      <c r="H14" s="87"/>
      <c r="I14" s="87"/>
      <c r="J14" s="271"/>
      <c r="K14" s="271"/>
      <c r="L14" s="271"/>
      <c r="M14" s="271"/>
      <c r="N14" s="271"/>
      <c r="O14" s="271"/>
      <c r="P14" s="87"/>
      <c r="Q14" s="87"/>
      <c r="R14" s="2"/>
      <c r="S14" s="271"/>
      <c r="T14" s="271"/>
      <c r="U14" s="271"/>
      <c r="V14" s="271"/>
      <c r="W14" s="271"/>
      <c r="X14" s="264"/>
      <c r="Y14" s="266"/>
      <c r="Z14" s="265"/>
    </row>
    <row r="15" spans="2:26" ht="15.9" customHeight="1" x14ac:dyDescent="0.2">
      <c r="B15" s="275"/>
      <c r="C15" s="179"/>
      <c r="D15" s="180"/>
      <c r="E15" s="52"/>
      <c r="F15" s="94"/>
      <c r="G15" s="87"/>
      <c r="H15" s="87"/>
      <c r="I15" s="87"/>
      <c r="J15" s="271"/>
      <c r="K15" s="271"/>
      <c r="L15" s="271"/>
      <c r="M15" s="271"/>
      <c r="N15" s="271"/>
      <c r="O15" s="271"/>
      <c r="P15" s="87"/>
      <c r="Q15" s="87"/>
      <c r="R15" s="2"/>
      <c r="S15" s="271"/>
      <c r="T15" s="271"/>
      <c r="U15" s="271"/>
      <c r="V15" s="271"/>
      <c r="W15" s="271"/>
      <c r="X15" s="264"/>
      <c r="Y15" s="266"/>
      <c r="Z15" s="265"/>
    </row>
    <row r="16" spans="2:26" ht="15.9" customHeight="1" x14ac:dyDescent="0.2">
      <c r="B16" s="275"/>
      <c r="C16" s="179"/>
      <c r="D16" s="180"/>
      <c r="E16" s="52"/>
      <c r="F16" s="94"/>
      <c r="G16" s="87"/>
      <c r="H16" s="87"/>
      <c r="I16" s="87"/>
      <c r="J16" s="271"/>
      <c r="K16" s="271"/>
      <c r="L16" s="271"/>
      <c r="M16" s="271"/>
      <c r="N16" s="271"/>
      <c r="O16" s="271"/>
      <c r="P16" s="87"/>
      <c r="Q16" s="87"/>
      <c r="R16" s="2"/>
      <c r="S16" s="271"/>
      <c r="T16" s="271"/>
      <c r="U16" s="271"/>
      <c r="V16" s="271"/>
      <c r="W16" s="271"/>
      <c r="X16" s="264"/>
      <c r="Y16" s="266"/>
      <c r="Z16" s="265"/>
    </row>
    <row r="17" spans="2:26" ht="15.9" customHeight="1" x14ac:dyDescent="0.2">
      <c r="B17" s="275"/>
      <c r="C17" s="546"/>
      <c r="D17" s="547"/>
      <c r="E17" s="52"/>
      <c r="F17" s="94"/>
      <c r="G17" s="87"/>
      <c r="H17" s="87"/>
      <c r="I17" s="87"/>
      <c r="J17" s="271"/>
      <c r="K17" s="271"/>
      <c r="L17" s="271"/>
      <c r="M17" s="271"/>
      <c r="N17" s="271"/>
      <c r="O17" s="271"/>
      <c r="P17" s="87"/>
      <c r="Q17" s="87"/>
      <c r="R17" s="2"/>
      <c r="S17" s="271"/>
      <c r="T17" s="271"/>
      <c r="U17" s="271"/>
      <c r="V17" s="271"/>
      <c r="W17" s="271"/>
      <c r="X17" s="264"/>
      <c r="Y17" s="266"/>
      <c r="Z17" s="265"/>
    </row>
    <row r="18" spans="2:26" ht="15.9" customHeight="1" x14ac:dyDescent="0.2">
      <c r="B18" s="275"/>
      <c r="C18" s="546"/>
      <c r="D18" s="547"/>
      <c r="E18" s="52"/>
      <c r="F18" s="94"/>
      <c r="G18" s="87"/>
      <c r="H18" s="87"/>
      <c r="I18" s="87"/>
      <c r="J18" s="271"/>
      <c r="K18" s="271"/>
      <c r="L18" s="271"/>
      <c r="M18" s="271"/>
      <c r="N18" s="271"/>
      <c r="O18" s="271"/>
      <c r="P18" s="87"/>
      <c r="Q18" s="87"/>
      <c r="R18" s="2"/>
      <c r="S18" s="271"/>
      <c r="T18" s="271"/>
      <c r="U18" s="271"/>
      <c r="V18" s="271"/>
      <c r="W18" s="271"/>
      <c r="X18" s="264"/>
      <c r="Y18" s="266"/>
      <c r="Z18" s="265"/>
    </row>
    <row r="19" spans="2:26" ht="15.9" customHeight="1" x14ac:dyDescent="0.2">
      <c r="B19" s="275"/>
      <c r="C19" s="546"/>
      <c r="D19" s="547"/>
      <c r="E19" s="52"/>
      <c r="F19" s="94"/>
      <c r="G19" s="87"/>
      <c r="H19" s="87"/>
      <c r="I19" s="87"/>
      <c r="J19" s="271"/>
      <c r="K19" s="271"/>
      <c r="L19" s="271"/>
      <c r="M19" s="271"/>
      <c r="N19" s="271"/>
      <c r="O19" s="271"/>
      <c r="P19" s="87"/>
      <c r="Q19" s="87"/>
      <c r="R19" s="2"/>
      <c r="S19" s="271"/>
      <c r="T19" s="271"/>
      <c r="U19" s="271"/>
      <c r="V19" s="271"/>
      <c r="W19" s="271"/>
      <c r="X19" s="264"/>
      <c r="Y19" s="266"/>
      <c r="Z19" s="265"/>
    </row>
    <row r="20" spans="2:26" ht="15.9" customHeight="1" x14ac:dyDescent="0.2">
      <c r="B20" s="275"/>
      <c r="C20" s="546"/>
      <c r="D20" s="547"/>
      <c r="E20" s="52"/>
      <c r="F20" s="94"/>
      <c r="G20" s="87"/>
      <c r="H20" s="87"/>
      <c r="I20" s="87"/>
      <c r="J20" s="271"/>
      <c r="K20" s="271"/>
      <c r="L20" s="271"/>
      <c r="M20" s="271"/>
      <c r="N20" s="271"/>
      <c r="O20" s="271"/>
      <c r="P20" s="87"/>
      <c r="Q20" s="87"/>
      <c r="R20" s="2"/>
      <c r="S20" s="271"/>
      <c r="T20" s="271"/>
      <c r="U20" s="271"/>
      <c r="V20" s="271"/>
      <c r="W20" s="271"/>
      <c r="X20" s="264"/>
      <c r="Y20" s="266"/>
      <c r="Z20" s="265"/>
    </row>
    <row r="21" spans="2:26" ht="15.9" customHeight="1" x14ac:dyDescent="0.2">
      <c r="B21" s="275"/>
      <c r="C21" s="179"/>
      <c r="D21" s="180"/>
      <c r="E21" s="52"/>
      <c r="F21" s="94"/>
      <c r="G21" s="87"/>
      <c r="H21" s="87"/>
      <c r="I21" s="87"/>
      <c r="J21" s="271"/>
      <c r="K21" s="271"/>
      <c r="L21" s="271"/>
      <c r="M21" s="271"/>
      <c r="N21" s="271"/>
      <c r="O21" s="271"/>
      <c r="P21" s="87"/>
      <c r="Q21" s="87"/>
      <c r="R21" s="2"/>
      <c r="S21" s="271"/>
      <c r="T21" s="271"/>
      <c r="U21" s="271"/>
      <c r="V21" s="271"/>
      <c r="W21" s="271"/>
      <c r="X21" s="264"/>
      <c r="Y21" s="266"/>
      <c r="Z21" s="265"/>
    </row>
    <row r="22" spans="2:26" ht="15.9" customHeight="1" x14ac:dyDescent="0.2">
      <c r="B22" s="275"/>
      <c r="C22" s="179"/>
      <c r="D22" s="180"/>
      <c r="E22" s="52"/>
      <c r="F22" s="94"/>
      <c r="G22" s="87"/>
      <c r="H22" s="87"/>
      <c r="I22" s="87"/>
      <c r="J22" s="271"/>
      <c r="K22" s="271"/>
      <c r="L22" s="271"/>
      <c r="M22" s="271"/>
      <c r="N22" s="271"/>
      <c r="O22" s="271"/>
      <c r="P22" s="87"/>
      <c r="Q22" s="87"/>
      <c r="R22" s="2"/>
      <c r="S22" s="271"/>
      <c r="T22" s="271"/>
      <c r="U22" s="271"/>
      <c r="V22" s="271"/>
      <c r="W22" s="271"/>
      <c r="X22" s="264"/>
      <c r="Y22" s="266"/>
      <c r="Z22" s="265"/>
    </row>
    <row r="23" spans="2:26" ht="15.9" customHeight="1" x14ac:dyDescent="0.2">
      <c r="B23" s="275"/>
      <c r="C23" s="179"/>
      <c r="D23" s="180"/>
      <c r="E23" s="52"/>
      <c r="F23" s="94"/>
      <c r="G23" s="87"/>
      <c r="H23" s="87"/>
      <c r="I23" s="87"/>
      <c r="J23" s="271"/>
      <c r="K23" s="271"/>
      <c r="L23" s="271"/>
      <c r="M23" s="271"/>
      <c r="N23" s="271"/>
      <c r="O23" s="271"/>
      <c r="P23" s="87"/>
      <c r="Q23" s="87"/>
      <c r="R23" s="2"/>
      <c r="S23" s="271"/>
      <c r="T23" s="271"/>
      <c r="U23" s="271"/>
      <c r="V23" s="271"/>
      <c r="W23" s="271"/>
      <c r="X23" s="264"/>
      <c r="Y23" s="266"/>
      <c r="Z23" s="265"/>
    </row>
    <row r="24" spans="2:26" ht="15.9" customHeight="1" x14ac:dyDescent="0.2">
      <c r="B24" s="275"/>
      <c r="C24" s="179"/>
      <c r="D24" s="180"/>
      <c r="E24" s="52"/>
      <c r="F24" s="94"/>
      <c r="G24" s="87"/>
      <c r="H24" s="87"/>
      <c r="I24" s="87"/>
      <c r="J24" s="271"/>
      <c r="K24" s="271"/>
      <c r="L24" s="271"/>
      <c r="M24" s="271"/>
      <c r="N24" s="271"/>
      <c r="O24" s="271"/>
      <c r="P24" s="87"/>
      <c r="Q24" s="87"/>
      <c r="R24" s="2"/>
      <c r="S24" s="271"/>
      <c r="T24" s="271"/>
      <c r="U24" s="271"/>
      <c r="V24" s="271"/>
      <c r="W24" s="271"/>
      <c r="X24" s="264"/>
      <c r="Y24" s="266"/>
      <c r="Z24" s="265"/>
    </row>
    <row r="25" spans="2:26" ht="15.9" customHeight="1" x14ac:dyDescent="0.2">
      <c r="B25" s="275"/>
      <c r="C25" s="546"/>
      <c r="D25" s="547"/>
      <c r="E25" s="52"/>
      <c r="F25" s="94"/>
      <c r="G25" s="87"/>
      <c r="H25" s="87"/>
      <c r="I25" s="87"/>
      <c r="J25" s="271"/>
      <c r="K25" s="271"/>
      <c r="L25" s="271"/>
      <c r="M25" s="271"/>
      <c r="N25" s="271"/>
      <c r="O25" s="271"/>
      <c r="P25" s="87"/>
      <c r="Q25" s="87"/>
      <c r="R25" s="2"/>
      <c r="S25" s="271"/>
      <c r="T25" s="271"/>
      <c r="U25" s="271"/>
      <c r="V25" s="271"/>
      <c r="W25" s="271"/>
      <c r="X25" s="264"/>
      <c r="Y25" s="266"/>
      <c r="Z25" s="265"/>
    </row>
    <row r="26" spans="2:26" ht="15.9" customHeight="1" x14ac:dyDescent="0.2">
      <c r="B26" s="275"/>
      <c r="C26" s="546"/>
      <c r="D26" s="547"/>
      <c r="E26" s="52"/>
      <c r="F26" s="94"/>
      <c r="G26" s="87"/>
      <c r="H26" s="87"/>
      <c r="I26" s="87"/>
      <c r="J26" s="271"/>
      <c r="K26" s="271"/>
      <c r="L26" s="271"/>
      <c r="M26" s="271"/>
      <c r="N26" s="271"/>
      <c r="O26" s="271"/>
      <c r="P26" s="87"/>
      <c r="Q26" s="87"/>
      <c r="R26" s="2"/>
      <c r="S26" s="271"/>
      <c r="T26" s="271"/>
      <c r="U26" s="271"/>
      <c r="V26" s="271"/>
      <c r="W26" s="271"/>
      <c r="X26" s="264"/>
      <c r="Y26" s="266"/>
      <c r="Z26" s="265"/>
    </row>
    <row r="27" spans="2:26" ht="15.9" customHeight="1" x14ac:dyDescent="0.2">
      <c r="B27" s="275"/>
      <c r="C27" s="546"/>
      <c r="D27" s="547"/>
      <c r="E27" s="52"/>
      <c r="F27" s="94"/>
      <c r="G27" s="87"/>
      <c r="H27" s="87"/>
      <c r="I27" s="87"/>
      <c r="J27" s="271"/>
      <c r="K27" s="271"/>
      <c r="L27" s="271"/>
      <c r="M27" s="271"/>
      <c r="N27" s="271"/>
      <c r="O27" s="271"/>
      <c r="P27" s="87"/>
      <c r="Q27" s="87"/>
      <c r="R27" s="2"/>
      <c r="S27" s="271"/>
      <c r="T27" s="271"/>
      <c r="U27" s="271"/>
      <c r="V27" s="271"/>
      <c r="W27" s="271"/>
      <c r="X27" s="264"/>
      <c r="Y27" s="266"/>
      <c r="Z27" s="265"/>
    </row>
    <row r="28" spans="2:26" ht="15.9" customHeight="1" x14ac:dyDescent="0.2">
      <c r="B28" s="275"/>
      <c r="C28" s="546"/>
      <c r="D28" s="547"/>
      <c r="E28" s="52"/>
      <c r="F28" s="94"/>
      <c r="G28" s="87"/>
      <c r="H28" s="87"/>
      <c r="I28" s="87"/>
      <c r="J28" s="271"/>
      <c r="K28" s="271"/>
      <c r="L28" s="271"/>
      <c r="M28" s="271"/>
      <c r="N28" s="271"/>
      <c r="O28" s="271"/>
      <c r="P28" s="87"/>
      <c r="Q28" s="87"/>
      <c r="R28" s="2"/>
      <c r="S28" s="271"/>
      <c r="T28" s="271"/>
      <c r="U28" s="271"/>
      <c r="V28" s="271"/>
      <c r="W28" s="271"/>
      <c r="X28" s="264"/>
      <c r="Y28" s="266"/>
      <c r="Z28" s="265"/>
    </row>
    <row r="29" spans="2:26" ht="15.9" customHeight="1" x14ac:dyDescent="0.2">
      <c r="B29" s="275"/>
      <c r="C29" s="546"/>
      <c r="D29" s="547"/>
      <c r="E29" s="52"/>
      <c r="F29" s="94"/>
      <c r="G29" s="87"/>
      <c r="H29" s="87"/>
      <c r="I29" s="87"/>
      <c r="J29" s="271"/>
      <c r="K29" s="271"/>
      <c r="L29" s="271"/>
      <c r="M29" s="271"/>
      <c r="N29" s="271"/>
      <c r="O29" s="271"/>
      <c r="P29" s="87"/>
      <c r="Q29" s="87"/>
      <c r="R29" s="2"/>
      <c r="S29" s="271"/>
      <c r="T29" s="271"/>
      <c r="U29" s="271"/>
      <c r="V29" s="271"/>
      <c r="W29" s="271"/>
      <c r="X29" s="264"/>
      <c r="Y29" s="266"/>
      <c r="Z29" s="265"/>
    </row>
    <row r="30" spans="2:26" ht="15.9" customHeight="1" x14ac:dyDescent="0.2">
      <c r="B30" s="275"/>
      <c r="C30" s="546"/>
      <c r="D30" s="547"/>
      <c r="E30" s="52"/>
      <c r="F30" s="94"/>
      <c r="G30" s="87"/>
      <c r="H30" s="87"/>
      <c r="I30" s="87"/>
      <c r="J30" s="271"/>
      <c r="K30" s="271"/>
      <c r="L30" s="271"/>
      <c r="M30" s="271"/>
      <c r="N30" s="271"/>
      <c r="O30" s="271"/>
      <c r="P30" s="87"/>
      <c r="Q30" s="87"/>
      <c r="R30" s="2"/>
      <c r="S30" s="271"/>
      <c r="T30" s="271"/>
      <c r="U30" s="271"/>
      <c r="V30" s="271"/>
      <c r="W30" s="271"/>
      <c r="X30" s="264"/>
      <c r="Y30" s="266"/>
      <c r="Z30" s="265"/>
    </row>
    <row r="31" spans="2:26" ht="15.9" customHeight="1" x14ac:dyDescent="0.2">
      <c r="B31" s="275"/>
      <c r="C31" s="546"/>
      <c r="D31" s="547"/>
      <c r="E31" s="52"/>
      <c r="F31" s="94"/>
      <c r="G31" s="87"/>
      <c r="H31" s="87"/>
      <c r="I31" s="87"/>
      <c r="J31" s="271"/>
      <c r="K31" s="271"/>
      <c r="L31" s="271"/>
      <c r="M31" s="271"/>
      <c r="N31" s="271"/>
      <c r="O31" s="271"/>
      <c r="P31" s="87"/>
      <c r="Q31" s="87"/>
      <c r="R31" s="2"/>
      <c r="S31" s="271"/>
      <c r="T31" s="271"/>
      <c r="U31" s="271"/>
      <c r="V31" s="271"/>
      <c r="W31" s="271"/>
      <c r="X31" s="264"/>
      <c r="Y31" s="266"/>
      <c r="Z31" s="265"/>
    </row>
    <row r="32" spans="2:26" ht="15.9" customHeight="1" x14ac:dyDescent="0.2">
      <c r="B32" s="275"/>
      <c r="C32" s="179"/>
      <c r="D32" s="180"/>
      <c r="E32" s="52"/>
      <c r="F32" s="94"/>
      <c r="G32" s="87"/>
      <c r="H32" s="87"/>
      <c r="I32" s="87"/>
      <c r="J32" s="271"/>
      <c r="K32" s="271"/>
      <c r="L32" s="271"/>
      <c r="M32" s="271"/>
      <c r="N32" s="271"/>
      <c r="O32" s="271"/>
      <c r="P32" s="87"/>
      <c r="Q32" s="87"/>
      <c r="R32" s="2"/>
      <c r="S32" s="271"/>
      <c r="T32" s="271"/>
      <c r="U32" s="271"/>
      <c r="V32" s="271"/>
      <c r="W32" s="271"/>
      <c r="X32" s="264"/>
      <c r="Y32" s="266"/>
      <c r="Z32" s="265"/>
    </row>
    <row r="33" spans="2:26" ht="15.9" customHeight="1" x14ac:dyDescent="0.2">
      <c r="B33" s="275"/>
      <c r="C33" s="179"/>
      <c r="D33" s="180"/>
      <c r="E33" s="52"/>
      <c r="F33" s="94"/>
      <c r="G33" s="87"/>
      <c r="H33" s="87"/>
      <c r="I33" s="87"/>
      <c r="J33" s="271"/>
      <c r="K33" s="271"/>
      <c r="L33" s="271"/>
      <c r="M33" s="271"/>
      <c r="N33" s="271"/>
      <c r="O33" s="271"/>
      <c r="P33" s="87"/>
      <c r="Q33" s="87"/>
      <c r="R33" s="2"/>
      <c r="S33" s="271"/>
      <c r="T33" s="271"/>
      <c r="U33" s="271"/>
      <c r="V33" s="271"/>
      <c r="W33" s="271"/>
      <c r="X33" s="264"/>
      <c r="Y33" s="266"/>
      <c r="Z33" s="265"/>
    </row>
    <row r="34" spans="2:26" ht="15.9" customHeight="1" x14ac:dyDescent="0.2">
      <c r="B34" s="275"/>
      <c r="C34" s="546"/>
      <c r="D34" s="547"/>
      <c r="E34" s="52"/>
      <c r="F34" s="94"/>
      <c r="G34" s="87"/>
      <c r="H34" s="87"/>
      <c r="I34" s="87"/>
      <c r="J34" s="271"/>
      <c r="K34" s="271"/>
      <c r="L34" s="271"/>
      <c r="M34" s="271"/>
      <c r="N34" s="271"/>
      <c r="O34" s="271"/>
      <c r="P34" s="87"/>
      <c r="Q34" s="87"/>
      <c r="R34" s="2"/>
      <c r="S34" s="271"/>
      <c r="T34" s="271"/>
      <c r="U34" s="271"/>
      <c r="V34" s="271"/>
      <c r="W34" s="271"/>
      <c r="X34" s="264"/>
      <c r="Y34" s="266"/>
      <c r="Z34" s="265"/>
    </row>
    <row r="35" spans="2:26" ht="15.9" customHeight="1" x14ac:dyDescent="0.2">
      <c r="B35" s="275"/>
      <c r="C35" s="546"/>
      <c r="D35" s="547"/>
      <c r="E35" s="52"/>
      <c r="F35" s="94"/>
      <c r="G35" s="87"/>
      <c r="H35" s="87"/>
      <c r="I35" s="87"/>
      <c r="J35" s="271"/>
      <c r="K35" s="271"/>
      <c r="L35" s="271"/>
      <c r="M35" s="271"/>
      <c r="N35" s="271"/>
      <c r="O35" s="271"/>
      <c r="P35" s="87"/>
      <c r="Q35" s="87"/>
      <c r="R35" s="2"/>
      <c r="S35" s="271"/>
      <c r="T35" s="271"/>
      <c r="U35" s="271"/>
      <c r="V35" s="271"/>
      <c r="W35" s="271"/>
      <c r="X35" s="264"/>
      <c r="Y35" s="266"/>
      <c r="Z35" s="265"/>
    </row>
    <row r="36" spans="2:26" ht="15.9" customHeight="1" x14ac:dyDescent="0.2">
      <c r="B36" s="275"/>
      <c r="C36" s="546"/>
      <c r="D36" s="547"/>
      <c r="E36" s="52"/>
      <c r="F36" s="94"/>
      <c r="G36" s="87"/>
      <c r="H36" s="87"/>
      <c r="I36" s="87"/>
      <c r="J36" s="271"/>
      <c r="K36" s="271"/>
      <c r="L36" s="271"/>
      <c r="M36" s="271"/>
      <c r="N36" s="271"/>
      <c r="O36" s="271"/>
      <c r="P36" s="87"/>
      <c r="Q36" s="87"/>
      <c r="R36" s="2"/>
      <c r="S36" s="271"/>
      <c r="T36" s="271"/>
      <c r="U36" s="271"/>
      <c r="V36" s="271"/>
      <c r="W36" s="271"/>
      <c r="X36" s="264"/>
      <c r="Y36" s="266"/>
      <c r="Z36" s="265"/>
    </row>
    <row r="37" spans="2:26" ht="15.9" customHeight="1" x14ac:dyDescent="0.2">
      <c r="B37" s="275"/>
      <c r="C37" s="546"/>
      <c r="D37" s="547"/>
      <c r="E37" s="52"/>
      <c r="F37" s="94"/>
      <c r="G37" s="87"/>
      <c r="H37" s="87"/>
      <c r="I37" s="87"/>
      <c r="J37" s="271"/>
      <c r="K37" s="271"/>
      <c r="L37" s="271"/>
      <c r="M37" s="271"/>
      <c r="N37" s="271"/>
      <c r="O37" s="271"/>
      <c r="P37" s="87"/>
      <c r="Q37" s="87"/>
      <c r="R37" s="2"/>
      <c r="S37" s="271"/>
      <c r="T37" s="271"/>
      <c r="U37" s="271"/>
      <c r="V37" s="271"/>
      <c r="W37" s="271"/>
      <c r="X37" s="264"/>
      <c r="Y37" s="266"/>
      <c r="Z37" s="265"/>
    </row>
    <row r="38" spans="2:26" ht="15.9" customHeight="1" x14ac:dyDescent="0.2">
      <c r="B38" s="276"/>
      <c r="C38" s="546"/>
      <c r="D38" s="547"/>
      <c r="E38" s="52"/>
      <c r="F38" s="94"/>
      <c r="G38" s="87"/>
      <c r="H38" s="87"/>
      <c r="I38" s="87"/>
      <c r="J38" s="271"/>
      <c r="K38" s="271"/>
      <c r="L38" s="271"/>
      <c r="M38" s="271"/>
      <c r="N38" s="271"/>
      <c r="O38" s="271"/>
      <c r="P38" s="87"/>
      <c r="Q38" s="87"/>
      <c r="R38" s="2"/>
      <c r="S38" s="271"/>
      <c r="T38" s="271"/>
      <c r="U38" s="271"/>
      <c r="V38" s="271"/>
      <c r="W38" s="271"/>
      <c r="X38" s="264"/>
      <c r="Y38" s="266"/>
      <c r="Z38" s="265"/>
    </row>
    <row r="39" spans="2:26" ht="15.9" customHeight="1" x14ac:dyDescent="0.2">
      <c r="B39" s="92"/>
      <c r="C39" s="1" t="s">
        <v>296</v>
      </c>
      <c r="D39" s="36"/>
      <c r="F39" s="36"/>
      <c r="G39" s="89"/>
      <c r="H39" s="89"/>
      <c r="I39" s="89"/>
      <c r="J39" s="89"/>
      <c r="K39" s="89"/>
      <c r="L39" s="89"/>
      <c r="M39" s="89"/>
      <c r="N39" s="89"/>
      <c r="O39" s="89"/>
      <c r="P39" s="89"/>
      <c r="Q39" s="89"/>
      <c r="R39" s="36"/>
      <c r="S39" s="89"/>
      <c r="T39" s="89"/>
      <c r="U39" s="89"/>
      <c r="V39" s="89"/>
      <c r="W39" s="89"/>
      <c r="X39" s="36"/>
      <c r="Y39" s="36"/>
      <c r="Z39" s="36"/>
    </row>
    <row r="40" spans="2:26" ht="15.9" customHeight="1" x14ac:dyDescent="0.2">
      <c r="B40" s="92"/>
      <c r="C40" s="100" t="s">
        <v>297</v>
      </c>
      <c r="D40" s="36"/>
      <c r="F40" s="36"/>
      <c r="G40" s="89"/>
      <c r="H40" s="89"/>
      <c r="I40" s="89"/>
      <c r="J40" s="89"/>
      <c r="K40" s="89"/>
      <c r="L40" s="89"/>
      <c r="M40" s="89"/>
      <c r="N40" s="89"/>
      <c r="O40" s="89"/>
      <c r="P40" s="89"/>
      <c r="Q40" s="89"/>
      <c r="R40" s="36"/>
      <c r="S40" s="89"/>
      <c r="T40" s="89"/>
      <c r="U40" s="89"/>
      <c r="V40" s="89"/>
      <c r="W40" s="89"/>
      <c r="X40" s="36"/>
      <c r="Y40" s="36"/>
      <c r="Z40" s="36"/>
    </row>
    <row r="41" spans="2:26" ht="15.9" customHeight="1" x14ac:dyDescent="0.2">
      <c r="C41" s="4" t="s">
        <v>261</v>
      </c>
    </row>
    <row r="42" spans="2:26" ht="15.9" customHeight="1" x14ac:dyDescent="0.2">
      <c r="C42" s="4" t="s">
        <v>262</v>
      </c>
    </row>
    <row r="43" spans="2:26" ht="15.9" customHeight="1" x14ac:dyDescent="0.2">
      <c r="C43" s="237" t="s">
        <v>570</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P8:P38 Q12:Q38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Q7" sqref="Q7:R7"/>
      <selection pane="topRight" activeCell="Q7" sqref="Q7:R7"/>
      <selection pane="bottomLeft" activeCell="Q7" sqref="Q7:R7"/>
      <selection pane="bottomRight" activeCell="O7" sqref="O7:V7"/>
    </sheetView>
  </sheetViews>
  <sheetFormatPr defaultColWidth="5.6640625" defaultRowHeight="15.9"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565" t="s">
        <v>343</v>
      </c>
      <c r="C2" s="565"/>
      <c r="D2" s="565"/>
      <c r="E2" s="454"/>
      <c r="F2" s="454"/>
      <c r="G2" s="454"/>
      <c r="H2" s="565"/>
      <c r="I2" s="565"/>
      <c r="J2" s="565"/>
      <c r="K2" s="565"/>
      <c r="L2" s="565"/>
      <c r="M2" s="565"/>
      <c r="N2" s="565"/>
      <c r="O2" s="565"/>
      <c r="P2" s="565"/>
      <c r="Q2" s="565"/>
      <c r="R2" s="565"/>
      <c r="S2" s="565"/>
      <c r="T2" s="565"/>
      <c r="U2" s="565"/>
      <c r="V2" s="565"/>
      <c r="W2" s="565"/>
      <c r="X2" s="565"/>
      <c r="Y2" s="565"/>
      <c r="Z2" s="565"/>
    </row>
    <row r="3" spans="2:28" ht="20.100000000000001" customHeight="1" x14ac:dyDescent="0.2">
      <c r="B3" s="603" t="s">
        <v>27</v>
      </c>
      <c r="C3" s="603"/>
      <c r="D3" s="281"/>
      <c r="E3" s="455" t="s">
        <v>634</v>
      </c>
      <c r="F3" s="456"/>
      <c r="G3" s="457"/>
      <c r="H3" s="288" t="s">
        <v>28</v>
      </c>
      <c r="I3" s="458"/>
      <c r="J3" s="459" t="s">
        <v>638</v>
      </c>
      <c r="K3" s="459"/>
      <c r="L3" s="459"/>
      <c r="M3" s="261" t="s">
        <v>269</v>
      </c>
      <c r="N3" s="262"/>
      <c r="O3" s="262"/>
      <c r="P3" s="262"/>
      <c r="Q3" s="263"/>
      <c r="R3" s="329" t="s">
        <v>642</v>
      </c>
      <c r="S3" s="329"/>
      <c r="T3" s="329"/>
      <c r="U3" s="479" t="s">
        <v>230</v>
      </c>
      <c r="V3" s="480"/>
      <c r="W3" s="481"/>
      <c r="X3" s="460">
        <v>45281</v>
      </c>
      <c r="Y3" s="461"/>
      <c r="Z3" s="462"/>
    </row>
    <row r="4" spans="2:28" ht="20.100000000000001" customHeight="1" x14ac:dyDescent="0.2">
      <c r="B4" s="566" t="s">
        <v>0</v>
      </c>
      <c r="C4" s="566"/>
      <c r="D4" s="283"/>
      <c r="E4" s="466" t="s">
        <v>636</v>
      </c>
      <c r="F4" s="467"/>
      <c r="G4" s="468"/>
      <c r="H4" s="570" t="s">
        <v>1</v>
      </c>
      <c r="I4" s="469"/>
      <c r="J4" s="459" t="s">
        <v>640</v>
      </c>
      <c r="K4" s="459"/>
      <c r="L4" s="459"/>
      <c r="M4" s="261" t="s">
        <v>270</v>
      </c>
      <c r="N4" s="262"/>
      <c r="O4" s="262"/>
      <c r="P4" s="262"/>
      <c r="Q4" s="263"/>
      <c r="R4" s="604" t="s">
        <v>644</v>
      </c>
      <c r="S4" s="604"/>
      <c r="T4" s="604"/>
      <c r="U4" s="551"/>
      <c r="V4" s="552"/>
      <c r="W4" s="553"/>
      <c r="X4" s="554"/>
      <c r="Y4" s="609"/>
      <c r="Z4" s="555"/>
    </row>
    <row r="5" spans="2:28" ht="28.5" customHeight="1" x14ac:dyDescent="0.2">
      <c r="B5" s="327" t="s">
        <v>295</v>
      </c>
      <c r="C5" s="550" t="s">
        <v>232</v>
      </c>
      <c r="D5" s="550"/>
      <c r="E5" s="607" t="s">
        <v>214</v>
      </c>
      <c r="F5" s="573" t="s">
        <v>295</v>
      </c>
      <c r="G5" s="576"/>
      <c r="H5" s="569"/>
      <c r="I5" s="569"/>
      <c r="J5" s="569"/>
      <c r="K5" s="569"/>
      <c r="L5" s="569"/>
      <c r="M5" s="569"/>
      <c r="N5" s="569"/>
      <c r="O5" s="569"/>
      <c r="P5" s="569"/>
      <c r="Q5" s="569"/>
      <c r="R5" s="569"/>
      <c r="S5" s="610"/>
      <c r="T5" s="610"/>
      <c r="U5" s="610"/>
      <c r="V5" s="610"/>
      <c r="W5" s="610"/>
      <c r="X5" s="610"/>
      <c r="Y5" s="610"/>
      <c r="Z5" s="611"/>
      <c r="AA5" s="53"/>
      <c r="AB5" s="6"/>
    </row>
    <row r="6" spans="2:28" ht="24.75" customHeight="1" x14ac:dyDescent="0.2">
      <c r="B6" s="327"/>
      <c r="C6" s="469"/>
      <c r="D6" s="469"/>
      <c r="E6" s="608"/>
      <c r="F6" s="458" t="s">
        <v>308</v>
      </c>
      <c r="G6" s="458"/>
      <c r="H6" s="612" t="s">
        <v>293</v>
      </c>
      <c r="I6" s="610"/>
      <c r="J6" s="610"/>
      <c r="K6" s="610"/>
      <c r="L6" s="610"/>
      <c r="M6" s="610"/>
      <c r="N6" s="611"/>
      <c r="O6" s="612" t="s">
        <v>292</v>
      </c>
      <c r="P6" s="613"/>
      <c r="Q6" s="613"/>
      <c r="R6" s="613"/>
      <c r="S6" s="613"/>
      <c r="T6" s="613"/>
      <c r="U6" s="613"/>
      <c r="V6" s="614"/>
      <c r="W6" s="612" t="s">
        <v>231</v>
      </c>
      <c r="X6" s="570"/>
      <c r="Y6" s="605" t="s">
        <v>273</v>
      </c>
      <c r="Z6" s="606"/>
      <c r="AA6" s="6"/>
      <c r="AB6" s="6"/>
    </row>
    <row r="7" spans="2:28" ht="27.75" customHeight="1" x14ac:dyDescent="0.2">
      <c r="B7" s="275"/>
      <c r="C7" s="546"/>
      <c r="D7" s="547"/>
      <c r="E7" s="94"/>
      <c r="F7" s="602"/>
      <c r="G7" s="602"/>
      <c r="H7" s="600"/>
      <c r="I7" s="601"/>
      <c r="J7" s="601"/>
      <c r="K7" s="601"/>
      <c r="L7" s="598"/>
      <c r="M7" s="598"/>
      <c r="N7" s="599"/>
      <c r="O7" s="615"/>
      <c r="P7" s="598"/>
      <c r="Q7" s="598"/>
      <c r="R7" s="598"/>
      <c r="S7" s="598"/>
      <c r="T7" s="598"/>
      <c r="U7" s="598"/>
      <c r="V7" s="599"/>
      <c r="W7" s="597"/>
      <c r="X7" s="597"/>
      <c r="Y7" s="597"/>
      <c r="Z7" s="597"/>
    </row>
    <row r="8" spans="2:28" ht="27.75" customHeight="1" x14ac:dyDescent="0.2">
      <c r="B8" s="275"/>
      <c r="C8" s="546"/>
      <c r="D8" s="547"/>
      <c r="E8" s="94"/>
      <c r="F8" s="602"/>
      <c r="G8" s="602"/>
      <c r="H8" s="600"/>
      <c r="I8" s="601"/>
      <c r="J8" s="601"/>
      <c r="K8" s="601"/>
      <c r="L8" s="598"/>
      <c r="M8" s="598"/>
      <c r="N8" s="599"/>
      <c r="O8" s="615"/>
      <c r="P8" s="598"/>
      <c r="Q8" s="598"/>
      <c r="R8" s="598"/>
      <c r="S8" s="598"/>
      <c r="T8" s="598"/>
      <c r="U8" s="598"/>
      <c r="V8" s="599"/>
      <c r="W8" s="597"/>
      <c r="X8" s="597"/>
      <c r="Y8" s="597"/>
      <c r="Z8" s="597"/>
    </row>
    <row r="9" spans="2:28" ht="27.75" customHeight="1" x14ac:dyDescent="0.2">
      <c r="B9" s="275"/>
      <c r="C9" s="546"/>
      <c r="D9" s="547"/>
      <c r="E9" s="94"/>
      <c r="F9" s="602"/>
      <c r="G9" s="602"/>
      <c r="H9" s="600"/>
      <c r="I9" s="601"/>
      <c r="J9" s="601"/>
      <c r="K9" s="601"/>
      <c r="L9" s="598"/>
      <c r="M9" s="598"/>
      <c r="N9" s="599"/>
      <c r="O9" s="615"/>
      <c r="P9" s="598"/>
      <c r="Q9" s="598"/>
      <c r="R9" s="598"/>
      <c r="S9" s="598"/>
      <c r="T9" s="598"/>
      <c r="U9" s="598"/>
      <c r="V9" s="599"/>
      <c r="W9" s="597"/>
      <c r="X9" s="597"/>
      <c r="Y9" s="597"/>
      <c r="Z9" s="597"/>
    </row>
    <row r="10" spans="2:28" ht="27.75" customHeight="1" x14ac:dyDescent="0.2">
      <c r="B10" s="275"/>
      <c r="C10" s="546"/>
      <c r="D10" s="547"/>
      <c r="E10" s="94"/>
      <c r="F10" s="602"/>
      <c r="G10" s="602"/>
      <c r="H10" s="600"/>
      <c r="I10" s="601"/>
      <c r="J10" s="601"/>
      <c r="K10" s="601"/>
      <c r="L10" s="598"/>
      <c r="M10" s="598"/>
      <c r="N10" s="599"/>
      <c r="O10" s="615"/>
      <c r="P10" s="598"/>
      <c r="Q10" s="598"/>
      <c r="R10" s="598"/>
      <c r="S10" s="598"/>
      <c r="T10" s="598"/>
      <c r="U10" s="598"/>
      <c r="V10" s="599"/>
      <c r="W10" s="597"/>
      <c r="X10" s="597"/>
      <c r="Y10" s="597"/>
      <c r="Z10" s="597"/>
    </row>
    <row r="11" spans="2:28" ht="27.75" customHeight="1" x14ac:dyDescent="0.2">
      <c r="B11" s="275"/>
      <c r="C11" s="594"/>
      <c r="D11" s="595"/>
      <c r="E11" s="52"/>
      <c r="F11" s="596"/>
      <c r="G11" s="596"/>
      <c r="H11" s="600"/>
      <c r="I11" s="601"/>
      <c r="J11" s="601"/>
      <c r="K11" s="601"/>
      <c r="L11" s="598"/>
      <c r="M11" s="598"/>
      <c r="N11" s="599"/>
      <c r="O11" s="594"/>
      <c r="P11" s="598"/>
      <c r="Q11" s="598"/>
      <c r="R11" s="598"/>
      <c r="S11" s="598"/>
      <c r="T11" s="598"/>
      <c r="U11" s="598"/>
      <c r="V11" s="599"/>
      <c r="W11" s="597"/>
      <c r="X11" s="597"/>
      <c r="Y11" s="597"/>
      <c r="Z11" s="597"/>
    </row>
    <row r="12" spans="2:28" ht="27.75" customHeight="1" x14ac:dyDescent="0.2">
      <c r="B12" s="275"/>
      <c r="C12" s="594"/>
      <c r="D12" s="595"/>
      <c r="E12" s="52"/>
      <c r="F12" s="596"/>
      <c r="G12" s="596"/>
      <c r="H12" s="600"/>
      <c r="I12" s="601"/>
      <c r="J12" s="601"/>
      <c r="K12" s="601"/>
      <c r="L12" s="598"/>
      <c r="M12" s="598"/>
      <c r="N12" s="599"/>
      <c r="O12" s="594"/>
      <c r="P12" s="598"/>
      <c r="Q12" s="598"/>
      <c r="R12" s="598"/>
      <c r="S12" s="598"/>
      <c r="T12" s="598"/>
      <c r="U12" s="598"/>
      <c r="V12" s="599"/>
      <c r="W12" s="597"/>
      <c r="X12" s="597"/>
      <c r="Y12" s="597"/>
      <c r="Z12" s="597"/>
    </row>
    <row r="13" spans="2:28" ht="27.75" customHeight="1" x14ac:dyDescent="0.2">
      <c r="B13" s="275"/>
      <c r="C13" s="594"/>
      <c r="D13" s="595"/>
      <c r="E13" s="52"/>
      <c r="F13" s="596"/>
      <c r="G13" s="596"/>
      <c r="H13" s="600"/>
      <c r="I13" s="601"/>
      <c r="J13" s="601"/>
      <c r="K13" s="601"/>
      <c r="L13" s="598"/>
      <c r="M13" s="598"/>
      <c r="N13" s="599"/>
      <c r="O13" s="594"/>
      <c r="P13" s="598"/>
      <c r="Q13" s="598"/>
      <c r="R13" s="598"/>
      <c r="S13" s="598"/>
      <c r="T13" s="598"/>
      <c r="U13" s="598"/>
      <c r="V13" s="599"/>
      <c r="W13" s="597"/>
      <c r="X13" s="597"/>
      <c r="Y13" s="597"/>
      <c r="Z13" s="597"/>
    </row>
    <row r="14" spans="2:28" ht="27.75" customHeight="1" x14ac:dyDescent="0.2">
      <c r="B14" s="275"/>
      <c r="C14" s="594"/>
      <c r="D14" s="595"/>
      <c r="E14" s="52"/>
      <c r="F14" s="602"/>
      <c r="G14" s="602"/>
      <c r="H14" s="600"/>
      <c r="I14" s="601"/>
      <c r="J14" s="601"/>
      <c r="K14" s="601"/>
      <c r="L14" s="598"/>
      <c r="M14" s="598"/>
      <c r="N14" s="599"/>
      <c r="O14" s="594"/>
      <c r="P14" s="598"/>
      <c r="Q14" s="598"/>
      <c r="R14" s="598"/>
      <c r="S14" s="598"/>
      <c r="T14" s="598"/>
      <c r="U14" s="598"/>
      <c r="V14" s="599"/>
      <c r="W14" s="597"/>
      <c r="X14" s="597"/>
      <c r="Y14" s="597"/>
      <c r="Z14" s="597"/>
    </row>
    <row r="15" spans="2:28" ht="27.75" customHeight="1" x14ac:dyDescent="0.2">
      <c r="B15" s="275"/>
      <c r="C15" s="594"/>
      <c r="D15" s="595"/>
      <c r="E15" s="52"/>
      <c r="F15" s="596"/>
      <c r="G15" s="596"/>
      <c r="H15" s="600"/>
      <c r="I15" s="601"/>
      <c r="J15" s="601"/>
      <c r="K15" s="601"/>
      <c r="L15" s="598"/>
      <c r="M15" s="598"/>
      <c r="N15" s="599"/>
      <c r="O15" s="594"/>
      <c r="P15" s="598"/>
      <c r="Q15" s="598"/>
      <c r="R15" s="598"/>
      <c r="S15" s="598"/>
      <c r="T15" s="598"/>
      <c r="U15" s="598"/>
      <c r="V15" s="599"/>
      <c r="W15" s="597"/>
      <c r="X15" s="597"/>
      <c r="Y15" s="597"/>
      <c r="Z15" s="597"/>
    </row>
    <row r="16" spans="2:28" ht="27.75" customHeight="1" x14ac:dyDescent="0.2">
      <c r="B16" s="275"/>
      <c r="C16" s="594"/>
      <c r="D16" s="595"/>
      <c r="E16" s="52"/>
      <c r="F16" s="596"/>
      <c r="G16" s="596"/>
      <c r="H16" s="600"/>
      <c r="I16" s="601"/>
      <c r="J16" s="601"/>
      <c r="K16" s="601"/>
      <c r="L16" s="598"/>
      <c r="M16" s="598"/>
      <c r="N16" s="599"/>
      <c r="O16" s="594"/>
      <c r="P16" s="598"/>
      <c r="Q16" s="598"/>
      <c r="R16" s="598"/>
      <c r="S16" s="598"/>
      <c r="T16" s="598"/>
      <c r="U16" s="598"/>
      <c r="V16" s="599"/>
      <c r="W16" s="597"/>
      <c r="X16" s="597"/>
      <c r="Y16" s="597"/>
      <c r="Z16" s="597"/>
    </row>
    <row r="17" spans="2:26" ht="27.75" customHeight="1" x14ac:dyDescent="0.2">
      <c r="B17" s="275"/>
      <c r="C17" s="594"/>
      <c r="D17" s="595"/>
      <c r="E17" s="52"/>
      <c r="F17" s="596"/>
      <c r="G17" s="596"/>
      <c r="H17" s="600"/>
      <c r="I17" s="601"/>
      <c r="J17" s="601"/>
      <c r="K17" s="601"/>
      <c r="L17" s="598"/>
      <c r="M17" s="598"/>
      <c r="N17" s="599"/>
      <c r="O17" s="594"/>
      <c r="P17" s="598"/>
      <c r="Q17" s="598"/>
      <c r="R17" s="598"/>
      <c r="S17" s="598"/>
      <c r="T17" s="598"/>
      <c r="U17" s="598"/>
      <c r="V17" s="599"/>
      <c r="W17" s="597"/>
      <c r="X17" s="597"/>
      <c r="Y17" s="597"/>
      <c r="Z17" s="597"/>
    </row>
    <row r="18" spans="2:26" ht="27.75" customHeight="1" x14ac:dyDescent="0.2">
      <c r="B18" s="275"/>
      <c r="C18" s="594"/>
      <c r="D18" s="595"/>
      <c r="E18" s="52"/>
      <c r="F18" s="596"/>
      <c r="G18" s="596"/>
      <c r="H18" s="600"/>
      <c r="I18" s="601"/>
      <c r="J18" s="601"/>
      <c r="K18" s="601"/>
      <c r="L18" s="598"/>
      <c r="M18" s="598"/>
      <c r="N18" s="599"/>
      <c r="O18" s="594"/>
      <c r="P18" s="598"/>
      <c r="Q18" s="598"/>
      <c r="R18" s="598"/>
      <c r="S18" s="598"/>
      <c r="T18" s="598"/>
      <c r="U18" s="598"/>
      <c r="V18" s="599"/>
      <c r="W18" s="597"/>
      <c r="X18" s="597"/>
      <c r="Y18" s="597"/>
      <c r="Z18" s="597"/>
    </row>
    <row r="19" spans="2:26" ht="27.75" customHeight="1" x14ac:dyDescent="0.2">
      <c r="B19" s="275"/>
      <c r="C19" s="594"/>
      <c r="D19" s="595"/>
      <c r="E19" s="52"/>
      <c r="F19" s="596"/>
      <c r="G19" s="596"/>
      <c r="H19" s="600"/>
      <c r="I19" s="601"/>
      <c r="J19" s="601"/>
      <c r="K19" s="601"/>
      <c r="L19" s="598"/>
      <c r="M19" s="598"/>
      <c r="N19" s="599"/>
      <c r="O19" s="594"/>
      <c r="P19" s="598"/>
      <c r="Q19" s="598"/>
      <c r="R19" s="598"/>
      <c r="S19" s="598"/>
      <c r="T19" s="598"/>
      <c r="U19" s="598"/>
      <c r="V19" s="599"/>
      <c r="W19" s="597"/>
      <c r="X19" s="597"/>
      <c r="Y19" s="597"/>
      <c r="Z19" s="597"/>
    </row>
    <row r="20" spans="2:26" ht="27.75" customHeight="1" x14ac:dyDescent="0.2">
      <c r="B20" s="275"/>
      <c r="C20" s="594"/>
      <c r="D20" s="595"/>
      <c r="E20" s="52"/>
      <c r="F20" s="596"/>
      <c r="G20" s="596"/>
      <c r="H20" s="600"/>
      <c r="I20" s="601"/>
      <c r="J20" s="601"/>
      <c r="K20" s="601"/>
      <c r="L20" s="598"/>
      <c r="M20" s="598"/>
      <c r="N20" s="599"/>
      <c r="O20" s="594"/>
      <c r="P20" s="598"/>
      <c r="Q20" s="598"/>
      <c r="R20" s="598"/>
      <c r="S20" s="598"/>
      <c r="T20" s="598"/>
      <c r="U20" s="598"/>
      <c r="V20" s="599"/>
      <c r="W20" s="597"/>
      <c r="X20" s="597"/>
      <c r="Y20" s="597"/>
      <c r="Z20" s="597"/>
    </row>
    <row r="21" spans="2:26" ht="27.75" customHeight="1" x14ac:dyDescent="0.2">
      <c r="B21" s="276"/>
      <c r="C21" s="594"/>
      <c r="D21" s="595"/>
      <c r="E21" s="52"/>
      <c r="F21" s="596"/>
      <c r="G21" s="596"/>
      <c r="H21" s="600"/>
      <c r="I21" s="601"/>
      <c r="J21" s="601"/>
      <c r="K21" s="601"/>
      <c r="L21" s="598"/>
      <c r="M21" s="598"/>
      <c r="N21" s="599"/>
      <c r="O21" s="594"/>
      <c r="P21" s="598"/>
      <c r="Q21" s="598"/>
      <c r="R21" s="598"/>
      <c r="S21" s="598"/>
      <c r="T21" s="598"/>
      <c r="U21" s="598"/>
      <c r="V21" s="599"/>
      <c r="W21" s="597"/>
      <c r="X21" s="597"/>
      <c r="Y21" s="597"/>
      <c r="Z21" s="597"/>
    </row>
    <row r="22" spans="2:26" ht="15.9" customHeight="1" x14ac:dyDescent="0.2">
      <c r="B22" s="1" t="s">
        <v>294</v>
      </c>
    </row>
    <row r="23" spans="2:26" ht="15.9" customHeight="1" x14ac:dyDescent="0.2">
      <c r="B23" s="237" t="s">
        <v>570</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623</v>
      </c>
      <c r="E3" s="683"/>
      <c r="F3" s="683"/>
      <c r="G3" s="684"/>
      <c r="H3" s="668" t="s">
        <v>45</v>
      </c>
      <c r="I3" s="669"/>
      <c r="J3" s="670" t="s">
        <v>625</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626</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629</v>
      </c>
      <c r="E5" s="646"/>
      <c r="F5" s="661"/>
      <c r="G5" s="662"/>
      <c r="H5" s="662"/>
      <c r="I5" s="662"/>
      <c r="J5" s="662"/>
      <c r="K5" s="662"/>
      <c r="L5" s="663"/>
      <c r="M5" s="660" t="s">
        <v>51</v>
      </c>
      <c r="N5" s="660" t="s">
        <v>47</v>
      </c>
      <c r="O5" s="645" t="s">
        <v>630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649</v>
      </c>
      <c r="F18" s="193"/>
      <c r="G18" s="193"/>
      <c r="H18" s="193"/>
      <c r="I18" s="193"/>
      <c r="J18" s="193"/>
      <c r="K18" s="193"/>
      <c r="L18" s="194"/>
      <c r="M18" s="619" t="s">
        <v>7</v>
      </c>
      <c r="N18" s="636"/>
      <c r="O18" s="620"/>
      <c r="P18" s="243" t="s">
        <v>654</v>
      </c>
      <c r="Q18" s="193"/>
      <c r="R18" s="193"/>
      <c r="S18" s="193"/>
      <c r="T18" s="193"/>
      <c r="U18" s="193"/>
      <c r="V18" s="193"/>
      <c r="W18" s="194"/>
    </row>
    <row r="19" spans="2:23" s="30" customFormat="1" ht="17.100000000000001" customHeight="1" x14ac:dyDescent="0.2">
      <c r="B19" s="626" t="s">
        <v>54</v>
      </c>
      <c r="C19" s="627"/>
      <c r="D19" s="628"/>
      <c r="E19" s="624" t="s">
        <v>650</v>
      </c>
      <c r="F19" s="625"/>
      <c r="G19" s="625"/>
      <c r="H19" s="625"/>
      <c r="I19" s="625"/>
      <c r="J19" s="625"/>
      <c r="K19" s="625"/>
      <c r="L19" s="629"/>
      <c r="M19" s="626" t="s">
        <v>54</v>
      </c>
      <c r="N19" s="627"/>
      <c r="O19" s="628"/>
      <c r="P19" s="624" t="s">
        <v>655</v>
      </c>
      <c r="Q19" s="625"/>
      <c r="R19" s="625"/>
      <c r="S19" s="625"/>
      <c r="T19" s="625"/>
      <c r="U19" s="625"/>
      <c r="V19" s="625"/>
      <c r="W19" s="629"/>
    </row>
    <row r="20" spans="2:23" s="30" customFormat="1" ht="17.100000000000001" customHeight="1" x14ac:dyDescent="0.2">
      <c r="B20" s="621" t="s">
        <v>283</v>
      </c>
      <c r="C20" s="622"/>
      <c r="D20" s="623"/>
      <c r="E20" s="624" t="s">
        <v>651</v>
      </c>
      <c r="F20" s="625"/>
      <c r="G20" s="625"/>
      <c r="H20" s="598"/>
      <c r="I20" s="598"/>
      <c r="J20" s="598"/>
      <c r="K20" s="598"/>
      <c r="L20" s="599"/>
      <c r="M20" s="621" t="s">
        <v>283</v>
      </c>
      <c r="N20" s="622"/>
      <c r="O20" s="623"/>
      <c r="P20" s="624" t="s">
        <v>651</v>
      </c>
      <c r="Q20" s="625"/>
      <c r="R20" s="625"/>
      <c r="S20" s="598"/>
      <c r="T20" s="598"/>
      <c r="U20" s="598"/>
      <c r="V20" s="598"/>
      <c r="W20" s="599"/>
    </row>
    <row r="21" spans="2:23" s="30" customFormat="1" ht="17.100000000000001" customHeight="1" x14ac:dyDescent="0.2">
      <c r="B21" s="621" t="s">
        <v>303</v>
      </c>
      <c r="C21" s="622"/>
      <c r="D21" s="623"/>
      <c r="E21" s="664" t="s">
        <v>652</v>
      </c>
      <c r="F21" s="625"/>
      <c r="G21" s="625"/>
      <c r="H21" s="643" t="s">
        <v>8</v>
      </c>
      <c r="I21" s="644"/>
      <c r="J21" s="640"/>
      <c r="K21" s="641"/>
      <c r="L21" s="642"/>
      <c r="M21" s="621" t="s">
        <v>303</v>
      </c>
      <c r="N21" s="622"/>
      <c r="O21" s="623"/>
      <c r="P21" s="624" t="s">
        <v>656</v>
      </c>
      <c r="Q21" s="625"/>
      <c r="R21" s="625"/>
      <c r="S21" s="643" t="s">
        <v>8</v>
      </c>
      <c r="T21" s="644"/>
      <c r="U21" s="640"/>
      <c r="V21" s="641"/>
      <c r="W21" s="642"/>
    </row>
    <row r="22" spans="2:23" s="30" customFormat="1" ht="17.100000000000001" customHeight="1" x14ac:dyDescent="0.2">
      <c r="B22" s="619" t="s">
        <v>50</v>
      </c>
      <c r="C22" s="620"/>
      <c r="D22" s="637" t="s">
        <v>653</v>
      </c>
      <c r="E22" s="638"/>
      <c r="F22" s="638"/>
      <c r="G22" s="638"/>
      <c r="H22" s="638"/>
      <c r="I22" s="638"/>
      <c r="J22" s="638"/>
      <c r="K22" s="638"/>
      <c r="L22" s="639"/>
      <c r="M22" s="619" t="s">
        <v>50</v>
      </c>
      <c r="N22" s="620"/>
      <c r="O22" s="637" t="s">
        <v>657</v>
      </c>
      <c r="P22" s="638"/>
      <c r="Q22" s="638"/>
      <c r="R22" s="638"/>
      <c r="S22" s="638"/>
      <c r="T22" s="638"/>
      <c r="U22" s="638"/>
      <c r="V22" s="638"/>
      <c r="W22" s="639"/>
    </row>
    <row r="23" spans="2:23" s="30" customFormat="1" ht="20.100000000000001" customHeight="1" x14ac:dyDescent="0.2">
      <c r="B23" s="660" t="s">
        <v>51</v>
      </c>
      <c r="C23" s="660" t="s">
        <v>47</v>
      </c>
      <c r="D23" s="645" t="s">
        <v>630</v>
      </c>
      <c r="E23" s="646"/>
      <c r="F23" s="661"/>
      <c r="G23" s="662"/>
      <c r="H23" s="662"/>
      <c r="I23" s="662"/>
      <c r="J23" s="662"/>
      <c r="K23" s="662"/>
      <c r="L23" s="663"/>
      <c r="M23" s="660" t="s">
        <v>51</v>
      </c>
      <c r="N23" s="660" t="s">
        <v>47</v>
      </c>
      <c r="O23" s="645" t="s">
        <v>630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512</v>
      </c>
      <c r="E29" s="646"/>
      <c r="F29" s="654"/>
      <c r="G29" s="655"/>
      <c r="H29" s="655"/>
      <c r="I29" s="655"/>
      <c r="J29" s="655"/>
      <c r="K29" s="655"/>
      <c r="L29" s="656"/>
      <c r="M29" s="630"/>
      <c r="N29" s="630" t="s">
        <v>4</v>
      </c>
      <c r="O29" s="645" t="s">
        <v>517</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658</v>
      </c>
      <c r="F36" s="193"/>
      <c r="G36" s="193"/>
      <c r="H36" s="193"/>
      <c r="I36" s="193"/>
      <c r="J36" s="193"/>
      <c r="K36" s="193"/>
      <c r="L36" s="194"/>
      <c r="M36" s="619" t="s">
        <v>7</v>
      </c>
      <c r="N36" s="636"/>
      <c r="O36" s="620"/>
      <c r="P36" s="243" t="s">
        <v>660</v>
      </c>
      <c r="Q36" s="193"/>
      <c r="R36" s="193"/>
      <c r="S36" s="193"/>
      <c r="T36" s="193"/>
      <c r="U36" s="193"/>
      <c r="V36" s="193"/>
      <c r="W36" s="194"/>
    </row>
    <row r="37" spans="2:24" s="30" customFormat="1" ht="17.100000000000001" customHeight="1" x14ac:dyDescent="0.2">
      <c r="B37" s="626" t="s">
        <v>54</v>
      </c>
      <c r="C37" s="627"/>
      <c r="D37" s="628"/>
      <c r="E37" s="624" t="s">
        <v>659</v>
      </c>
      <c r="F37" s="625"/>
      <c r="G37" s="625"/>
      <c r="H37" s="625"/>
      <c r="I37" s="625"/>
      <c r="J37" s="625"/>
      <c r="K37" s="625"/>
      <c r="L37" s="629"/>
      <c r="M37" s="626" t="s">
        <v>54</v>
      </c>
      <c r="N37" s="627"/>
      <c r="O37" s="628"/>
      <c r="P37" s="624" t="s">
        <v>661</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651</v>
      </c>
      <c r="Q38" s="625"/>
      <c r="R38" s="625"/>
      <c r="S38" s="598"/>
      <c r="T38" s="598"/>
      <c r="U38" s="598"/>
      <c r="V38" s="598"/>
      <c r="W38" s="599"/>
    </row>
    <row r="39" spans="2:24" s="30" customFormat="1" ht="17.100000000000001" customHeight="1" x14ac:dyDescent="0.2">
      <c r="B39" s="621" t="s">
        <v>303</v>
      </c>
      <c r="C39" s="622"/>
      <c r="D39" s="623"/>
      <c r="E39" s="624" t="s">
        <v>652</v>
      </c>
      <c r="F39" s="625"/>
      <c r="G39" s="625"/>
      <c r="H39" s="643" t="s">
        <v>8</v>
      </c>
      <c r="I39" s="644"/>
      <c r="J39" s="640"/>
      <c r="K39" s="641"/>
      <c r="L39" s="642"/>
      <c r="M39" s="621" t="s">
        <v>303</v>
      </c>
      <c r="N39" s="622"/>
      <c r="O39" s="623"/>
      <c r="P39" s="624" t="s">
        <v>656</v>
      </c>
      <c r="Q39" s="625"/>
      <c r="R39" s="625"/>
      <c r="S39" s="643" t="s">
        <v>8</v>
      </c>
      <c r="T39" s="644"/>
      <c r="U39" s="640"/>
      <c r="V39" s="641"/>
      <c r="W39" s="642"/>
    </row>
    <row r="40" spans="2:24" s="30" customFormat="1" ht="17.100000000000001" customHeight="1" x14ac:dyDescent="0.2">
      <c r="B40" s="619" t="s">
        <v>50</v>
      </c>
      <c r="C40" s="620"/>
      <c r="D40" s="637" t="s">
        <v>653</v>
      </c>
      <c r="E40" s="638"/>
      <c r="F40" s="638"/>
      <c r="G40" s="638"/>
      <c r="H40" s="638"/>
      <c r="I40" s="638"/>
      <c r="J40" s="638"/>
      <c r="K40" s="638"/>
      <c r="L40" s="639"/>
      <c r="M40" s="619" t="s">
        <v>50</v>
      </c>
      <c r="N40" s="620"/>
      <c r="O40" s="637" t="s">
        <v>657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s>
  <phoneticPr fontId="8"/>
  <dataValidations count="2">
    <dataValidation type="list" allowBlank="1" showInputMessage="1" showErrorMessage="1" sqref="D14:E14 D32:E32 O14:P14 O32:P32" xr:uid="{00000000-0002-0000-0900-000000000000}">
      <formula1>INDIRECT(D13)</formula1>
    </dataValidation>
    <dataValidation type="list" allowBlank="1" showInputMessage="1" showErrorMessage="1" sqref="D11:E12 D29:E30 O11:P12 O29:P30" xr:uid="{00000000-0002-0000-0900-0000010000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2000000}">
          <x14:formula1>
            <xm:f>'(参考)リスト'!$D$16:$D$18</xm:f>
          </x14:formula1>
          <xm:sqref>D13:E13 D31:E31 O13:P13 O31:P31</xm:sqref>
        </x14:dataValidation>
        <x14:dataValidation type="list" allowBlank="1" showInputMessage="1" showErrorMessage="1" xr:uid="{00000000-0002-0000-0900-000003000000}">
          <x14:formula1>
            <xm:f>'(参考)リスト'!$F$16:$F$21</xm:f>
          </x14:formula1>
          <xm:sqref>E15:E16 E33:E34 P15:P16 P33:P34</xm:sqref>
        </x14:dataValidation>
        <x14:dataValidation type="list" allowBlank="1" showInputMessage="1" showErrorMessage="1" xr:uid="{00000000-0002-0000-0900-000004000000}">
          <x14:formula1>
            <xm:f>'(参考)リスト'!$B$16:$B$20</xm:f>
          </x14:formula1>
          <xm:sqref>D9:E10 D27:E28 O9:P10 O27:P28</xm:sqref>
        </x14:dataValidation>
        <x14:dataValidation type="list" allowBlank="1" showInputMessage="1" showErrorMessage="1" xr:uid="{00000000-0002-0000-0900-000005000000}">
          <x14:formula1>
            <xm:f>'(参考)リスト'!$G$16:$G$20</xm:f>
          </x14:formula1>
          <xm:sqref>D17:E17 D35:E35 O17:P17 O35:P35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7FB95-7326-4A43-8FC8-973ACBAB3C64}">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630</v>
      </c>
      <c r="E5" s="646"/>
      <c r="F5" s="661"/>
      <c r="G5" s="662"/>
      <c r="H5" s="662"/>
      <c r="I5" s="662"/>
      <c r="J5" s="662"/>
      <c r="K5" s="662"/>
      <c r="L5" s="663"/>
      <c r="M5" s="660" t="s">
        <v>51</v>
      </c>
      <c r="N5" s="660" t="s">
        <v>47</v>
      </c>
      <c r="O5" s="645" t="s">
        <v>630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357</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662</v>
      </c>
      <c r="F18" s="193"/>
      <c r="G18" s="193"/>
      <c r="H18" s="193"/>
      <c r="I18" s="193"/>
      <c r="J18" s="193"/>
      <c r="K18" s="193"/>
      <c r="L18" s="194"/>
      <c r="M18" s="619" t="s">
        <v>7</v>
      </c>
      <c r="N18" s="636"/>
      <c r="O18" s="620"/>
      <c r="P18" s="243" t="s">
        <v>666</v>
      </c>
      <c r="Q18" s="193"/>
      <c r="R18" s="193"/>
      <c r="S18" s="193"/>
      <c r="T18" s="193"/>
      <c r="U18" s="193"/>
      <c r="V18" s="193"/>
      <c r="W18" s="194"/>
    </row>
    <row r="19" spans="2:23" s="30" customFormat="1" ht="17.100000000000001" customHeight="1" x14ac:dyDescent="0.2">
      <c r="B19" s="626" t="s">
        <v>54</v>
      </c>
      <c r="C19" s="627"/>
      <c r="D19" s="628"/>
      <c r="E19" s="624" t="s">
        <v>663</v>
      </c>
      <c r="F19" s="625"/>
      <c r="G19" s="625"/>
      <c r="H19" s="625"/>
      <c r="I19" s="625"/>
      <c r="J19" s="625"/>
      <c r="K19" s="625"/>
      <c r="L19" s="629"/>
      <c r="M19" s="626" t="s">
        <v>54</v>
      </c>
      <c r="N19" s="627"/>
      <c r="O19" s="628"/>
      <c r="P19" s="624" t="s">
        <v>667</v>
      </c>
      <c r="Q19" s="625"/>
      <c r="R19" s="625"/>
      <c r="S19" s="625"/>
      <c r="T19" s="625"/>
      <c r="U19" s="625"/>
      <c r="V19" s="625"/>
      <c r="W19" s="629"/>
    </row>
    <row r="20" spans="2:23" s="30" customFormat="1" ht="17.100000000000001" customHeight="1" x14ac:dyDescent="0.2">
      <c r="B20" s="621" t="s">
        <v>283</v>
      </c>
      <c r="C20" s="622"/>
      <c r="D20" s="623"/>
      <c r="E20" s="624" t="s">
        <v>651</v>
      </c>
      <c r="F20" s="625"/>
      <c r="G20" s="625"/>
      <c r="H20" s="598"/>
      <c r="I20" s="598"/>
      <c r="J20" s="598"/>
      <c r="K20" s="598"/>
      <c r="L20" s="599"/>
      <c r="M20" s="621" t="s">
        <v>283</v>
      </c>
      <c r="N20" s="622"/>
      <c r="O20" s="623"/>
      <c r="P20" s="624" t="s">
        <v>651</v>
      </c>
      <c r="Q20" s="625"/>
      <c r="R20" s="625"/>
      <c r="S20" s="598"/>
      <c r="T20" s="598"/>
      <c r="U20" s="598"/>
      <c r="V20" s="598"/>
      <c r="W20" s="599"/>
    </row>
    <row r="21" spans="2:23" s="30" customFormat="1" ht="17.100000000000001" customHeight="1" x14ac:dyDescent="0.2">
      <c r="B21" s="621" t="s">
        <v>303</v>
      </c>
      <c r="C21" s="622"/>
      <c r="D21" s="623"/>
      <c r="E21" s="624" t="s">
        <v>664</v>
      </c>
      <c r="F21" s="625"/>
      <c r="G21" s="625"/>
      <c r="H21" s="643" t="s">
        <v>8</v>
      </c>
      <c r="I21" s="644"/>
      <c r="J21" s="640"/>
      <c r="K21" s="641"/>
      <c r="L21" s="642"/>
      <c r="M21" s="621" t="s">
        <v>303</v>
      </c>
      <c r="N21" s="622"/>
      <c r="O21" s="623"/>
      <c r="P21" s="624" t="s">
        <v>664</v>
      </c>
      <c r="Q21" s="625"/>
      <c r="R21" s="625"/>
      <c r="S21" s="643" t="s">
        <v>8</v>
      </c>
      <c r="T21" s="644"/>
      <c r="U21" s="640"/>
      <c r="V21" s="641"/>
      <c r="W21" s="642"/>
    </row>
    <row r="22" spans="2:23" s="30" customFormat="1" ht="17.100000000000001" customHeight="1" x14ac:dyDescent="0.2">
      <c r="B22" s="619" t="s">
        <v>50</v>
      </c>
      <c r="C22" s="620"/>
      <c r="D22" s="637" t="s">
        <v>665</v>
      </c>
      <c r="E22" s="638"/>
      <c r="F22" s="638"/>
      <c r="G22" s="638"/>
      <c r="H22" s="638"/>
      <c r="I22" s="638"/>
      <c r="J22" s="638"/>
      <c r="K22" s="638"/>
      <c r="L22" s="639"/>
      <c r="M22" s="619" t="s">
        <v>50</v>
      </c>
      <c r="N22" s="620"/>
      <c r="O22" s="637" t="s">
        <v>665</v>
      </c>
      <c r="P22" s="638"/>
      <c r="Q22" s="638"/>
      <c r="R22" s="638"/>
      <c r="S22" s="638"/>
      <c r="T22" s="638"/>
      <c r="U22" s="638"/>
      <c r="V22" s="638"/>
      <c r="W22" s="639"/>
    </row>
    <row r="23" spans="2:23" s="30" customFormat="1" ht="20.100000000000001" customHeight="1" x14ac:dyDescent="0.2">
      <c r="B23" s="660" t="s">
        <v>51</v>
      </c>
      <c r="C23" s="660" t="s">
        <v>47</v>
      </c>
      <c r="D23" s="645" t="s">
        <v>630</v>
      </c>
      <c r="E23" s="646"/>
      <c r="F23" s="661"/>
      <c r="G23" s="662"/>
      <c r="H23" s="662"/>
      <c r="I23" s="662"/>
      <c r="J23" s="662"/>
      <c r="K23" s="662"/>
      <c r="L23" s="663"/>
      <c r="M23" s="660" t="s">
        <v>51</v>
      </c>
      <c r="N23" s="660" t="s">
        <v>47</v>
      </c>
      <c r="O23" s="645" t="s">
        <v>630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25" t="s">
        <v>668</v>
      </c>
      <c r="F36" s="193"/>
      <c r="G36" s="193"/>
      <c r="H36" s="193"/>
      <c r="I36" s="193"/>
      <c r="J36" s="193"/>
      <c r="K36" s="193"/>
      <c r="L36" s="194"/>
      <c r="M36" s="619" t="s">
        <v>7</v>
      </c>
      <c r="N36" s="636"/>
      <c r="O36" s="620"/>
      <c r="P36" s="243" t="s">
        <v>673</v>
      </c>
      <c r="Q36" s="193"/>
      <c r="R36" s="193"/>
      <c r="S36" s="193"/>
      <c r="T36" s="193"/>
      <c r="U36" s="193"/>
      <c r="V36" s="193"/>
      <c r="W36" s="194"/>
    </row>
    <row r="37" spans="2:24" s="30" customFormat="1" ht="17.100000000000001" customHeight="1" x14ac:dyDescent="0.2">
      <c r="B37" s="626" t="s">
        <v>54</v>
      </c>
      <c r="C37" s="627"/>
      <c r="D37" s="628"/>
      <c r="E37" s="624" t="s">
        <v>669</v>
      </c>
      <c r="F37" s="625"/>
      <c r="G37" s="625"/>
      <c r="H37" s="625"/>
      <c r="I37" s="625"/>
      <c r="J37" s="625"/>
      <c r="K37" s="625"/>
      <c r="L37" s="629"/>
      <c r="M37" s="626" t="s">
        <v>54</v>
      </c>
      <c r="N37" s="627"/>
      <c r="O37" s="628"/>
      <c r="P37" s="624" t="s">
        <v>674</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651</v>
      </c>
      <c r="Q38" s="625"/>
      <c r="R38" s="625"/>
      <c r="S38" s="598"/>
      <c r="T38" s="598"/>
      <c r="U38" s="598"/>
      <c r="V38" s="598"/>
      <c r="W38" s="599"/>
    </row>
    <row r="39" spans="2:24" s="30" customFormat="1" ht="17.100000000000001" customHeight="1" x14ac:dyDescent="0.2">
      <c r="B39" s="621" t="s">
        <v>303</v>
      </c>
      <c r="C39" s="622"/>
      <c r="D39" s="623"/>
      <c r="E39" s="624" t="s">
        <v>651</v>
      </c>
      <c r="F39" s="625"/>
      <c r="G39" s="625"/>
      <c r="H39" s="643" t="s">
        <v>8</v>
      </c>
      <c r="I39" s="644"/>
      <c r="J39" s="640"/>
      <c r="K39" s="641"/>
      <c r="L39" s="642"/>
      <c r="M39" s="621" t="s">
        <v>303</v>
      </c>
      <c r="N39" s="622"/>
      <c r="O39" s="623"/>
      <c r="P39" s="624" t="s">
        <v>651</v>
      </c>
      <c r="Q39" s="625"/>
      <c r="R39" s="625"/>
      <c r="S39" s="643" t="s">
        <v>8</v>
      </c>
      <c r="T39" s="644"/>
      <c r="U39" s="640"/>
      <c r="V39" s="641"/>
      <c r="W39" s="642"/>
    </row>
    <row r="40" spans="2:24" s="30" customFormat="1" ht="17.100000000000001" customHeight="1" x14ac:dyDescent="0.2">
      <c r="B40" s="619" t="s">
        <v>50</v>
      </c>
      <c r="C40" s="620"/>
      <c r="D40" s="637" t="s">
        <v>670</v>
      </c>
      <c r="E40" s="638"/>
      <c r="F40" s="638"/>
      <c r="G40" s="638"/>
      <c r="H40" s="638"/>
      <c r="I40" s="638"/>
      <c r="J40" s="638"/>
      <c r="K40" s="638"/>
      <c r="L40" s="639"/>
      <c r="M40" s="619" t="s">
        <v>50</v>
      </c>
      <c r="N40" s="620"/>
      <c r="O40" s="637" t="s">
        <v>675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2CB8546-6440-4ECA-807A-99A156A5ED3C}">
      <formula1>INDIRECT(D9)</formula1>
    </dataValidation>
    <dataValidation type="list" allowBlank="1" showInputMessage="1" showErrorMessage="1" sqref="D14:E14 D32:E32 O14:P14 O32:P32" xr:uid="{767D546F-56FB-4609-8551-D8FD6F3D383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7FA8B7-F799-42F7-8D97-8832A4032E4F}">
          <x14:formula1>
            <xm:f>'(参考)リスト'!$G$16:$G$20</xm:f>
          </x14:formula1>
          <xm:sqref>D17:E17 D35:E35 O17:P17 O35:P35</xm:sqref>
        </x14:dataValidation>
        <x14:dataValidation type="list" allowBlank="1" showInputMessage="1" showErrorMessage="1" xr:uid="{082C097C-3E79-4EE4-A22C-D40CBC97E2CC}">
          <x14:formula1>
            <xm:f>'(参考)リスト'!$B$16:$B$20</xm:f>
          </x14:formula1>
          <xm:sqref>D9:E10 D27:E28 O9:P10 O27:P28</xm:sqref>
        </x14:dataValidation>
        <x14:dataValidation type="list" allowBlank="1" showInputMessage="1" showErrorMessage="1" xr:uid="{3AD09D1F-24A8-4082-8037-60047EA40100}">
          <x14:formula1>
            <xm:f>'(参考)リスト'!$F$16:$F$21</xm:f>
          </x14:formula1>
          <xm:sqref>E15:E16 E33:E34 P15:P16 P33:P34</xm:sqref>
        </x14:dataValidation>
        <x14:dataValidation type="list" allowBlank="1" showInputMessage="1" showErrorMessage="1" xr:uid="{41C850D3-12E1-4F55-BD49-B5B00EAEC170}">
          <x14:formula1>
            <xm:f>'(参考)リスト'!$D$16:$D$18</xm:f>
          </x14:formula1>
          <xm:sqref>D13:E13 D31:E31 O13:P13 O31:P31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80298-8EB8-4CC2-B11C-1FB1B5C3FD1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631</v>
      </c>
      <c r="E5" s="646"/>
      <c r="F5" s="661"/>
      <c r="G5" s="662"/>
      <c r="H5" s="662"/>
      <c r="I5" s="662"/>
      <c r="J5" s="662"/>
      <c r="K5" s="662"/>
      <c r="L5" s="663"/>
      <c r="M5" s="660" t="s">
        <v>51</v>
      </c>
      <c r="N5" s="660" t="s">
        <v>47</v>
      </c>
      <c r="O5" s="645" t="s">
        <v>631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708</v>
      </c>
      <c r="F18" s="193"/>
      <c r="G18" s="193"/>
      <c r="H18" s="193"/>
      <c r="I18" s="193"/>
      <c r="J18" s="193"/>
      <c r="K18" s="193"/>
      <c r="L18" s="194"/>
      <c r="M18" s="619" t="s">
        <v>7</v>
      </c>
      <c r="N18" s="636"/>
      <c r="O18" s="620"/>
      <c r="P18" s="225" t="s">
        <v>668</v>
      </c>
      <c r="Q18" s="193"/>
      <c r="R18" s="193"/>
      <c r="S18" s="193"/>
      <c r="T18" s="193"/>
      <c r="U18" s="193"/>
      <c r="V18" s="193"/>
      <c r="W18" s="194"/>
    </row>
    <row r="19" spans="2:23" s="30" customFormat="1" ht="17.100000000000001" customHeight="1" x14ac:dyDescent="0.2">
      <c r="B19" s="626" t="s">
        <v>54</v>
      </c>
      <c r="C19" s="627"/>
      <c r="D19" s="628"/>
      <c r="E19" s="624" t="s">
        <v>707</v>
      </c>
      <c r="F19" s="625"/>
      <c r="G19" s="625"/>
      <c r="H19" s="625"/>
      <c r="I19" s="625"/>
      <c r="J19" s="625"/>
      <c r="K19" s="625"/>
      <c r="L19" s="629"/>
      <c r="M19" s="626" t="s">
        <v>54</v>
      </c>
      <c r="N19" s="627"/>
      <c r="O19" s="628"/>
      <c r="P19" s="624" t="s">
        <v>705</v>
      </c>
      <c r="Q19" s="625"/>
      <c r="R19" s="625"/>
      <c r="S19" s="625"/>
      <c r="T19" s="625"/>
      <c r="U19" s="625"/>
      <c r="V19" s="625"/>
      <c r="W19" s="629"/>
    </row>
    <row r="20" spans="2:23" s="30" customFormat="1" ht="17.100000000000001" customHeight="1" x14ac:dyDescent="0.2">
      <c r="B20" s="621" t="s">
        <v>283</v>
      </c>
      <c r="C20" s="622"/>
      <c r="D20" s="623"/>
      <c r="E20" s="624" t="s">
        <v>651</v>
      </c>
      <c r="F20" s="625"/>
      <c r="G20" s="625"/>
      <c r="H20" s="598"/>
      <c r="I20" s="598"/>
      <c r="J20" s="598"/>
      <c r="K20" s="598"/>
      <c r="L20" s="599"/>
      <c r="M20" s="621" t="s">
        <v>283</v>
      </c>
      <c r="N20" s="622"/>
      <c r="O20" s="623"/>
      <c r="P20" s="624" t="s">
        <v>651</v>
      </c>
      <c r="Q20" s="625"/>
      <c r="R20" s="625"/>
      <c r="S20" s="598"/>
      <c r="T20" s="598"/>
      <c r="U20" s="598"/>
      <c r="V20" s="598"/>
      <c r="W20" s="599"/>
    </row>
    <row r="21" spans="2:23" s="30" customFormat="1" ht="17.100000000000001" customHeight="1" x14ac:dyDescent="0.2">
      <c r="B21" s="621" t="s">
        <v>303</v>
      </c>
      <c r="C21" s="622"/>
      <c r="D21" s="623"/>
      <c r="E21" s="624" t="s">
        <v>664</v>
      </c>
      <c r="F21" s="625"/>
      <c r="G21" s="625"/>
      <c r="H21" s="643" t="s">
        <v>8</v>
      </c>
      <c r="I21" s="644"/>
      <c r="J21" s="640"/>
      <c r="K21" s="641"/>
      <c r="L21" s="642"/>
      <c r="M21" s="621" t="s">
        <v>303</v>
      </c>
      <c r="N21" s="622"/>
      <c r="O21" s="623"/>
      <c r="P21" s="624" t="s">
        <v>651</v>
      </c>
      <c r="Q21" s="625"/>
      <c r="R21" s="625"/>
      <c r="S21" s="643" t="s">
        <v>8</v>
      </c>
      <c r="T21" s="644"/>
      <c r="U21" s="640"/>
      <c r="V21" s="641"/>
      <c r="W21" s="642"/>
    </row>
    <row r="22" spans="2:23" s="30" customFormat="1" ht="17.100000000000001" customHeight="1" x14ac:dyDescent="0.2">
      <c r="B22" s="619" t="s">
        <v>50</v>
      </c>
      <c r="C22" s="620"/>
      <c r="D22" s="637" t="s">
        <v>665</v>
      </c>
      <c r="E22" s="638"/>
      <c r="F22" s="638"/>
      <c r="G22" s="638"/>
      <c r="H22" s="638"/>
      <c r="I22" s="638"/>
      <c r="J22" s="638"/>
      <c r="K22" s="638"/>
      <c r="L22" s="639"/>
      <c r="M22" s="619" t="s">
        <v>50</v>
      </c>
      <c r="N22" s="620"/>
      <c r="O22" s="637" t="s">
        <v>706</v>
      </c>
      <c r="P22" s="638"/>
      <c r="Q22" s="638"/>
      <c r="R22" s="638"/>
      <c r="S22" s="638"/>
      <c r="T22" s="638"/>
      <c r="U22" s="638"/>
      <c r="V22" s="638"/>
      <c r="W22" s="639"/>
    </row>
    <row r="23" spans="2:23" s="30" customFormat="1" ht="20.100000000000001" customHeight="1" x14ac:dyDescent="0.2">
      <c r="B23" s="660" t="s">
        <v>51</v>
      </c>
      <c r="C23" s="660" t="s">
        <v>47</v>
      </c>
      <c r="D23" s="645" t="s">
        <v>631</v>
      </c>
      <c r="E23" s="646"/>
      <c r="F23" s="661"/>
      <c r="G23" s="662"/>
      <c r="H23" s="662"/>
      <c r="I23" s="662"/>
      <c r="J23" s="662"/>
      <c r="K23" s="662"/>
      <c r="L23" s="663"/>
      <c r="M23" s="660" t="s">
        <v>51</v>
      </c>
      <c r="N23" s="660" t="s">
        <v>47</v>
      </c>
      <c r="O23" s="645" t="s">
        <v>631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668</v>
      </c>
      <c r="F36" s="193"/>
      <c r="G36" s="193"/>
      <c r="H36" s="193"/>
      <c r="I36" s="193"/>
      <c r="J36" s="193"/>
      <c r="K36" s="193"/>
      <c r="L36" s="194"/>
      <c r="M36" s="619" t="s">
        <v>7</v>
      </c>
      <c r="N36" s="636"/>
      <c r="O36" s="620"/>
      <c r="P36" s="243" t="s">
        <v>709</v>
      </c>
      <c r="Q36" s="193"/>
      <c r="R36" s="193"/>
      <c r="S36" s="193"/>
      <c r="T36" s="193"/>
      <c r="U36" s="193"/>
      <c r="V36" s="193"/>
      <c r="W36" s="194"/>
    </row>
    <row r="37" spans="2:24" s="30" customFormat="1" ht="17.100000000000001" customHeight="1" x14ac:dyDescent="0.2">
      <c r="B37" s="626" t="s">
        <v>54</v>
      </c>
      <c r="C37" s="627"/>
      <c r="D37" s="628"/>
      <c r="E37" s="624" t="s">
        <v>705</v>
      </c>
      <c r="F37" s="625"/>
      <c r="G37" s="625"/>
      <c r="H37" s="625"/>
      <c r="I37" s="625"/>
      <c r="J37" s="625"/>
      <c r="K37" s="625"/>
      <c r="L37" s="629"/>
      <c r="M37" s="626" t="s">
        <v>54</v>
      </c>
      <c r="N37" s="627"/>
      <c r="O37" s="628"/>
      <c r="P37" s="624" t="s">
        <v>710</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651</v>
      </c>
      <c r="Q38" s="625"/>
      <c r="R38" s="625"/>
      <c r="S38" s="598"/>
      <c r="T38" s="598"/>
      <c r="U38" s="598"/>
      <c r="V38" s="598"/>
      <c r="W38" s="599"/>
    </row>
    <row r="39" spans="2:24" s="30" customFormat="1" ht="17.100000000000001" customHeight="1" x14ac:dyDescent="0.2">
      <c r="B39" s="621" t="s">
        <v>303</v>
      </c>
      <c r="C39" s="622"/>
      <c r="D39" s="623"/>
      <c r="E39" s="624" t="s">
        <v>651</v>
      </c>
      <c r="F39" s="625"/>
      <c r="G39" s="625"/>
      <c r="H39" s="643" t="s">
        <v>8</v>
      </c>
      <c r="I39" s="644"/>
      <c r="J39" s="640"/>
      <c r="K39" s="641"/>
      <c r="L39" s="642"/>
      <c r="M39" s="621" t="s">
        <v>303</v>
      </c>
      <c r="N39" s="622"/>
      <c r="O39" s="623"/>
      <c r="P39" s="624" t="s">
        <v>664</v>
      </c>
      <c r="Q39" s="625"/>
      <c r="R39" s="625"/>
      <c r="S39" s="643" t="s">
        <v>8</v>
      </c>
      <c r="T39" s="644"/>
      <c r="U39" s="640"/>
      <c r="V39" s="641"/>
      <c r="W39" s="642"/>
    </row>
    <row r="40" spans="2:24" s="30" customFormat="1" ht="17.100000000000001" customHeight="1" x14ac:dyDescent="0.2">
      <c r="B40" s="619" t="s">
        <v>50</v>
      </c>
      <c r="C40" s="620"/>
      <c r="D40" s="637" t="s">
        <v>706</v>
      </c>
      <c r="E40" s="638"/>
      <c r="F40" s="638"/>
      <c r="G40" s="638"/>
      <c r="H40" s="638"/>
      <c r="I40" s="638"/>
      <c r="J40" s="638"/>
      <c r="K40" s="638"/>
      <c r="L40" s="639"/>
      <c r="M40" s="619" t="s">
        <v>50</v>
      </c>
      <c r="N40" s="620"/>
      <c r="O40" s="637" t="s">
        <v>665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074F14C-18A3-48BA-99B9-A6661F295CEA}">
      <formula1>INDIRECT(D13)</formula1>
    </dataValidation>
    <dataValidation type="list" allowBlank="1" showInputMessage="1" showErrorMessage="1" sqref="D11:E12 D29:E30 O11:P12 O29:P30" xr:uid="{7738139C-715B-41FC-92A7-93962CEE3EE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D655D4-D6FE-4A3F-90DC-16C0D796CCDA}">
          <x14:formula1>
            <xm:f>'(参考)リスト'!$D$16:$D$18</xm:f>
          </x14:formula1>
          <xm:sqref>D13:E13 D31:E31 O13:P13 O31:P31</xm:sqref>
        </x14:dataValidation>
        <x14:dataValidation type="list" allowBlank="1" showInputMessage="1" showErrorMessage="1" xr:uid="{D165C4C7-9DB8-449C-87EB-4FCE1D4AE566}">
          <x14:formula1>
            <xm:f>'(参考)リスト'!$F$16:$F$21</xm:f>
          </x14:formula1>
          <xm:sqref>E15:E16 E33:E34 P15:P16 P33:P34</xm:sqref>
        </x14:dataValidation>
        <x14:dataValidation type="list" allowBlank="1" showInputMessage="1" showErrorMessage="1" xr:uid="{ED56C1AD-3E23-4852-B158-7F7376AF2F3B}">
          <x14:formula1>
            <xm:f>'(参考)リスト'!$B$16:$B$20</xm:f>
          </x14:formula1>
          <xm:sqref>D9:E10 D27:E28 O9:P10 O27:P28</xm:sqref>
        </x14:dataValidation>
        <x14:dataValidation type="list" allowBlank="1" showInputMessage="1" showErrorMessage="1" xr:uid="{17E805F7-9DC1-41FF-AF4D-026CF98B8F81}">
          <x14:formula1>
            <xm:f>'(参考)リスト'!$G$16:$G$20</xm:f>
          </x14:formula1>
          <xm:sqref>D17:E17 D35:E35 O17:P17 O35:P35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EDF7C-CDE9-4CA2-A6FF-B7C02298A35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631</v>
      </c>
      <c r="E5" s="646"/>
      <c r="F5" s="661"/>
      <c r="G5" s="662"/>
      <c r="H5" s="662"/>
      <c r="I5" s="662"/>
      <c r="J5" s="662"/>
      <c r="K5" s="662"/>
      <c r="L5" s="663"/>
      <c r="M5" s="660" t="s">
        <v>51</v>
      </c>
      <c r="N5" s="660" t="s">
        <v>47</v>
      </c>
      <c r="O5" s="645" t="s">
        <v>631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510</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668</v>
      </c>
      <c r="F18" s="193"/>
      <c r="G18" s="193"/>
      <c r="H18" s="193"/>
      <c r="I18" s="193"/>
      <c r="J18" s="193"/>
      <c r="K18" s="193"/>
      <c r="L18" s="194"/>
      <c r="M18" s="619" t="s">
        <v>7</v>
      </c>
      <c r="N18" s="636"/>
      <c r="O18" s="620"/>
      <c r="P18" s="243" t="s">
        <v>711</v>
      </c>
      <c r="Q18" s="193"/>
      <c r="R18" s="193"/>
      <c r="S18" s="193"/>
      <c r="T18" s="193"/>
      <c r="U18" s="193"/>
      <c r="V18" s="193"/>
      <c r="W18" s="194"/>
    </row>
    <row r="19" spans="2:23" s="30" customFormat="1" ht="17.100000000000001" customHeight="1" x14ac:dyDescent="0.2">
      <c r="B19" s="626" t="s">
        <v>54</v>
      </c>
      <c r="C19" s="627"/>
      <c r="D19" s="628"/>
      <c r="E19" s="624" t="s">
        <v>705</v>
      </c>
      <c r="F19" s="625"/>
      <c r="G19" s="625"/>
      <c r="H19" s="625"/>
      <c r="I19" s="625"/>
      <c r="J19" s="625"/>
      <c r="K19" s="625"/>
      <c r="L19" s="629"/>
      <c r="M19" s="626" t="s">
        <v>54</v>
      </c>
      <c r="N19" s="627"/>
      <c r="O19" s="628"/>
      <c r="P19" s="624" t="s">
        <v>712</v>
      </c>
      <c r="Q19" s="625"/>
      <c r="R19" s="625"/>
      <c r="S19" s="625"/>
      <c r="T19" s="625"/>
      <c r="U19" s="625"/>
      <c r="V19" s="625"/>
      <c r="W19" s="629"/>
    </row>
    <row r="20" spans="2:23" s="30" customFormat="1" ht="17.100000000000001" customHeight="1" x14ac:dyDescent="0.2">
      <c r="B20" s="621" t="s">
        <v>283</v>
      </c>
      <c r="C20" s="622"/>
      <c r="D20" s="623"/>
      <c r="E20" s="624" t="s">
        <v>651</v>
      </c>
      <c r="F20" s="625"/>
      <c r="G20" s="625"/>
      <c r="H20" s="598"/>
      <c r="I20" s="598"/>
      <c r="J20" s="598"/>
      <c r="K20" s="598"/>
      <c r="L20" s="599"/>
      <c r="M20" s="621" t="s">
        <v>283</v>
      </c>
      <c r="N20" s="622"/>
      <c r="O20" s="623"/>
      <c r="P20" s="624" t="s">
        <v>651</v>
      </c>
      <c r="Q20" s="625"/>
      <c r="R20" s="625"/>
      <c r="S20" s="598"/>
      <c r="T20" s="598"/>
      <c r="U20" s="598"/>
      <c r="V20" s="598"/>
      <c r="W20" s="599"/>
    </row>
    <row r="21" spans="2:23" s="30" customFormat="1" ht="17.100000000000001" customHeight="1" x14ac:dyDescent="0.2">
      <c r="B21" s="621" t="s">
        <v>303</v>
      </c>
      <c r="C21" s="622"/>
      <c r="D21" s="623"/>
      <c r="E21" s="624" t="s">
        <v>651</v>
      </c>
      <c r="F21" s="625"/>
      <c r="G21" s="625"/>
      <c r="H21" s="643" t="s">
        <v>8</v>
      </c>
      <c r="I21" s="644"/>
      <c r="J21" s="640"/>
      <c r="K21" s="641"/>
      <c r="L21" s="642"/>
      <c r="M21" s="621" t="s">
        <v>303</v>
      </c>
      <c r="N21" s="622"/>
      <c r="O21" s="623"/>
      <c r="P21" s="624" t="s">
        <v>664</v>
      </c>
      <c r="Q21" s="625"/>
      <c r="R21" s="625"/>
      <c r="S21" s="643" t="s">
        <v>8</v>
      </c>
      <c r="T21" s="644"/>
      <c r="U21" s="640"/>
      <c r="V21" s="641"/>
      <c r="W21" s="642"/>
    </row>
    <row r="22" spans="2:23" s="30" customFormat="1" ht="17.100000000000001" customHeight="1" x14ac:dyDescent="0.2">
      <c r="B22" s="619" t="s">
        <v>50</v>
      </c>
      <c r="C22" s="620"/>
      <c r="D22" s="637" t="s">
        <v>706</v>
      </c>
      <c r="E22" s="638"/>
      <c r="F22" s="638"/>
      <c r="G22" s="638"/>
      <c r="H22" s="638"/>
      <c r="I22" s="638"/>
      <c r="J22" s="638"/>
      <c r="K22" s="638"/>
      <c r="L22" s="639"/>
      <c r="M22" s="619" t="s">
        <v>50</v>
      </c>
      <c r="N22" s="620"/>
      <c r="O22" s="637" t="s">
        <v>665</v>
      </c>
      <c r="P22" s="638"/>
      <c r="Q22" s="638"/>
      <c r="R22" s="638"/>
      <c r="S22" s="638"/>
      <c r="T22" s="638"/>
      <c r="U22" s="638"/>
      <c r="V22" s="638"/>
      <c r="W22" s="639"/>
    </row>
    <row r="23" spans="2:23" s="30" customFormat="1" ht="20.100000000000001" customHeight="1" x14ac:dyDescent="0.2">
      <c r="B23" s="660" t="s">
        <v>51</v>
      </c>
      <c r="C23" s="660" t="s">
        <v>47</v>
      </c>
      <c r="D23" s="645" t="s">
        <v>631</v>
      </c>
      <c r="E23" s="646"/>
      <c r="F23" s="661"/>
      <c r="G23" s="662"/>
      <c r="H23" s="662"/>
      <c r="I23" s="662"/>
      <c r="J23" s="662"/>
      <c r="K23" s="662"/>
      <c r="L23" s="663"/>
      <c r="M23" s="660" t="s">
        <v>51</v>
      </c>
      <c r="N23" s="660" t="s">
        <v>47</v>
      </c>
      <c r="O23" s="645" t="s">
        <v>631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713</v>
      </c>
      <c r="F36" s="193"/>
      <c r="G36" s="193"/>
      <c r="H36" s="193"/>
      <c r="I36" s="193"/>
      <c r="J36" s="193"/>
      <c r="K36" s="193"/>
      <c r="L36" s="194"/>
      <c r="M36" s="619" t="s">
        <v>7</v>
      </c>
      <c r="N36" s="636"/>
      <c r="O36" s="620"/>
      <c r="P36" s="243" t="s">
        <v>715</v>
      </c>
      <c r="Q36" s="193"/>
      <c r="R36" s="193"/>
      <c r="S36" s="193"/>
      <c r="T36" s="193"/>
      <c r="U36" s="193"/>
      <c r="V36" s="193"/>
      <c r="W36" s="194"/>
    </row>
    <row r="37" spans="2:24" s="30" customFormat="1" ht="17.100000000000001" customHeight="1" x14ac:dyDescent="0.2">
      <c r="B37" s="626" t="s">
        <v>54</v>
      </c>
      <c r="C37" s="627"/>
      <c r="D37" s="628"/>
      <c r="E37" s="624" t="s">
        <v>714</v>
      </c>
      <c r="F37" s="625"/>
      <c r="G37" s="625"/>
      <c r="H37" s="625"/>
      <c r="I37" s="625"/>
      <c r="J37" s="625"/>
      <c r="K37" s="625"/>
      <c r="L37" s="629"/>
      <c r="M37" s="626" t="s">
        <v>54</v>
      </c>
      <c r="N37" s="627"/>
      <c r="O37" s="628"/>
      <c r="P37" s="624" t="s">
        <v>716</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651</v>
      </c>
      <c r="Q38" s="625"/>
      <c r="R38" s="625"/>
      <c r="S38" s="598"/>
      <c r="T38" s="598"/>
      <c r="U38" s="598"/>
      <c r="V38" s="598"/>
      <c r="W38" s="599"/>
    </row>
    <row r="39" spans="2:24" s="30" customFormat="1" ht="17.100000000000001" customHeight="1" x14ac:dyDescent="0.2">
      <c r="B39" s="621" t="s">
        <v>303</v>
      </c>
      <c r="C39" s="622"/>
      <c r="D39" s="623"/>
      <c r="E39" s="624" t="s">
        <v>664</v>
      </c>
      <c r="F39" s="625"/>
      <c r="G39" s="625"/>
      <c r="H39" s="643" t="s">
        <v>8</v>
      </c>
      <c r="I39" s="644"/>
      <c r="J39" s="640"/>
      <c r="K39" s="641"/>
      <c r="L39" s="642"/>
      <c r="M39" s="621" t="s">
        <v>303</v>
      </c>
      <c r="N39" s="622"/>
      <c r="O39" s="623"/>
      <c r="P39" s="624" t="s">
        <v>664</v>
      </c>
      <c r="Q39" s="625"/>
      <c r="R39" s="625"/>
      <c r="S39" s="643" t="s">
        <v>8</v>
      </c>
      <c r="T39" s="644"/>
      <c r="U39" s="640"/>
      <c r="V39" s="641"/>
      <c r="W39" s="642"/>
    </row>
    <row r="40" spans="2:24" s="30" customFormat="1" ht="17.100000000000001" customHeight="1" x14ac:dyDescent="0.2">
      <c r="B40" s="619" t="s">
        <v>50</v>
      </c>
      <c r="C40" s="620"/>
      <c r="D40" s="637" t="s">
        <v>665</v>
      </c>
      <c r="E40" s="638"/>
      <c r="F40" s="638"/>
      <c r="G40" s="638"/>
      <c r="H40" s="638"/>
      <c r="I40" s="638"/>
      <c r="J40" s="638"/>
      <c r="K40" s="638"/>
      <c r="L40" s="639"/>
      <c r="M40" s="619" t="s">
        <v>50</v>
      </c>
      <c r="N40" s="620"/>
      <c r="O40" s="637" t="s">
        <v>665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8986DD1-F30D-4730-9639-C183A6A3B539}">
      <formula1>INDIRECT(D9)</formula1>
    </dataValidation>
    <dataValidation type="list" allowBlank="1" showInputMessage="1" showErrorMessage="1" sqref="D14:E14 D32:E32 O14:P14 O32:P32" xr:uid="{6C536384-87B2-457A-8B71-A68C66F7F8A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5D2577-05E3-47F3-BC6E-4ABBDEC879B6}">
          <x14:formula1>
            <xm:f>'(参考)リスト'!$G$16:$G$20</xm:f>
          </x14:formula1>
          <xm:sqref>D17:E17 D35:E35 O17:P17 O35:P35</xm:sqref>
        </x14:dataValidation>
        <x14:dataValidation type="list" allowBlank="1" showInputMessage="1" showErrorMessage="1" xr:uid="{8393DAAA-6725-4099-A483-51000352CE7D}">
          <x14:formula1>
            <xm:f>'(参考)リスト'!$B$16:$B$20</xm:f>
          </x14:formula1>
          <xm:sqref>D9:E10 D27:E28 O9:P10 O27:P28</xm:sqref>
        </x14:dataValidation>
        <x14:dataValidation type="list" allowBlank="1" showInputMessage="1" showErrorMessage="1" xr:uid="{0CF04F3C-3544-4016-BCAF-F83AD54A7FE0}">
          <x14:formula1>
            <xm:f>'(参考)リスト'!$F$16:$F$21</xm:f>
          </x14:formula1>
          <xm:sqref>E15:E16 E33:E34 P15:P16 P33:P34</xm:sqref>
        </x14:dataValidation>
        <x14:dataValidation type="list" allowBlank="1" showInputMessage="1" showErrorMessage="1" xr:uid="{57DAF36B-4E4E-44B1-84DF-8517AF510AB8}">
          <x14:formula1>
            <xm:f>'(参考)リスト'!$D$16:$D$18</xm:f>
          </x14:formula1>
          <xm:sqref>D13:E13 D31:E31 O13:P13 O31:P31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B7BD6-B2BB-45AC-A5B0-D3F99017BC8D}">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631</v>
      </c>
      <c r="E5" s="646"/>
      <c r="F5" s="661"/>
      <c r="G5" s="662"/>
      <c r="H5" s="662"/>
      <c r="I5" s="662"/>
      <c r="J5" s="662"/>
      <c r="K5" s="662"/>
      <c r="L5" s="663"/>
      <c r="M5" s="660" t="s">
        <v>51</v>
      </c>
      <c r="N5" s="660" t="s">
        <v>47</v>
      </c>
      <c r="O5" s="645" t="s">
        <v>631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f>D$7+1</f>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515</v>
      </c>
      <c r="E11" s="646"/>
      <c r="F11" s="654"/>
      <c r="G11" s="655"/>
      <c r="H11" s="655"/>
      <c r="I11" s="655"/>
      <c r="J11" s="655"/>
      <c r="K11" s="655"/>
      <c r="L11" s="656"/>
      <c r="M11" s="630"/>
      <c r="N11" s="630" t="s">
        <v>4</v>
      </c>
      <c r="O11" s="645" t="s">
        <v>515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540</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668</v>
      </c>
      <c r="F18" s="193"/>
      <c r="G18" s="193"/>
      <c r="H18" s="193"/>
      <c r="I18" s="193"/>
      <c r="J18" s="193"/>
      <c r="K18" s="193"/>
      <c r="L18" s="194"/>
      <c r="M18" s="619" t="s">
        <v>7</v>
      </c>
      <c r="N18" s="636"/>
      <c r="O18" s="620"/>
      <c r="P18" s="225" t="s">
        <v>668</v>
      </c>
      <c r="Q18" s="193"/>
      <c r="R18" s="193"/>
      <c r="S18" s="193"/>
      <c r="T18" s="193"/>
      <c r="U18" s="193"/>
      <c r="V18" s="193"/>
      <c r="W18" s="194"/>
    </row>
    <row r="19" spans="2:23" s="30" customFormat="1" ht="17.100000000000001" customHeight="1" x14ac:dyDescent="0.2">
      <c r="B19" s="626" t="s">
        <v>54</v>
      </c>
      <c r="C19" s="627"/>
      <c r="D19" s="628"/>
      <c r="E19" s="624" t="s">
        <v>717</v>
      </c>
      <c r="F19" s="625"/>
      <c r="G19" s="625"/>
      <c r="H19" s="625"/>
      <c r="I19" s="625"/>
      <c r="J19" s="625"/>
      <c r="K19" s="625"/>
      <c r="L19" s="629"/>
      <c r="M19" s="626" t="s">
        <v>54</v>
      </c>
      <c r="N19" s="627"/>
      <c r="O19" s="628"/>
      <c r="P19" s="624" t="s">
        <v>705</v>
      </c>
      <c r="Q19" s="625"/>
      <c r="R19" s="625"/>
      <c r="S19" s="625"/>
      <c r="T19" s="625"/>
      <c r="U19" s="625"/>
      <c r="V19" s="625"/>
      <c r="W19" s="629"/>
    </row>
    <row r="20" spans="2:23" s="30" customFormat="1" ht="17.100000000000001" customHeight="1" x14ac:dyDescent="0.2">
      <c r="B20" s="621" t="s">
        <v>283</v>
      </c>
      <c r="C20" s="622"/>
      <c r="D20" s="623"/>
      <c r="E20" s="624" t="s">
        <v>651</v>
      </c>
      <c r="F20" s="625"/>
      <c r="G20" s="625"/>
      <c r="H20" s="598"/>
      <c r="I20" s="598"/>
      <c r="J20" s="598"/>
      <c r="K20" s="598"/>
      <c r="L20" s="599"/>
      <c r="M20" s="621" t="s">
        <v>283</v>
      </c>
      <c r="N20" s="622"/>
      <c r="O20" s="623"/>
      <c r="P20" s="624" t="s">
        <v>651</v>
      </c>
      <c r="Q20" s="625"/>
      <c r="R20" s="625"/>
      <c r="S20" s="598"/>
      <c r="T20" s="598"/>
      <c r="U20" s="598"/>
      <c r="V20" s="598"/>
      <c r="W20" s="599"/>
    </row>
    <row r="21" spans="2:23" s="30" customFormat="1" ht="17.100000000000001" customHeight="1" x14ac:dyDescent="0.2">
      <c r="B21" s="621" t="s">
        <v>303</v>
      </c>
      <c r="C21" s="622"/>
      <c r="D21" s="623"/>
      <c r="E21" s="624" t="s">
        <v>718</v>
      </c>
      <c r="F21" s="625"/>
      <c r="G21" s="625"/>
      <c r="H21" s="643" t="s">
        <v>8</v>
      </c>
      <c r="I21" s="644"/>
      <c r="J21" s="640"/>
      <c r="K21" s="641"/>
      <c r="L21" s="642"/>
      <c r="M21" s="621" t="s">
        <v>303</v>
      </c>
      <c r="N21" s="622"/>
      <c r="O21" s="623"/>
      <c r="P21" s="624" t="s">
        <v>720</v>
      </c>
      <c r="Q21" s="625"/>
      <c r="R21" s="625"/>
      <c r="S21" s="643" t="s">
        <v>8</v>
      </c>
      <c r="T21" s="644"/>
      <c r="U21" s="640"/>
      <c r="V21" s="641"/>
      <c r="W21" s="642"/>
    </row>
    <row r="22" spans="2:23" s="30" customFormat="1" ht="17.100000000000001" customHeight="1" x14ac:dyDescent="0.2">
      <c r="B22" s="619" t="s">
        <v>50</v>
      </c>
      <c r="C22" s="620"/>
      <c r="D22" s="637" t="s">
        <v>719</v>
      </c>
      <c r="E22" s="638"/>
      <c r="F22" s="638"/>
      <c r="G22" s="638"/>
      <c r="H22" s="638"/>
      <c r="I22" s="638"/>
      <c r="J22" s="638"/>
      <c r="K22" s="638"/>
      <c r="L22" s="639"/>
      <c r="M22" s="619" t="s">
        <v>50</v>
      </c>
      <c r="N22" s="620"/>
      <c r="O22" s="637" t="s">
        <v>719</v>
      </c>
      <c r="P22" s="638"/>
      <c r="Q22" s="638"/>
      <c r="R22" s="638"/>
      <c r="S22" s="638"/>
      <c r="T22" s="638"/>
      <c r="U22" s="638"/>
      <c r="V22" s="638"/>
      <c r="W22" s="639"/>
    </row>
    <row r="23" spans="2:23" s="30" customFormat="1" ht="20.100000000000001" customHeight="1" x14ac:dyDescent="0.2">
      <c r="B23" s="660" t="s">
        <v>51</v>
      </c>
      <c r="C23" s="660" t="s">
        <v>47</v>
      </c>
      <c r="D23" s="645" t="s">
        <v>704</v>
      </c>
      <c r="E23" s="646"/>
      <c r="F23" s="661"/>
      <c r="G23" s="662"/>
      <c r="H23" s="662"/>
      <c r="I23" s="662"/>
      <c r="J23" s="662"/>
      <c r="K23" s="662"/>
      <c r="L23" s="663"/>
      <c r="M23" s="660" t="s">
        <v>51</v>
      </c>
      <c r="N23" s="660" t="s">
        <v>47</v>
      </c>
      <c r="O23" s="645" t="s">
        <v>704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11</v>
      </c>
      <c r="E25" s="633"/>
      <c r="F25" s="654"/>
      <c r="G25" s="655"/>
      <c r="H25" s="655"/>
      <c r="I25" s="655"/>
      <c r="J25" s="655"/>
      <c r="K25" s="655"/>
      <c r="L25" s="656"/>
      <c r="M25" s="630"/>
      <c r="N25" s="630" t="s">
        <v>2</v>
      </c>
      <c r="O25" s="632">
        <v>12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721</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705</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651</v>
      </c>
      <c r="Q38" s="625"/>
      <c r="R38" s="625"/>
      <c r="S38" s="598"/>
      <c r="T38" s="598"/>
      <c r="U38" s="598"/>
      <c r="V38" s="598"/>
      <c r="W38" s="599"/>
    </row>
    <row r="39" spans="2:24" s="30" customFormat="1" ht="17.100000000000001" customHeight="1" x14ac:dyDescent="0.2">
      <c r="B39" s="621" t="s">
        <v>303</v>
      </c>
      <c r="C39" s="622"/>
      <c r="D39" s="623"/>
      <c r="E39" s="624" t="s">
        <v>651</v>
      </c>
      <c r="F39" s="625"/>
      <c r="G39" s="625"/>
      <c r="H39" s="643" t="s">
        <v>8</v>
      </c>
      <c r="I39" s="644"/>
      <c r="J39" s="640"/>
      <c r="K39" s="641"/>
      <c r="L39" s="642"/>
      <c r="M39" s="621" t="s">
        <v>303</v>
      </c>
      <c r="N39" s="622"/>
      <c r="O39" s="623"/>
      <c r="P39" s="624" t="s">
        <v>725</v>
      </c>
      <c r="Q39" s="625"/>
      <c r="R39" s="625"/>
      <c r="S39" s="643" t="s">
        <v>8</v>
      </c>
      <c r="T39" s="644"/>
      <c r="U39" s="640"/>
      <c r="V39" s="641"/>
      <c r="W39" s="642"/>
    </row>
    <row r="40" spans="2:24" s="30" customFormat="1" ht="17.100000000000001" customHeight="1" x14ac:dyDescent="0.2">
      <c r="B40" s="619" t="s">
        <v>50</v>
      </c>
      <c r="C40" s="620"/>
      <c r="D40" s="637" t="s">
        <v>723</v>
      </c>
      <c r="E40" s="638"/>
      <c r="F40" s="638"/>
      <c r="G40" s="638"/>
      <c r="H40" s="638"/>
      <c r="I40" s="638"/>
      <c r="J40" s="638"/>
      <c r="K40" s="638"/>
      <c r="L40" s="639"/>
      <c r="M40" s="619" t="s">
        <v>50</v>
      </c>
      <c r="N40" s="620"/>
      <c r="O40" s="637" t="s">
        <v>719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FBA65B4-A8FC-43C5-A4E4-B04EB0910ED0}">
      <formula1>INDIRECT(D13)</formula1>
    </dataValidation>
    <dataValidation type="list" allowBlank="1" showInputMessage="1" showErrorMessage="1" sqref="D11:E12 D29:E30 O11:P12 O29:P30" xr:uid="{820EC2A2-4D65-4E77-96AF-3834E9B326E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280595-945A-4217-B5D7-5C55221931DE}">
          <x14:formula1>
            <xm:f>'(参考)リスト'!$D$16:$D$18</xm:f>
          </x14:formula1>
          <xm:sqref>D13:E13 D31:E31 O13:P13 O31:P31</xm:sqref>
        </x14:dataValidation>
        <x14:dataValidation type="list" allowBlank="1" showInputMessage="1" showErrorMessage="1" xr:uid="{92D363F2-5A96-4019-8FAB-8ECF0C2A9209}">
          <x14:formula1>
            <xm:f>'(参考)リスト'!$F$16:$F$21</xm:f>
          </x14:formula1>
          <xm:sqref>E15:E16 E33:E34 P15:P16 P33:P34</xm:sqref>
        </x14:dataValidation>
        <x14:dataValidation type="list" allowBlank="1" showInputMessage="1" showErrorMessage="1" xr:uid="{8E7C6E83-A041-4C81-B02A-B862BBE0F7E4}">
          <x14:formula1>
            <xm:f>'(参考)リスト'!$B$16:$B$20</xm:f>
          </x14:formula1>
          <xm:sqref>D9:E10 D27:E28 O9:P10 O27:P28</xm:sqref>
        </x14:dataValidation>
        <x14:dataValidation type="list" allowBlank="1" showInputMessage="1" showErrorMessage="1" xr:uid="{4CB10610-D91C-4737-B4CF-88DB82843E44}">
          <x14:formula1>
            <xm:f>'(参考)リスト'!$G$16:$G$20</xm:f>
          </x14:formula1>
          <xm:sqref>D17:E17 D35:E35 O17:P17 O35:P35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74567-6992-466A-91F6-6BC390C36E4D}">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704</v>
      </c>
      <c r="E5" s="646"/>
      <c r="F5" s="661"/>
      <c r="G5" s="662"/>
      <c r="H5" s="662"/>
      <c r="I5" s="662"/>
      <c r="J5" s="662"/>
      <c r="K5" s="662"/>
      <c r="L5" s="663"/>
      <c r="M5" s="660" t="s">
        <v>51</v>
      </c>
      <c r="N5" s="660" t="s">
        <v>47</v>
      </c>
      <c r="O5" s="645" t="s">
        <v>704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13</v>
      </c>
      <c r="E7" s="633"/>
      <c r="F7" s="654"/>
      <c r="G7" s="655"/>
      <c r="H7" s="655"/>
      <c r="I7" s="655"/>
      <c r="J7" s="655"/>
      <c r="K7" s="655"/>
      <c r="L7" s="656"/>
      <c r="M7" s="630"/>
      <c r="N7" s="630" t="s">
        <v>2</v>
      </c>
      <c r="O7" s="632">
        <v>14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25" t="s">
        <v>668</v>
      </c>
      <c r="F18" s="193"/>
      <c r="G18" s="193"/>
      <c r="H18" s="193"/>
      <c r="I18" s="193"/>
      <c r="J18" s="193"/>
      <c r="K18" s="193"/>
      <c r="L18" s="194"/>
      <c r="M18" s="619" t="s">
        <v>7</v>
      </c>
      <c r="N18" s="636"/>
      <c r="O18" s="620"/>
      <c r="P18" s="243" t="s">
        <v>729</v>
      </c>
      <c r="Q18" s="193"/>
      <c r="R18" s="193"/>
      <c r="S18" s="193"/>
      <c r="T18" s="193"/>
      <c r="U18" s="193"/>
      <c r="V18" s="193"/>
      <c r="W18" s="194"/>
    </row>
    <row r="19" spans="2:23" s="30" customFormat="1" ht="17.100000000000001" customHeight="1" x14ac:dyDescent="0.2">
      <c r="B19" s="626" t="s">
        <v>54</v>
      </c>
      <c r="C19" s="627"/>
      <c r="D19" s="628"/>
      <c r="E19" s="624" t="s">
        <v>726</v>
      </c>
      <c r="F19" s="625"/>
      <c r="G19" s="625"/>
      <c r="H19" s="625"/>
      <c r="I19" s="625"/>
      <c r="J19" s="625"/>
      <c r="K19" s="625"/>
      <c r="L19" s="629"/>
      <c r="M19" s="626" t="s">
        <v>54</v>
      </c>
      <c r="N19" s="627"/>
      <c r="O19" s="628"/>
      <c r="P19" s="624" t="s">
        <v>730</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728</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704</v>
      </c>
      <c r="E23" s="646"/>
      <c r="F23" s="661"/>
      <c r="G23" s="662"/>
      <c r="H23" s="662"/>
      <c r="I23" s="662"/>
      <c r="J23" s="662"/>
      <c r="K23" s="662"/>
      <c r="L23" s="663"/>
      <c r="M23" s="660" t="s">
        <v>51</v>
      </c>
      <c r="N23" s="660" t="s">
        <v>47</v>
      </c>
      <c r="O23" s="645" t="s">
        <v>703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15</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732</v>
      </c>
      <c r="Q36" s="193"/>
      <c r="R36" s="193"/>
      <c r="S36" s="193"/>
      <c r="T36" s="193"/>
      <c r="U36" s="193"/>
      <c r="V36" s="193"/>
      <c r="W36" s="194"/>
    </row>
    <row r="37" spans="2:24" s="30" customFormat="1" ht="17.100000000000001" customHeight="1" x14ac:dyDescent="0.2">
      <c r="B37" s="626" t="s">
        <v>54</v>
      </c>
      <c r="C37" s="627"/>
      <c r="D37" s="628"/>
      <c r="E37" s="624" t="s">
        <v>726</v>
      </c>
      <c r="F37" s="625"/>
      <c r="G37" s="625"/>
      <c r="H37" s="625"/>
      <c r="I37" s="625"/>
      <c r="J37" s="625"/>
      <c r="K37" s="625"/>
      <c r="L37" s="629"/>
      <c r="M37" s="626" t="s">
        <v>54</v>
      </c>
      <c r="N37" s="627"/>
      <c r="O37" s="628"/>
      <c r="P37" s="624" t="s">
        <v>733</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728</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37139A0-3828-4706-85CA-63EEF8834111}">
      <formula1>INDIRECT(D9)</formula1>
    </dataValidation>
    <dataValidation type="list" allowBlank="1" showInputMessage="1" showErrorMessage="1" sqref="D14:E14 D32:E32 O14:P14 O32:P32" xr:uid="{3EA677C8-8231-4D48-AFDE-6D1F6D78C99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660FFC-E7B2-40DF-911A-220EDECBD6D3}">
          <x14:formula1>
            <xm:f>'(参考)リスト'!$G$16:$G$20</xm:f>
          </x14:formula1>
          <xm:sqref>D17:E17 D35:E35 O17:P17 O35:P35</xm:sqref>
        </x14:dataValidation>
        <x14:dataValidation type="list" allowBlank="1" showInputMessage="1" showErrorMessage="1" xr:uid="{A885162E-FD93-48F9-9A11-CA907873B8B9}">
          <x14:formula1>
            <xm:f>'(参考)リスト'!$B$16:$B$20</xm:f>
          </x14:formula1>
          <xm:sqref>D9:E10 D27:E28 O9:P10 O27:P28</xm:sqref>
        </x14:dataValidation>
        <x14:dataValidation type="list" allowBlank="1" showInputMessage="1" showErrorMessage="1" xr:uid="{9CE9FE8A-B12C-48CF-BFB1-D669B8D58154}">
          <x14:formula1>
            <xm:f>'(参考)リスト'!$F$16:$F$21</xm:f>
          </x14:formula1>
          <xm:sqref>E15:E16 E33:E34 P15:P16 P33:P34</xm:sqref>
        </x14:dataValidation>
        <x14:dataValidation type="list" allowBlank="1" showInputMessage="1" showErrorMessage="1" xr:uid="{6CB26DE3-0596-4B73-9770-4D9035E13048}">
          <x14:formula1>
            <xm:f>'(参考)リスト'!$D$16:$D$18</xm:f>
          </x14:formula1>
          <xm:sqref>D13:E13 D31:E31 O13:P13 O31:P31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8AE29-1EAD-43B6-8B4D-773DAC03B42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703</v>
      </c>
      <c r="E5" s="646"/>
      <c r="F5" s="661"/>
      <c r="G5" s="662"/>
      <c r="H5" s="662"/>
      <c r="I5" s="662"/>
      <c r="J5" s="662"/>
      <c r="K5" s="662"/>
      <c r="L5" s="663"/>
      <c r="M5" s="660" t="s">
        <v>51</v>
      </c>
      <c r="N5" s="660" t="s">
        <v>47</v>
      </c>
      <c r="O5" s="645" t="s">
        <v>703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736</v>
      </c>
      <c r="F18" s="193"/>
      <c r="G18" s="193"/>
      <c r="H18" s="193"/>
      <c r="I18" s="193"/>
      <c r="J18" s="193"/>
      <c r="K18" s="193"/>
      <c r="L18" s="194"/>
      <c r="M18" s="619" t="s">
        <v>7</v>
      </c>
      <c r="N18" s="636"/>
      <c r="O18" s="620"/>
      <c r="P18" s="243" t="s">
        <v>738</v>
      </c>
      <c r="Q18" s="193"/>
      <c r="R18" s="193"/>
      <c r="S18" s="193"/>
      <c r="T18" s="193"/>
      <c r="U18" s="193"/>
      <c r="V18" s="193"/>
      <c r="W18" s="194"/>
    </row>
    <row r="19" spans="2:23" s="30" customFormat="1" ht="17.100000000000001" customHeight="1" x14ac:dyDescent="0.2">
      <c r="B19" s="626" t="s">
        <v>54</v>
      </c>
      <c r="C19" s="627"/>
      <c r="D19" s="628"/>
      <c r="E19" s="624" t="s">
        <v>737</v>
      </c>
      <c r="F19" s="625"/>
      <c r="G19" s="625"/>
      <c r="H19" s="625"/>
      <c r="I19" s="625"/>
      <c r="J19" s="625"/>
      <c r="K19" s="625"/>
      <c r="L19" s="629"/>
      <c r="M19" s="626" t="s">
        <v>54</v>
      </c>
      <c r="N19" s="627"/>
      <c r="O19" s="628"/>
      <c r="P19" s="624" t="s">
        <v>724</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00000000000001" customHeight="1" x14ac:dyDescent="0.2">
      <c r="B23" s="660" t="s">
        <v>51</v>
      </c>
      <c r="C23" s="660" t="s">
        <v>47</v>
      </c>
      <c r="D23" s="645" t="s">
        <v>703</v>
      </c>
      <c r="E23" s="646"/>
      <c r="F23" s="661"/>
      <c r="G23" s="662"/>
      <c r="H23" s="662"/>
      <c r="I23" s="662"/>
      <c r="J23" s="662"/>
      <c r="K23" s="662"/>
      <c r="L23" s="663"/>
      <c r="M23" s="660" t="s">
        <v>51</v>
      </c>
      <c r="N23" s="660" t="s">
        <v>47</v>
      </c>
      <c r="O23" s="645" t="s">
        <v>703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517</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740</v>
      </c>
      <c r="F36" s="193"/>
      <c r="G36" s="193"/>
      <c r="H36" s="193"/>
      <c r="I36" s="193"/>
      <c r="J36" s="193"/>
      <c r="K36" s="193"/>
      <c r="L36" s="194"/>
      <c r="M36" s="619" t="s">
        <v>7</v>
      </c>
      <c r="N36" s="636"/>
      <c r="O36" s="620"/>
      <c r="P36" s="243" t="s">
        <v>742</v>
      </c>
      <c r="Q36" s="193"/>
      <c r="R36" s="193"/>
      <c r="S36" s="193"/>
      <c r="T36" s="193"/>
      <c r="U36" s="193"/>
      <c r="V36" s="193"/>
      <c r="W36" s="194"/>
    </row>
    <row r="37" spans="2:24" s="30" customFormat="1" ht="17.100000000000001" customHeight="1" x14ac:dyDescent="0.2">
      <c r="B37" s="626" t="s">
        <v>54</v>
      </c>
      <c r="C37" s="627"/>
      <c r="D37" s="628"/>
      <c r="E37" s="624" t="s">
        <v>741</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74429F9-4692-4670-B542-87689DAC338B}">
      <formula1>INDIRECT(D13)</formula1>
    </dataValidation>
    <dataValidation type="list" allowBlank="1" showInputMessage="1" showErrorMessage="1" sqref="D11:E12 D29:E30 O11:P12 O29:P30" xr:uid="{568BB987-D843-41C9-8320-E87957D61A4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D841F92-69B1-4440-A9F5-657C66A8CB68}">
          <x14:formula1>
            <xm:f>'(参考)リスト'!$D$16:$D$18</xm:f>
          </x14:formula1>
          <xm:sqref>D13:E13 D31:E31 O13:P13 O31:P31</xm:sqref>
        </x14:dataValidation>
        <x14:dataValidation type="list" allowBlank="1" showInputMessage="1" showErrorMessage="1" xr:uid="{A50B901F-855A-412D-8769-475D3AA8A780}">
          <x14:formula1>
            <xm:f>'(参考)リスト'!$F$16:$F$21</xm:f>
          </x14:formula1>
          <xm:sqref>E15:E16 E33:E34 P15:P16 P33:P34</xm:sqref>
        </x14:dataValidation>
        <x14:dataValidation type="list" allowBlank="1" showInputMessage="1" showErrorMessage="1" xr:uid="{BE8FEA68-03A4-4787-88C3-DEF2F607BD3F}">
          <x14:formula1>
            <xm:f>'(参考)リスト'!$B$16:$B$20</xm:f>
          </x14:formula1>
          <xm:sqref>D9:E10 D27:E28 O9:P10 O27:P28</xm:sqref>
        </x14:dataValidation>
        <x14:dataValidation type="list" allowBlank="1" showInputMessage="1" showErrorMessage="1" xr:uid="{09257852-EE78-48ED-BFAF-18B38FE95223}">
          <x14:formula1>
            <xm:f>'(参考)リスト'!$G$16:$G$20</xm:f>
          </x14:formula1>
          <xm:sqref>D17:E17 D35:E35 O17:P17 O35:P35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AE0E7-8D77-4702-909E-3A4BE540CC3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703</v>
      </c>
      <c r="E5" s="646"/>
      <c r="F5" s="661"/>
      <c r="G5" s="662"/>
      <c r="H5" s="662"/>
      <c r="I5" s="662"/>
      <c r="J5" s="662"/>
      <c r="K5" s="662"/>
      <c r="L5" s="663"/>
      <c r="M5" s="660" t="s">
        <v>51</v>
      </c>
      <c r="N5" s="660" t="s">
        <v>47</v>
      </c>
      <c r="O5" s="645" t="s">
        <v>703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43" t="s">
        <v>744</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745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743</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703</v>
      </c>
      <c r="E23" s="646"/>
      <c r="F23" s="661"/>
      <c r="G23" s="662"/>
      <c r="H23" s="662"/>
      <c r="I23" s="662"/>
      <c r="J23" s="662"/>
      <c r="K23" s="662"/>
      <c r="L23" s="663"/>
      <c r="M23" s="660" t="s">
        <v>51</v>
      </c>
      <c r="N23" s="660" t="s">
        <v>47</v>
      </c>
      <c r="O23" s="645" t="s">
        <v>703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673</v>
      </c>
      <c r="F36" s="193"/>
      <c r="G36" s="193"/>
      <c r="H36" s="193"/>
      <c r="I36" s="193"/>
      <c r="J36" s="193"/>
      <c r="K36" s="193"/>
      <c r="L36" s="194"/>
      <c r="M36" s="619" t="s">
        <v>7</v>
      </c>
      <c r="N36" s="636"/>
      <c r="O36" s="620"/>
      <c r="P36" s="243" t="s">
        <v>747</v>
      </c>
      <c r="Q36" s="193"/>
      <c r="R36" s="193"/>
      <c r="S36" s="193"/>
      <c r="T36" s="193"/>
      <c r="U36" s="193"/>
      <c r="V36" s="193"/>
      <c r="W36" s="194"/>
    </row>
    <row r="37" spans="2:24" s="30" customFormat="1" ht="17.100000000000001" customHeight="1" x14ac:dyDescent="0.2">
      <c r="B37" s="626" t="s">
        <v>54</v>
      </c>
      <c r="C37" s="627"/>
      <c r="D37" s="628"/>
      <c r="E37" s="624" t="s">
        <v>746</v>
      </c>
      <c r="F37" s="625"/>
      <c r="G37" s="625"/>
      <c r="H37" s="625"/>
      <c r="I37" s="625"/>
      <c r="J37" s="625"/>
      <c r="K37" s="625"/>
      <c r="L37" s="629"/>
      <c r="M37" s="626" t="s">
        <v>54</v>
      </c>
      <c r="N37" s="627"/>
      <c r="O37" s="628"/>
      <c r="P37" s="624" t="s">
        <v>748</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D191C2A-7042-4F36-B73B-BED86CC85901}">
      <formula1>INDIRECT(D9)</formula1>
    </dataValidation>
    <dataValidation type="list" allowBlank="1" showInputMessage="1" showErrorMessage="1" sqref="D14:E14 D32:E32 O14:P14 O32:P32" xr:uid="{E76B7C45-8BFF-4936-AAE2-E4E2B81620F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BA63D6-EE62-4930-85DE-A1A0DEAA15FE}">
          <x14:formula1>
            <xm:f>'(参考)リスト'!$G$16:$G$20</xm:f>
          </x14:formula1>
          <xm:sqref>D17:E17 D35:E35 O17:P17 O35:P35</xm:sqref>
        </x14:dataValidation>
        <x14:dataValidation type="list" allowBlank="1" showInputMessage="1" showErrorMessage="1" xr:uid="{960896E9-8690-402C-A157-196013DC6864}">
          <x14:formula1>
            <xm:f>'(参考)リスト'!$B$16:$B$20</xm:f>
          </x14:formula1>
          <xm:sqref>D9:E10 D27:E28 O9:P10 O27:P28</xm:sqref>
        </x14:dataValidation>
        <x14:dataValidation type="list" allowBlank="1" showInputMessage="1" showErrorMessage="1" xr:uid="{2EF134E3-4BAB-4A19-826F-EDA2C8C3F520}">
          <x14:formula1>
            <xm:f>'(参考)リスト'!$F$16:$F$21</xm:f>
          </x14:formula1>
          <xm:sqref>E15:E16 E33:E34 P15:P16 P33:P34</xm:sqref>
        </x14:dataValidation>
        <x14:dataValidation type="list" allowBlank="1" showInputMessage="1" showErrorMessage="1" xr:uid="{447BD909-5D60-4856-AF26-206FC914368D}">
          <x14:formula1>
            <xm:f>'(参考)リスト'!$D$16:$D$18</xm:f>
          </x14:formula1>
          <xm:sqref>D13:E13 D31:E31 O13:P13 O31:P31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1A8B5-77CF-4BEC-B9D2-9DAD1207C051}">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703</v>
      </c>
      <c r="E5" s="646"/>
      <c r="F5" s="661"/>
      <c r="G5" s="662"/>
      <c r="H5" s="662"/>
      <c r="I5" s="662"/>
      <c r="J5" s="662"/>
      <c r="K5" s="662"/>
      <c r="L5" s="663"/>
      <c r="M5" s="660" t="s">
        <v>51</v>
      </c>
      <c r="N5" s="660" t="s">
        <v>47</v>
      </c>
      <c r="O5" s="645" t="s">
        <v>703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10</v>
      </c>
      <c r="E7" s="633"/>
      <c r="F7" s="654"/>
      <c r="G7" s="655"/>
      <c r="H7" s="655"/>
      <c r="I7" s="655"/>
      <c r="J7" s="655"/>
      <c r="K7" s="655"/>
      <c r="L7" s="656"/>
      <c r="M7" s="630"/>
      <c r="N7" s="630" t="s">
        <v>2</v>
      </c>
      <c r="O7" s="632">
        <v>11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673</v>
      </c>
      <c r="F18" s="193"/>
      <c r="G18" s="193"/>
      <c r="H18" s="193"/>
      <c r="I18" s="193"/>
      <c r="J18" s="193"/>
      <c r="K18" s="193"/>
      <c r="L18" s="194"/>
      <c r="M18" s="619" t="s">
        <v>7</v>
      </c>
      <c r="N18" s="636"/>
      <c r="O18" s="620"/>
      <c r="P18" s="243" t="s">
        <v>749</v>
      </c>
      <c r="Q18" s="193"/>
      <c r="R18" s="193"/>
      <c r="S18" s="193"/>
      <c r="T18" s="193"/>
      <c r="U18" s="193"/>
      <c r="V18" s="193"/>
      <c r="W18" s="194"/>
    </row>
    <row r="19" spans="2:23" s="30" customFormat="1" ht="17.100000000000001" customHeight="1" x14ac:dyDescent="0.2">
      <c r="B19" s="626" t="s">
        <v>54</v>
      </c>
      <c r="C19" s="627"/>
      <c r="D19" s="628"/>
      <c r="E19" s="624" t="s">
        <v>746</v>
      </c>
      <c r="F19" s="625"/>
      <c r="G19" s="625"/>
      <c r="H19" s="625"/>
      <c r="I19" s="625"/>
      <c r="J19" s="625"/>
      <c r="K19" s="625"/>
      <c r="L19" s="629"/>
      <c r="M19" s="626" t="s">
        <v>54</v>
      </c>
      <c r="N19" s="627"/>
      <c r="O19" s="628"/>
      <c r="P19" s="624" t="s">
        <v>750</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703</v>
      </c>
      <c r="E23" s="646"/>
      <c r="F23" s="661"/>
      <c r="G23" s="662"/>
      <c r="H23" s="662"/>
      <c r="I23" s="662"/>
      <c r="J23" s="662"/>
      <c r="K23" s="662"/>
      <c r="L23" s="663"/>
      <c r="M23" s="660" t="s">
        <v>51</v>
      </c>
      <c r="N23" s="660" t="s">
        <v>47</v>
      </c>
      <c r="O23" s="645" t="s">
        <v>703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12</v>
      </c>
      <c r="E25" s="633"/>
      <c r="F25" s="654"/>
      <c r="G25" s="655"/>
      <c r="H25" s="655"/>
      <c r="I25" s="655"/>
      <c r="J25" s="655"/>
      <c r="K25" s="655"/>
      <c r="L25" s="656"/>
      <c r="M25" s="630"/>
      <c r="N25" s="630" t="s">
        <v>2</v>
      </c>
      <c r="O25" s="632">
        <v>13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751</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752</v>
      </c>
      <c r="F37" s="625"/>
      <c r="G37" s="625"/>
      <c r="H37" s="625"/>
      <c r="I37" s="625"/>
      <c r="J37" s="625"/>
      <c r="K37" s="625"/>
      <c r="L37" s="629"/>
      <c r="M37" s="626" t="s">
        <v>54</v>
      </c>
      <c r="N37" s="627"/>
      <c r="O37" s="628"/>
      <c r="P37" s="624" t="s">
        <v>726</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728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729478D-8543-475D-9594-053010ED02D3}">
      <formula1>INDIRECT(D13)</formula1>
    </dataValidation>
    <dataValidation type="list" allowBlank="1" showInputMessage="1" showErrorMessage="1" sqref="D11:E12 D29:E30 O11:P12 O29:P30" xr:uid="{2B7AA884-F2D3-46AB-BD6E-271BBADEAB6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18E2A3-CFCB-4CAB-877A-7C1D162DD235}">
          <x14:formula1>
            <xm:f>'(参考)リスト'!$D$16:$D$18</xm:f>
          </x14:formula1>
          <xm:sqref>D13:E13 D31:E31 O13:P13 O31:P31</xm:sqref>
        </x14:dataValidation>
        <x14:dataValidation type="list" allowBlank="1" showInputMessage="1" showErrorMessage="1" xr:uid="{1EA4586B-7319-4414-B6E5-179A0F48B84C}">
          <x14:formula1>
            <xm:f>'(参考)リスト'!$F$16:$F$21</xm:f>
          </x14:formula1>
          <xm:sqref>E15:E16 E33:E34 P15:P16 P33:P34</xm:sqref>
        </x14:dataValidation>
        <x14:dataValidation type="list" allowBlank="1" showInputMessage="1" showErrorMessage="1" xr:uid="{0D3C6B1D-9E63-4B0C-8098-09C140E5E076}">
          <x14:formula1>
            <xm:f>'(参考)リスト'!$B$16:$B$20</xm:f>
          </x14:formula1>
          <xm:sqref>D9:E10 D27:E28 O9:P10 O27:P28</xm:sqref>
        </x14:dataValidation>
        <x14:dataValidation type="list" allowBlank="1" showInputMessage="1" showErrorMessage="1" xr:uid="{F0352CD4-1CDA-4BAC-B3F7-C6A06766CE69}">
          <x14:formula1>
            <xm:f>'(参考)リスト'!$G$16:$G$20</xm:f>
          </x14:formula1>
          <xm:sqref>D17:E17 D35:E35 O17:P17 O35:P35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150D-84CB-4DD4-8E6B-E9F701A355A9}">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702</v>
      </c>
      <c r="E5" s="646"/>
      <c r="F5" s="661"/>
      <c r="G5" s="662"/>
      <c r="H5" s="662"/>
      <c r="I5" s="662"/>
      <c r="J5" s="662"/>
      <c r="K5" s="662"/>
      <c r="L5" s="663"/>
      <c r="M5" s="660" t="s">
        <v>51</v>
      </c>
      <c r="N5" s="660" t="s">
        <v>47</v>
      </c>
      <c r="O5" s="645" t="s">
        <v>702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753</v>
      </c>
      <c r="F18" s="193"/>
      <c r="G18" s="193"/>
      <c r="H18" s="193"/>
      <c r="I18" s="193"/>
      <c r="J18" s="193"/>
      <c r="K18" s="193"/>
      <c r="L18" s="194"/>
      <c r="M18" s="619" t="s">
        <v>7</v>
      </c>
      <c r="N18" s="636"/>
      <c r="O18" s="620"/>
      <c r="P18" s="243" t="s">
        <v>755</v>
      </c>
      <c r="Q18" s="193"/>
      <c r="R18" s="193"/>
      <c r="S18" s="193"/>
      <c r="T18" s="193"/>
      <c r="U18" s="193"/>
      <c r="V18" s="193"/>
      <c r="W18" s="194"/>
    </row>
    <row r="19" spans="2:23" s="30" customFormat="1" ht="17.100000000000001" customHeight="1" x14ac:dyDescent="0.2">
      <c r="B19" s="626" t="s">
        <v>54</v>
      </c>
      <c r="C19" s="627"/>
      <c r="D19" s="628"/>
      <c r="E19" s="624" t="s">
        <v>754</v>
      </c>
      <c r="F19" s="625"/>
      <c r="G19" s="625"/>
      <c r="H19" s="625"/>
      <c r="I19" s="625"/>
      <c r="J19" s="625"/>
      <c r="K19" s="625"/>
      <c r="L19" s="629"/>
      <c r="M19" s="626" t="s">
        <v>54</v>
      </c>
      <c r="N19" s="627"/>
      <c r="O19" s="628"/>
      <c r="P19" s="624" t="s">
        <v>756</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702</v>
      </c>
      <c r="E23" s="646"/>
      <c r="F23" s="661"/>
      <c r="G23" s="662"/>
      <c r="H23" s="662"/>
      <c r="I23" s="662"/>
      <c r="J23" s="662"/>
      <c r="K23" s="662"/>
      <c r="L23" s="663"/>
      <c r="M23" s="660" t="s">
        <v>51</v>
      </c>
      <c r="N23" s="660" t="s">
        <v>47</v>
      </c>
      <c r="O23" s="645" t="s">
        <v>702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516</v>
      </c>
      <c r="E29" s="646"/>
      <c r="F29" s="654"/>
      <c r="G29" s="655"/>
      <c r="H29" s="655"/>
      <c r="I29" s="655"/>
      <c r="J29" s="655"/>
      <c r="K29" s="655"/>
      <c r="L29" s="656"/>
      <c r="M29" s="630"/>
      <c r="N29" s="630" t="s">
        <v>4</v>
      </c>
      <c r="O29" s="645" t="s">
        <v>517</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757</v>
      </c>
      <c r="F36" s="193"/>
      <c r="G36" s="193"/>
      <c r="H36" s="193"/>
      <c r="I36" s="193"/>
      <c r="J36" s="193"/>
      <c r="K36" s="193"/>
      <c r="L36" s="194"/>
      <c r="M36" s="619" t="s">
        <v>7</v>
      </c>
      <c r="N36" s="636"/>
      <c r="O36" s="620"/>
      <c r="P36" s="243" t="s">
        <v>759</v>
      </c>
      <c r="Q36" s="193"/>
      <c r="R36" s="193"/>
      <c r="S36" s="193"/>
      <c r="T36" s="193"/>
      <c r="U36" s="193"/>
      <c r="V36" s="193"/>
      <c r="W36" s="194"/>
    </row>
    <row r="37" spans="2:24" s="30" customFormat="1" ht="17.100000000000001" customHeight="1" x14ac:dyDescent="0.2">
      <c r="B37" s="626" t="s">
        <v>54</v>
      </c>
      <c r="C37" s="627"/>
      <c r="D37" s="628"/>
      <c r="E37" s="624" t="s">
        <v>758</v>
      </c>
      <c r="F37" s="625"/>
      <c r="G37" s="625"/>
      <c r="H37" s="625"/>
      <c r="I37" s="625"/>
      <c r="J37" s="625"/>
      <c r="K37" s="625"/>
      <c r="L37" s="629"/>
      <c r="M37" s="626" t="s">
        <v>54</v>
      </c>
      <c r="N37" s="627"/>
      <c r="O37" s="628"/>
      <c r="P37" s="624" t="s">
        <v>761</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385F25E-8A7C-4226-9F17-73610C1D4A9E}">
      <formula1>INDIRECT(D9)</formula1>
    </dataValidation>
    <dataValidation type="list" allowBlank="1" showInputMessage="1" showErrorMessage="1" sqref="D14:E14 D32:E32 O14:P14 O32:P32" xr:uid="{E7357DE1-235F-458D-A186-1B2C731CFC6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54DE6D-A4AD-4183-B96C-76A1244E84BC}">
          <x14:formula1>
            <xm:f>'(参考)リスト'!$G$16:$G$20</xm:f>
          </x14:formula1>
          <xm:sqref>D17:E17 D35:E35 O17:P17 O35:P35</xm:sqref>
        </x14:dataValidation>
        <x14:dataValidation type="list" allowBlank="1" showInputMessage="1" showErrorMessage="1" xr:uid="{F8E05ABA-0E62-49E4-836D-6EA9A7C8A86E}">
          <x14:formula1>
            <xm:f>'(参考)リスト'!$B$16:$B$20</xm:f>
          </x14:formula1>
          <xm:sqref>D9:E10 D27:E28 O9:P10 O27:P28</xm:sqref>
        </x14:dataValidation>
        <x14:dataValidation type="list" allowBlank="1" showInputMessage="1" showErrorMessage="1" xr:uid="{3D021373-2FAD-4BA5-B6AF-51F07CB2B122}">
          <x14:formula1>
            <xm:f>'(参考)リスト'!$F$16:$F$21</xm:f>
          </x14:formula1>
          <xm:sqref>E15:E16 E33:E34 P15:P16 P33:P34</xm:sqref>
        </x14:dataValidation>
        <x14:dataValidation type="list" allowBlank="1" showInputMessage="1" showErrorMessage="1" xr:uid="{CBA99B45-5BCB-4A81-9FF8-CB95454790EB}">
          <x14:formula1>
            <xm:f>'(参考)リスト'!$D$16:$D$18</xm:f>
          </x14:formula1>
          <xm:sqref>D13:E13 D31:E31 O13:P13 O31:P31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F673C-376C-45EC-922C-CFC8415A2E8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702</v>
      </c>
      <c r="E5" s="646"/>
      <c r="F5" s="661"/>
      <c r="G5" s="662"/>
      <c r="H5" s="662"/>
      <c r="I5" s="662"/>
      <c r="J5" s="662"/>
      <c r="K5" s="662"/>
      <c r="L5" s="663"/>
      <c r="M5" s="660" t="s">
        <v>51</v>
      </c>
      <c r="N5" s="660" t="s">
        <v>47</v>
      </c>
      <c r="O5" s="645" t="s">
        <v>632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515</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762</v>
      </c>
      <c r="F18" s="193"/>
      <c r="G18" s="193"/>
      <c r="H18" s="193"/>
      <c r="I18" s="193"/>
      <c r="J18" s="193"/>
      <c r="K18" s="193"/>
      <c r="L18" s="194"/>
      <c r="M18" s="619" t="s">
        <v>7</v>
      </c>
      <c r="N18" s="636"/>
      <c r="O18" s="620"/>
      <c r="P18" s="243" t="s">
        <v>766</v>
      </c>
      <c r="Q18" s="193"/>
      <c r="R18" s="193"/>
      <c r="S18" s="193"/>
      <c r="T18" s="193"/>
      <c r="U18" s="193"/>
      <c r="V18" s="193"/>
      <c r="W18" s="194"/>
    </row>
    <row r="19" spans="2:23" s="30" customFormat="1" ht="17.100000000000001" customHeight="1" x14ac:dyDescent="0.2">
      <c r="B19" s="626" t="s">
        <v>54</v>
      </c>
      <c r="C19" s="627"/>
      <c r="D19" s="628"/>
      <c r="E19" s="624" t="s">
        <v>763</v>
      </c>
      <c r="F19" s="625"/>
      <c r="G19" s="625"/>
      <c r="H19" s="625"/>
      <c r="I19" s="625"/>
      <c r="J19" s="625"/>
      <c r="K19" s="625"/>
      <c r="L19" s="629"/>
      <c r="M19" s="626" t="s">
        <v>54</v>
      </c>
      <c r="N19" s="627"/>
      <c r="O19" s="628"/>
      <c r="P19" s="624" t="s">
        <v>765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764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702</v>
      </c>
      <c r="E23" s="646"/>
      <c r="F23" s="661"/>
      <c r="G23" s="662"/>
      <c r="H23" s="662"/>
      <c r="I23" s="662"/>
      <c r="J23" s="662"/>
      <c r="K23" s="662"/>
      <c r="L23" s="663"/>
      <c r="M23" s="660" t="s">
        <v>51</v>
      </c>
      <c r="N23" s="660" t="s">
        <v>47</v>
      </c>
      <c r="O23" s="645" t="s">
        <v>702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767</v>
      </c>
      <c r="F36" s="193"/>
      <c r="G36" s="193"/>
      <c r="H36" s="193"/>
      <c r="I36" s="193"/>
      <c r="J36" s="193"/>
      <c r="K36" s="193"/>
      <c r="L36" s="194"/>
      <c r="M36" s="619" t="s">
        <v>7</v>
      </c>
      <c r="N36" s="636"/>
      <c r="O36" s="620"/>
      <c r="P36" s="243" t="s">
        <v>769</v>
      </c>
      <c r="Q36" s="193"/>
      <c r="R36" s="193"/>
      <c r="S36" s="193"/>
      <c r="T36" s="193"/>
      <c r="U36" s="193"/>
      <c r="V36" s="193"/>
      <c r="W36" s="194"/>
    </row>
    <row r="37" spans="2:24" s="30" customFormat="1" ht="17.100000000000001" customHeight="1" x14ac:dyDescent="0.2">
      <c r="B37" s="626" t="s">
        <v>54</v>
      </c>
      <c r="C37" s="627"/>
      <c r="D37" s="628"/>
      <c r="E37" s="624" t="s">
        <v>768</v>
      </c>
      <c r="F37" s="625"/>
      <c r="G37" s="625"/>
      <c r="H37" s="625"/>
      <c r="I37" s="625"/>
      <c r="J37" s="625"/>
      <c r="K37" s="625"/>
      <c r="L37" s="629"/>
      <c r="M37" s="626" t="s">
        <v>54</v>
      </c>
      <c r="N37" s="627"/>
      <c r="O37" s="628"/>
      <c r="P37" s="624" t="s">
        <v>770</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F2DA7A8-74DE-4100-BB14-C6C311FFEC87}">
      <formula1>INDIRECT(D13)</formula1>
    </dataValidation>
    <dataValidation type="list" allowBlank="1" showInputMessage="1" showErrorMessage="1" sqref="D11:E12 D29:E30 O11:P12 O29:P30" xr:uid="{FC85A30C-32CF-46A3-A378-91BA98B01BF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8CF9C9-AA73-4256-A03D-CE9F45833C73}">
          <x14:formula1>
            <xm:f>'(参考)リスト'!$D$16:$D$18</xm:f>
          </x14:formula1>
          <xm:sqref>D13:E13 D31:E31 O13:P13 O31:P31</xm:sqref>
        </x14:dataValidation>
        <x14:dataValidation type="list" allowBlank="1" showInputMessage="1" showErrorMessage="1" xr:uid="{7480D58E-AFB0-441E-86B5-86E1BB7132CD}">
          <x14:formula1>
            <xm:f>'(参考)リスト'!$F$16:$F$21</xm:f>
          </x14:formula1>
          <xm:sqref>E15:E16 E33:E34 P15:P16 P33:P34</xm:sqref>
        </x14:dataValidation>
        <x14:dataValidation type="list" allowBlank="1" showInputMessage="1" showErrorMessage="1" xr:uid="{BD1F8F81-A693-48F5-8284-BA02D7F0F4BE}">
          <x14:formula1>
            <xm:f>'(参考)リスト'!$B$16:$B$20</xm:f>
          </x14:formula1>
          <xm:sqref>D9:E10 D27:E28 O9:P10 O27:P28</xm:sqref>
        </x14:dataValidation>
        <x14:dataValidation type="list" allowBlank="1" showInputMessage="1" showErrorMessage="1" xr:uid="{13BC3671-CDD3-46C4-A1C5-F4E38DA8AFE3}">
          <x14:formula1>
            <xm:f>'(参考)リスト'!$G$16:$G$20</xm:f>
          </x14:formula1>
          <xm:sqref>D17:E17 D35:E35 O17:P17 O35:P35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431B7-1733-46CE-A17F-78201BD2D044}">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702</v>
      </c>
      <c r="E5" s="646"/>
      <c r="F5" s="661"/>
      <c r="G5" s="662"/>
      <c r="H5" s="662"/>
      <c r="I5" s="662"/>
      <c r="J5" s="662"/>
      <c r="K5" s="662"/>
      <c r="L5" s="663"/>
      <c r="M5" s="660" t="s">
        <v>51</v>
      </c>
      <c r="N5" s="660" t="s">
        <v>47</v>
      </c>
      <c r="O5" s="645" t="s">
        <v>702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771</v>
      </c>
      <c r="F18" s="193"/>
      <c r="G18" s="193"/>
      <c r="H18" s="193"/>
      <c r="I18" s="193"/>
      <c r="J18" s="193"/>
      <c r="K18" s="193"/>
      <c r="L18" s="194"/>
      <c r="M18" s="619" t="s">
        <v>7</v>
      </c>
      <c r="N18" s="636"/>
      <c r="O18" s="620"/>
      <c r="P18" s="243" t="s">
        <v>774</v>
      </c>
      <c r="Q18" s="193"/>
      <c r="R18" s="193"/>
      <c r="S18" s="193"/>
      <c r="T18" s="193"/>
      <c r="U18" s="193"/>
      <c r="V18" s="193"/>
      <c r="W18" s="194"/>
    </row>
    <row r="19" spans="2:23" s="30" customFormat="1" ht="17.100000000000001" customHeight="1" x14ac:dyDescent="0.2">
      <c r="B19" s="626" t="s">
        <v>54</v>
      </c>
      <c r="C19" s="627"/>
      <c r="D19" s="628"/>
      <c r="E19" s="624" t="s">
        <v>772</v>
      </c>
      <c r="F19" s="625"/>
      <c r="G19" s="625"/>
      <c r="H19" s="625"/>
      <c r="I19" s="625"/>
      <c r="J19" s="625"/>
      <c r="K19" s="625"/>
      <c r="L19" s="629"/>
      <c r="M19" s="626" t="s">
        <v>54</v>
      </c>
      <c r="N19" s="627"/>
      <c r="O19" s="628"/>
      <c r="P19" s="624" t="s">
        <v>775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773</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701</v>
      </c>
      <c r="E23" s="646"/>
      <c r="F23" s="661"/>
      <c r="G23" s="662"/>
      <c r="H23" s="662"/>
      <c r="I23" s="662"/>
      <c r="J23" s="662"/>
      <c r="K23" s="662"/>
      <c r="L23" s="663"/>
      <c r="M23" s="660" t="s">
        <v>51</v>
      </c>
      <c r="N23" s="660" t="s">
        <v>47</v>
      </c>
      <c r="O23" s="645" t="s">
        <v>701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776</v>
      </c>
      <c r="F36" s="193"/>
      <c r="G36" s="193"/>
      <c r="H36" s="193"/>
      <c r="I36" s="193"/>
      <c r="J36" s="193"/>
      <c r="K36" s="193"/>
      <c r="L36" s="194"/>
      <c r="M36" s="619" t="s">
        <v>7</v>
      </c>
      <c r="N36" s="636"/>
      <c r="O36" s="620"/>
      <c r="P36" s="243" t="s">
        <v>778</v>
      </c>
      <c r="Q36" s="193"/>
      <c r="R36" s="193"/>
      <c r="S36" s="193"/>
      <c r="T36" s="193"/>
      <c r="U36" s="193"/>
      <c r="V36" s="193"/>
      <c r="W36" s="194"/>
    </row>
    <row r="37" spans="2:24" s="30" customFormat="1" ht="17.100000000000001" customHeight="1" x14ac:dyDescent="0.2">
      <c r="B37" s="626" t="s">
        <v>54</v>
      </c>
      <c r="C37" s="627"/>
      <c r="D37" s="628"/>
      <c r="E37" s="624" t="s">
        <v>777</v>
      </c>
      <c r="F37" s="625"/>
      <c r="G37" s="625"/>
      <c r="H37" s="625"/>
      <c r="I37" s="625"/>
      <c r="J37" s="625"/>
      <c r="K37" s="625"/>
      <c r="L37" s="629"/>
      <c r="M37" s="626" t="s">
        <v>54</v>
      </c>
      <c r="N37" s="627"/>
      <c r="O37" s="628"/>
      <c r="P37" s="624" t="s">
        <v>779</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5A6F001-2014-4A07-8B78-DB9ACB29795B}">
      <formula1>INDIRECT(D9)</formula1>
    </dataValidation>
    <dataValidation type="list" allowBlank="1" showInputMessage="1" showErrorMessage="1" sqref="D14:E14 D32:E32 O14:P14 O32:P32" xr:uid="{D8C2A5CD-FC22-4068-B680-27B6ECCD69D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84A7D3-C343-4863-85D8-626EEB026860}">
          <x14:formula1>
            <xm:f>'(参考)リスト'!$G$16:$G$20</xm:f>
          </x14:formula1>
          <xm:sqref>D17:E17 D35:E35 O17:P17 O35:P35</xm:sqref>
        </x14:dataValidation>
        <x14:dataValidation type="list" allowBlank="1" showInputMessage="1" showErrorMessage="1" xr:uid="{2840EF23-0794-416A-8BE6-F3017B202F20}">
          <x14:formula1>
            <xm:f>'(参考)リスト'!$B$16:$B$20</xm:f>
          </x14:formula1>
          <xm:sqref>D9:E10 D27:E28 O9:P10 O27:P28</xm:sqref>
        </x14:dataValidation>
        <x14:dataValidation type="list" allowBlank="1" showInputMessage="1" showErrorMessage="1" xr:uid="{42A7F402-BD14-4209-9348-1A48ADB7FA43}">
          <x14:formula1>
            <xm:f>'(参考)リスト'!$F$16:$F$21</xm:f>
          </x14:formula1>
          <xm:sqref>E15:E16 E33:E34 P15:P16 P33:P34</xm:sqref>
        </x14:dataValidation>
        <x14:dataValidation type="list" allowBlank="1" showInputMessage="1" showErrorMessage="1" xr:uid="{205232F2-D2F8-41D4-A3B6-25BDF3C2C09C}">
          <x14:formula1>
            <xm:f>'(参考)リスト'!$D$16:$D$18</xm:f>
          </x14:formula1>
          <xm:sqref>D13:E13 D31:E31 O13:P13 O31:P31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87FC-E106-44D5-AD21-C3CEBA41C5FC}">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701</v>
      </c>
      <c r="E5" s="646"/>
      <c r="F5" s="661"/>
      <c r="G5" s="662"/>
      <c r="H5" s="662"/>
      <c r="I5" s="662"/>
      <c r="J5" s="662"/>
      <c r="K5" s="662"/>
      <c r="L5" s="663"/>
      <c r="M5" s="660" t="s">
        <v>51</v>
      </c>
      <c r="N5" s="660" t="s">
        <v>47</v>
      </c>
      <c r="O5" s="645" t="s">
        <v>701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43" t="s">
        <v>782</v>
      </c>
      <c r="Q18" s="193"/>
      <c r="R18" s="193"/>
      <c r="S18" s="193"/>
      <c r="T18" s="193"/>
      <c r="U18" s="193"/>
      <c r="V18" s="193"/>
      <c r="W18" s="194"/>
    </row>
    <row r="19" spans="2:23" s="30" customFormat="1" ht="17.100000000000001" customHeight="1" x14ac:dyDescent="0.2">
      <c r="B19" s="626" t="s">
        <v>54</v>
      </c>
      <c r="C19" s="627"/>
      <c r="D19" s="628"/>
      <c r="E19" s="624" t="s">
        <v>780</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781</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1133</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00000000000001" customHeight="1" x14ac:dyDescent="0.2">
      <c r="B23" s="660" t="s">
        <v>51</v>
      </c>
      <c r="C23" s="660" t="s">
        <v>47</v>
      </c>
      <c r="D23" s="645" t="s">
        <v>701</v>
      </c>
      <c r="E23" s="646"/>
      <c r="F23" s="661"/>
      <c r="G23" s="662"/>
      <c r="H23" s="662"/>
      <c r="I23" s="662"/>
      <c r="J23" s="662"/>
      <c r="K23" s="662"/>
      <c r="L23" s="663"/>
      <c r="M23" s="660" t="s">
        <v>51</v>
      </c>
      <c r="N23" s="660" t="s">
        <v>47</v>
      </c>
      <c r="O23" s="645" t="s">
        <v>701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513</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357</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783</v>
      </c>
      <c r="F36" s="193"/>
      <c r="G36" s="193"/>
      <c r="H36" s="193"/>
      <c r="I36" s="193"/>
      <c r="J36" s="193"/>
      <c r="K36" s="193"/>
      <c r="L36" s="194"/>
      <c r="M36" s="619" t="s">
        <v>7</v>
      </c>
      <c r="N36" s="636"/>
      <c r="O36" s="620"/>
      <c r="P36" s="243" t="s">
        <v>785</v>
      </c>
      <c r="Q36" s="193"/>
      <c r="R36" s="193"/>
      <c r="S36" s="193"/>
      <c r="T36" s="193"/>
      <c r="U36" s="193"/>
      <c r="V36" s="193"/>
      <c r="W36" s="194"/>
    </row>
    <row r="37" spans="2:24" s="30" customFormat="1" ht="17.100000000000001" customHeight="1" x14ac:dyDescent="0.2">
      <c r="B37" s="626" t="s">
        <v>54</v>
      </c>
      <c r="C37" s="627"/>
      <c r="D37" s="628"/>
      <c r="E37" s="624" t="s">
        <v>784</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723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4E50B55-A5C0-41AD-B274-60A2CF520142}">
      <formula1>INDIRECT(D13)</formula1>
    </dataValidation>
    <dataValidation type="list" allowBlank="1" showInputMessage="1" showErrorMessage="1" sqref="D11:E12 D29:E30 O11:P12 O29:P30" xr:uid="{075CBD95-148D-4D7E-88E6-A1273C75225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5F9B34-F2D7-4172-BAB9-B7D8F274D279}">
          <x14:formula1>
            <xm:f>'(参考)リスト'!$D$16:$D$18</xm:f>
          </x14:formula1>
          <xm:sqref>D13:E13 D31:E31 O13:P13 O31:P31</xm:sqref>
        </x14:dataValidation>
        <x14:dataValidation type="list" allowBlank="1" showInputMessage="1" showErrorMessage="1" xr:uid="{7E4812EC-7003-4B1D-AA28-D08FEA57BE34}">
          <x14:formula1>
            <xm:f>'(参考)リスト'!$F$16:$F$21</xm:f>
          </x14:formula1>
          <xm:sqref>E15:E16 E33:E34 P15:P16 P33:P34</xm:sqref>
        </x14:dataValidation>
        <x14:dataValidation type="list" allowBlank="1" showInputMessage="1" showErrorMessage="1" xr:uid="{78E04516-41C3-4041-8762-1D1E7064DE42}">
          <x14:formula1>
            <xm:f>'(参考)リスト'!$B$16:$B$20</xm:f>
          </x14:formula1>
          <xm:sqref>D9:E10 D27:E28 O9:P10 O27:P28</xm:sqref>
        </x14:dataValidation>
        <x14:dataValidation type="list" allowBlank="1" showInputMessage="1" showErrorMessage="1" xr:uid="{65991157-BC4C-4253-BECF-7E9855F92E1D}">
          <x14:formula1>
            <xm:f>'(参考)リスト'!$G$16:$G$20</xm:f>
          </x14:formula1>
          <xm:sqref>D17:E17 D35:E35 O17:P17 O35:P35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E1859-AF46-4937-9479-259A04D4CEB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701</v>
      </c>
      <c r="E5" s="646"/>
      <c r="F5" s="661"/>
      <c r="G5" s="662"/>
      <c r="H5" s="662"/>
      <c r="I5" s="662"/>
      <c r="J5" s="662"/>
      <c r="K5" s="662"/>
      <c r="L5" s="663"/>
      <c r="M5" s="660" t="s">
        <v>51</v>
      </c>
      <c r="N5" s="660" t="s">
        <v>47</v>
      </c>
      <c r="O5" s="645" t="s">
        <v>701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7</v>
      </c>
      <c r="E7" s="633"/>
      <c r="F7" s="654"/>
      <c r="G7" s="655"/>
      <c r="H7" s="655"/>
      <c r="I7" s="655"/>
      <c r="J7" s="655"/>
      <c r="K7" s="655"/>
      <c r="L7" s="656"/>
      <c r="M7" s="630"/>
      <c r="N7" s="630" t="s">
        <v>2</v>
      </c>
      <c r="O7" s="632">
        <v>8</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357</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786</v>
      </c>
      <c r="F18" s="193"/>
      <c r="G18" s="193"/>
      <c r="H18" s="193"/>
      <c r="I18" s="193"/>
      <c r="J18" s="193"/>
      <c r="K18" s="193"/>
      <c r="L18" s="194"/>
      <c r="M18" s="619" t="s">
        <v>7</v>
      </c>
      <c r="N18" s="636"/>
      <c r="O18" s="620"/>
      <c r="P18" s="243" t="s">
        <v>788</v>
      </c>
      <c r="Q18" s="193"/>
      <c r="R18" s="193"/>
      <c r="S18" s="193"/>
      <c r="T18" s="193"/>
      <c r="U18" s="193"/>
      <c r="V18" s="193"/>
      <c r="W18" s="194"/>
    </row>
    <row r="19" spans="2:23" s="30" customFormat="1" ht="17.100000000000001" customHeight="1" x14ac:dyDescent="0.2">
      <c r="B19" s="626" t="s">
        <v>54</v>
      </c>
      <c r="C19" s="627"/>
      <c r="D19" s="628"/>
      <c r="E19" s="624" t="s">
        <v>787</v>
      </c>
      <c r="F19" s="625"/>
      <c r="G19" s="625"/>
      <c r="H19" s="625"/>
      <c r="I19" s="625"/>
      <c r="J19" s="625"/>
      <c r="K19" s="625"/>
      <c r="L19" s="629"/>
      <c r="M19" s="626" t="s">
        <v>54</v>
      </c>
      <c r="N19" s="627"/>
      <c r="O19" s="628"/>
      <c r="P19" s="686" t="s">
        <v>789</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701</v>
      </c>
      <c r="E23" s="646"/>
      <c r="F23" s="661"/>
      <c r="G23" s="662"/>
      <c r="H23" s="662"/>
      <c r="I23" s="662"/>
      <c r="J23" s="662"/>
      <c r="K23" s="662"/>
      <c r="L23" s="663"/>
      <c r="M23" s="660" t="s">
        <v>51</v>
      </c>
      <c r="N23" s="660" t="s">
        <v>47</v>
      </c>
      <c r="O23" s="645" t="s">
        <v>701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9</v>
      </c>
      <c r="E25" s="633"/>
      <c r="F25" s="654"/>
      <c r="G25" s="655"/>
      <c r="H25" s="655"/>
      <c r="I25" s="655"/>
      <c r="J25" s="655"/>
      <c r="K25" s="655"/>
      <c r="L25" s="656"/>
      <c r="M25" s="630"/>
      <c r="N25" s="630" t="s">
        <v>2</v>
      </c>
      <c r="O25" s="632">
        <v>10</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790</v>
      </c>
      <c r="F36" s="193"/>
      <c r="G36" s="193"/>
      <c r="H36" s="193"/>
      <c r="I36" s="193"/>
      <c r="J36" s="193"/>
      <c r="K36" s="193"/>
      <c r="L36" s="194"/>
      <c r="M36" s="619" t="s">
        <v>7</v>
      </c>
      <c r="N36" s="636"/>
      <c r="O36" s="620"/>
      <c r="P36" s="243" t="s">
        <v>792</v>
      </c>
      <c r="Q36" s="193"/>
      <c r="R36" s="193"/>
      <c r="S36" s="193"/>
      <c r="T36" s="193"/>
      <c r="U36" s="193"/>
      <c r="V36" s="193"/>
      <c r="W36" s="194"/>
    </row>
    <row r="37" spans="2:24" s="30" customFormat="1" ht="17.100000000000001" customHeight="1" x14ac:dyDescent="0.2">
      <c r="B37" s="626" t="s">
        <v>54</v>
      </c>
      <c r="C37" s="627"/>
      <c r="D37" s="628"/>
      <c r="E37" s="624" t="s">
        <v>791</v>
      </c>
      <c r="F37" s="625"/>
      <c r="G37" s="625"/>
      <c r="H37" s="625"/>
      <c r="I37" s="625"/>
      <c r="J37" s="625"/>
      <c r="K37" s="625"/>
      <c r="L37" s="629"/>
      <c r="M37" s="626" t="s">
        <v>54</v>
      </c>
      <c r="N37" s="627"/>
      <c r="O37" s="628"/>
      <c r="P37" s="624" t="s">
        <v>793</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019BCF7-2CA3-440D-A725-5B5919A25578}">
      <formula1>INDIRECT(D9)</formula1>
    </dataValidation>
    <dataValidation type="list" allowBlank="1" showInputMessage="1" showErrorMessage="1" sqref="D14:E14 D32:E32 O14:P14 O32:P32" xr:uid="{826582AF-C416-4EF6-8837-4CE639FD8FE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FD6A3D-9737-4D2C-A0C7-222729D2C18D}">
          <x14:formula1>
            <xm:f>'(参考)リスト'!$G$16:$G$20</xm:f>
          </x14:formula1>
          <xm:sqref>D17:E17 D35:E35 O17:P17 O35:P35</xm:sqref>
        </x14:dataValidation>
        <x14:dataValidation type="list" allowBlank="1" showInputMessage="1" showErrorMessage="1" xr:uid="{BA4800E8-5E3A-4E30-8AD0-0E67171AFFC6}">
          <x14:formula1>
            <xm:f>'(参考)リスト'!$B$16:$B$20</xm:f>
          </x14:formula1>
          <xm:sqref>D9:E10 D27:E28 O9:P10 O27:P28</xm:sqref>
        </x14:dataValidation>
        <x14:dataValidation type="list" allowBlank="1" showInputMessage="1" showErrorMessage="1" xr:uid="{B53B3483-CD8A-4F0E-9BBB-E48CD0FA990F}">
          <x14:formula1>
            <xm:f>'(参考)リスト'!$F$16:$F$21</xm:f>
          </x14:formula1>
          <xm:sqref>E15:E16 E33:E34 P15:P16 P33:P34</xm:sqref>
        </x14:dataValidation>
        <x14:dataValidation type="list" allowBlank="1" showInputMessage="1" showErrorMessage="1" xr:uid="{B561C882-F39E-4A11-B103-34D217C4E00B}">
          <x14:formula1>
            <xm:f>'(参考)リスト'!$D$16:$D$18</xm:f>
          </x14:formula1>
          <xm:sqref>D13:E13 D31:E31 O13:P13 O31:P31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2D4D-D28B-42F6-9E42-C9CD97F18884}">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701</v>
      </c>
      <c r="E5" s="646"/>
      <c r="F5" s="661"/>
      <c r="G5" s="662"/>
      <c r="H5" s="662"/>
      <c r="I5" s="662"/>
      <c r="J5" s="662"/>
      <c r="K5" s="662"/>
      <c r="L5" s="663"/>
      <c r="M5" s="660" t="s">
        <v>51</v>
      </c>
      <c r="N5" s="660" t="s">
        <v>47</v>
      </c>
      <c r="O5" s="645" t="s">
        <v>701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11</v>
      </c>
      <c r="E7" s="633"/>
      <c r="F7" s="654"/>
      <c r="G7" s="655"/>
      <c r="H7" s="655"/>
      <c r="I7" s="655"/>
      <c r="J7" s="655"/>
      <c r="K7" s="655"/>
      <c r="L7" s="656"/>
      <c r="M7" s="630"/>
      <c r="N7" s="630" t="s">
        <v>2</v>
      </c>
      <c r="O7" s="632">
        <v>12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794</v>
      </c>
      <c r="F18" s="193"/>
      <c r="G18" s="193"/>
      <c r="H18" s="193"/>
      <c r="I18" s="193"/>
      <c r="J18" s="193"/>
      <c r="K18" s="193"/>
      <c r="L18" s="194"/>
      <c r="M18" s="619" t="s">
        <v>7</v>
      </c>
      <c r="N18" s="636"/>
      <c r="O18" s="620"/>
      <c r="P18" s="243" t="s">
        <v>797</v>
      </c>
      <c r="Q18" s="193"/>
      <c r="R18" s="193"/>
      <c r="S18" s="193"/>
      <c r="T18" s="193"/>
      <c r="U18" s="193"/>
      <c r="V18" s="193"/>
      <c r="W18" s="194"/>
    </row>
    <row r="19" spans="2:23" s="30" customFormat="1" ht="17.100000000000001" customHeight="1" x14ac:dyDescent="0.2">
      <c r="B19" s="626" t="s">
        <v>54</v>
      </c>
      <c r="C19" s="627"/>
      <c r="D19" s="628"/>
      <c r="E19" s="624" t="s">
        <v>795</v>
      </c>
      <c r="F19" s="625"/>
      <c r="G19" s="625"/>
      <c r="H19" s="625"/>
      <c r="I19" s="625"/>
      <c r="J19" s="625"/>
      <c r="K19" s="625"/>
      <c r="L19" s="629"/>
      <c r="M19" s="626" t="s">
        <v>54</v>
      </c>
      <c r="N19" s="627"/>
      <c r="O19" s="628"/>
      <c r="P19" s="624" t="s">
        <v>798</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701</v>
      </c>
      <c r="E23" s="646"/>
      <c r="F23" s="661"/>
      <c r="G23" s="662"/>
      <c r="H23" s="662"/>
      <c r="I23" s="662"/>
      <c r="J23" s="662"/>
      <c r="K23" s="662"/>
      <c r="L23" s="663"/>
      <c r="M23" s="660" t="s">
        <v>51</v>
      </c>
      <c r="N23" s="660" t="s">
        <v>47</v>
      </c>
      <c r="O23" s="645" t="s">
        <v>700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13</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799</v>
      </c>
      <c r="F36" s="193"/>
      <c r="G36" s="193"/>
      <c r="H36" s="193"/>
      <c r="I36" s="193"/>
      <c r="J36" s="193"/>
      <c r="K36" s="193"/>
      <c r="L36" s="194"/>
      <c r="M36" s="619" t="s">
        <v>7</v>
      </c>
      <c r="N36" s="636"/>
      <c r="O36" s="620"/>
      <c r="P36" s="243" t="s">
        <v>782</v>
      </c>
      <c r="Q36" s="193"/>
      <c r="R36" s="193"/>
      <c r="S36" s="193"/>
      <c r="T36" s="193"/>
      <c r="U36" s="193"/>
      <c r="V36" s="193"/>
      <c r="W36" s="194"/>
    </row>
    <row r="37" spans="2:24" s="30" customFormat="1" ht="17.100000000000001" customHeight="1" x14ac:dyDescent="0.2">
      <c r="B37" s="626" t="s">
        <v>54</v>
      </c>
      <c r="C37" s="627"/>
      <c r="D37" s="628"/>
      <c r="E37" s="624" t="s">
        <v>730</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15DF589-1062-4C31-9866-D24DF0E102D1}">
      <formula1>INDIRECT(D13)</formula1>
    </dataValidation>
    <dataValidation type="list" allowBlank="1" showInputMessage="1" showErrorMessage="1" sqref="D11:E12 D29:E30 O11:P12 O29:P30" xr:uid="{1BF5DAF9-FCAB-4682-BD5F-F8C5A385DF8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211809-3A6E-4CF4-9A03-875722333DEC}">
          <x14:formula1>
            <xm:f>'(参考)リスト'!$D$16:$D$18</xm:f>
          </x14:formula1>
          <xm:sqref>D13:E13 D31:E31 O13:P13 O31:P31</xm:sqref>
        </x14:dataValidation>
        <x14:dataValidation type="list" allowBlank="1" showInputMessage="1" showErrorMessage="1" xr:uid="{40A602F2-6578-4EAA-9757-7B1299A7911E}">
          <x14:formula1>
            <xm:f>'(参考)リスト'!$F$16:$F$21</xm:f>
          </x14:formula1>
          <xm:sqref>E15:E16 E33:E34 P15:P16 P33:P34</xm:sqref>
        </x14:dataValidation>
        <x14:dataValidation type="list" allowBlank="1" showInputMessage="1" showErrorMessage="1" xr:uid="{BF297D65-80B1-40DA-9B40-293AD2C049CA}">
          <x14:formula1>
            <xm:f>'(参考)リスト'!$B$16:$B$20</xm:f>
          </x14:formula1>
          <xm:sqref>D9:E10 D27:E28 O9:P10 O27:P28</xm:sqref>
        </x14:dataValidation>
        <x14:dataValidation type="list" allowBlank="1" showInputMessage="1" showErrorMessage="1" xr:uid="{F44E117F-095A-406D-9F83-33F86E3D5C68}">
          <x14:formula1>
            <xm:f>'(参考)リスト'!$G$16:$G$20</xm:f>
          </x14:formula1>
          <xm:sqref>D17:E17 D35:E35 O17:P17 O35:P35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B968-F934-43AF-8944-BC69233132BC}">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700</v>
      </c>
      <c r="E5" s="646"/>
      <c r="F5" s="661"/>
      <c r="G5" s="662"/>
      <c r="H5" s="662"/>
      <c r="I5" s="662"/>
      <c r="J5" s="662"/>
      <c r="K5" s="662"/>
      <c r="L5" s="663"/>
      <c r="M5" s="660" t="s">
        <v>51</v>
      </c>
      <c r="N5" s="660" t="s">
        <v>47</v>
      </c>
      <c r="O5" s="645" t="s">
        <v>700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800</v>
      </c>
      <c r="F18" s="193"/>
      <c r="G18" s="193"/>
      <c r="H18" s="193"/>
      <c r="I18" s="193"/>
      <c r="J18" s="193"/>
      <c r="K18" s="193"/>
      <c r="L18" s="194"/>
      <c r="M18" s="619" t="s">
        <v>7</v>
      </c>
      <c r="N18" s="636"/>
      <c r="O18" s="620"/>
      <c r="P18" s="243" t="s">
        <v>801</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802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723</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700</v>
      </c>
      <c r="E23" s="646"/>
      <c r="F23" s="661"/>
      <c r="G23" s="662"/>
      <c r="H23" s="662"/>
      <c r="I23" s="662"/>
      <c r="J23" s="662"/>
      <c r="K23" s="662"/>
      <c r="L23" s="663"/>
      <c r="M23" s="660" t="s">
        <v>51</v>
      </c>
      <c r="N23" s="660" t="s">
        <v>47</v>
      </c>
      <c r="O23" s="645" t="s">
        <v>700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803</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750</v>
      </c>
      <c r="F37" s="625"/>
      <c r="G37" s="625"/>
      <c r="H37" s="625"/>
      <c r="I37" s="625"/>
      <c r="J37" s="625"/>
      <c r="K37" s="625"/>
      <c r="L37" s="629"/>
      <c r="M37" s="626" t="s">
        <v>54</v>
      </c>
      <c r="N37" s="627"/>
      <c r="O37" s="628"/>
      <c r="P37" s="624" t="s">
        <v>726</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804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32F33BE-5FDE-46C9-ABB5-AF54E600C1CA}">
      <formula1>INDIRECT(D9)</formula1>
    </dataValidation>
    <dataValidation type="list" allowBlank="1" showInputMessage="1" showErrorMessage="1" sqref="D14:E14 D32:E32 O14:P14 O32:P32" xr:uid="{F27E1CF1-72C5-4CD7-802A-AF3C3068998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87C564-7AE1-4C47-8570-60E19C392ADB}">
          <x14:formula1>
            <xm:f>'(参考)リスト'!$G$16:$G$20</xm:f>
          </x14:formula1>
          <xm:sqref>D17:E17 D35:E35 O17:P17 O35:P35</xm:sqref>
        </x14:dataValidation>
        <x14:dataValidation type="list" allowBlank="1" showInputMessage="1" showErrorMessage="1" xr:uid="{CF80B40E-2A9E-45C9-B53C-576DEA91920E}">
          <x14:formula1>
            <xm:f>'(参考)リスト'!$B$16:$B$20</xm:f>
          </x14:formula1>
          <xm:sqref>D9:E10 D27:E28 O9:P10 O27:P28</xm:sqref>
        </x14:dataValidation>
        <x14:dataValidation type="list" allowBlank="1" showInputMessage="1" showErrorMessage="1" xr:uid="{BC36E1D4-507B-4A92-A9C2-987F1A28CD53}">
          <x14:formula1>
            <xm:f>'(参考)リスト'!$F$16:$F$21</xm:f>
          </x14:formula1>
          <xm:sqref>E15:E16 E33:E34 P15:P16 P33:P34</xm:sqref>
        </x14:dataValidation>
        <x14:dataValidation type="list" allowBlank="1" showInputMessage="1" showErrorMessage="1" xr:uid="{68AEFA06-ABE2-4E45-A293-297303CC96ED}">
          <x14:formula1>
            <xm:f>'(参考)リスト'!$D$16:$D$18</xm:f>
          </x14:formula1>
          <xm:sqref>D13:E13 D31:E31 O13:P13 O31:P31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E917-8C4F-4090-B237-8505FDEC506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700</v>
      </c>
      <c r="E5" s="646"/>
      <c r="F5" s="661"/>
      <c r="G5" s="662"/>
      <c r="H5" s="662"/>
      <c r="I5" s="662"/>
      <c r="J5" s="662"/>
      <c r="K5" s="662"/>
      <c r="L5" s="663"/>
      <c r="M5" s="660" t="s">
        <v>51</v>
      </c>
      <c r="N5" s="660" t="s">
        <v>47</v>
      </c>
      <c r="O5" s="645" t="s">
        <v>699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6</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760</v>
      </c>
      <c r="F18" s="193"/>
      <c r="G18" s="193"/>
      <c r="H18" s="193"/>
      <c r="I18" s="193"/>
      <c r="J18" s="193"/>
      <c r="K18" s="193"/>
      <c r="L18" s="194"/>
      <c r="M18" s="619" t="s">
        <v>7</v>
      </c>
      <c r="N18" s="636"/>
      <c r="O18" s="620"/>
      <c r="P18" s="225" t="s">
        <v>724</v>
      </c>
      <c r="Q18" s="193"/>
      <c r="R18" s="193"/>
      <c r="S18" s="193"/>
      <c r="T18" s="193"/>
      <c r="U18" s="193"/>
      <c r="V18" s="193"/>
      <c r="W18" s="194"/>
    </row>
    <row r="19" spans="2:23" s="30" customFormat="1" ht="17.100000000000001" customHeight="1" x14ac:dyDescent="0.2">
      <c r="B19" s="626" t="s">
        <v>54</v>
      </c>
      <c r="C19" s="627"/>
      <c r="D19" s="628"/>
      <c r="E19" s="624" t="s">
        <v>805</v>
      </c>
      <c r="F19" s="625"/>
      <c r="G19" s="625"/>
      <c r="H19" s="625"/>
      <c r="I19" s="625"/>
      <c r="J19" s="625"/>
      <c r="K19" s="625"/>
      <c r="L19" s="629"/>
      <c r="M19" s="626" t="s">
        <v>54</v>
      </c>
      <c r="N19" s="627"/>
      <c r="O19" s="628"/>
      <c r="P19" s="624" t="s">
        <v>806</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781</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1133</v>
      </c>
      <c r="P22" s="638"/>
      <c r="Q22" s="638"/>
      <c r="R22" s="638"/>
      <c r="S22" s="638"/>
      <c r="T22" s="638"/>
      <c r="U22" s="638"/>
      <c r="V22" s="638"/>
      <c r="W22" s="639"/>
    </row>
    <row r="23" spans="2:23" s="30" customFormat="1" ht="20.100000000000001" customHeight="1" x14ac:dyDescent="0.2">
      <c r="B23" s="660" t="s">
        <v>51</v>
      </c>
      <c r="C23" s="660" t="s">
        <v>47</v>
      </c>
      <c r="D23" s="645" t="s">
        <v>699</v>
      </c>
      <c r="E23" s="646"/>
      <c r="F23" s="661"/>
      <c r="G23" s="662"/>
      <c r="H23" s="662"/>
      <c r="I23" s="662"/>
      <c r="J23" s="662"/>
      <c r="K23" s="662"/>
      <c r="L23" s="663"/>
      <c r="M23" s="660" t="s">
        <v>51</v>
      </c>
      <c r="N23" s="660" t="s">
        <v>47</v>
      </c>
      <c r="O23" s="645" t="s">
        <v>699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510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781</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1133</v>
      </c>
      <c r="E40" s="638"/>
      <c r="F40" s="638"/>
      <c r="G40" s="638"/>
      <c r="H40" s="638"/>
      <c r="I40" s="638"/>
      <c r="J40" s="638"/>
      <c r="K40" s="638"/>
      <c r="L40" s="639"/>
      <c r="M40" s="619" t="s">
        <v>50</v>
      </c>
      <c r="N40" s="620"/>
      <c r="O40" s="637" t="s">
        <v>743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5345794-7FE8-4323-ACE8-164F663A3F2C}">
      <formula1>INDIRECT(D13)</formula1>
    </dataValidation>
    <dataValidation type="list" allowBlank="1" showInputMessage="1" showErrorMessage="1" sqref="D11:E12 D29:E30 O11:P12 O29:P30" xr:uid="{656F936F-33DD-44E6-B495-1AE5719F77D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069DDE-C800-46C9-81AC-B3DB0A8C0F17}">
          <x14:formula1>
            <xm:f>'(参考)リスト'!$D$16:$D$18</xm:f>
          </x14:formula1>
          <xm:sqref>D13:E13 D31:E31 O13:P13 O31:P31</xm:sqref>
        </x14:dataValidation>
        <x14:dataValidation type="list" allowBlank="1" showInputMessage="1" showErrorMessage="1" xr:uid="{E1E55F69-3A3C-4B95-B5FE-BAF777C53357}">
          <x14:formula1>
            <xm:f>'(参考)リスト'!$F$16:$F$21</xm:f>
          </x14:formula1>
          <xm:sqref>E15:E16 E33:E34 P15:P16 P33:P34</xm:sqref>
        </x14:dataValidation>
        <x14:dataValidation type="list" allowBlank="1" showInputMessage="1" showErrorMessage="1" xr:uid="{D6689C03-6FC2-40C7-BB82-97C602FF7B02}">
          <x14:formula1>
            <xm:f>'(参考)リスト'!$B$16:$B$20</xm:f>
          </x14:formula1>
          <xm:sqref>D9:E10 D27:E28 O9:P10 O27:P28</xm:sqref>
        </x14:dataValidation>
        <x14:dataValidation type="list" allowBlank="1" showInputMessage="1" showErrorMessage="1" xr:uid="{91278D52-4D44-4AC5-B625-CACA1531A4B5}">
          <x14:formula1>
            <xm:f>'(参考)リスト'!$G$16:$G$20</xm:f>
          </x14:formula1>
          <xm:sqref>D17:E17 D35:E35 O17:P17 O35:P35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F1B8-C863-4559-A4B2-A3228EB3F16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699</v>
      </c>
      <c r="E5" s="646"/>
      <c r="F5" s="661"/>
      <c r="G5" s="662"/>
      <c r="H5" s="662"/>
      <c r="I5" s="662"/>
      <c r="J5" s="662"/>
      <c r="K5" s="662"/>
      <c r="L5" s="663"/>
      <c r="M5" s="660" t="s">
        <v>51</v>
      </c>
      <c r="N5" s="660" t="s">
        <v>47</v>
      </c>
      <c r="O5" s="645" t="s">
        <v>699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516</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c r="P17" s="614"/>
      <c r="Q17" s="657"/>
      <c r="R17" s="658"/>
      <c r="S17" s="658"/>
      <c r="T17" s="658"/>
      <c r="U17" s="658"/>
      <c r="V17" s="658"/>
      <c r="W17" s="659"/>
    </row>
    <row r="18" spans="2:23" s="30" customFormat="1" ht="17.100000000000001" customHeight="1" x14ac:dyDescent="0.2">
      <c r="B18" s="619" t="s">
        <v>7</v>
      </c>
      <c r="C18" s="636"/>
      <c r="D18" s="636"/>
      <c r="E18" s="243" t="s">
        <v>807</v>
      </c>
      <c r="F18" s="193"/>
      <c r="G18" s="193"/>
      <c r="H18" s="193"/>
      <c r="I18" s="193"/>
      <c r="J18" s="193"/>
      <c r="K18" s="193"/>
      <c r="L18" s="194"/>
      <c r="M18" s="619" t="s">
        <v>7</v>
      </c>
      <c r="N18" s="636"/>
      <c r="O18" s="620"/>
      <c r="P18" s="243" t="s">
        <v>801</v>
      </c>
      <c r="Q18" s="193"/>
      <c r="R18" s="193"/>
      <c r="S18" s="193"/>
      <c r="T18" s="193"/>
      <c r="U18" s="193"/>
      <c r="V18" s="193"/>
      <c r="W18" s="194"/>
    </row>
    <row r="19" spans="2:23" s="30" customFormat="1" ht="17.100000000000001" customHeight="1" x14ac:dyDescent="0.2">
      <c r="B19" s="626" t="s">
        <v>54</v>
      </c>
      <c r="C19" s="627"/>
      <c r="D19" s="628"/>
      <c r="E19" s="624" t="s">
        <v>808</v>
      </c>
      <c r="F19" s="625"/>
      <c r="G19" s="625"/>
      <c r="H19" s="625"/>
      <c r="I19" s="625"/>
      <c r="J19" s="625"/>
      <c r="K19" s="625"/>
      <c r="L19" s="629"/>
      <c r="M19" s="626" t="s">
        <v>54</v>
      </c>
      <c r="N19" s="627"/>
      <c r="O19" s="628"/>
      <c r="P19" s="624" t="s">
        <v>809</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699</v>
      </c>
      <c r="E23" s="646"/>
      <c r="F23" s="661"/>
      <c r="G23" s="662"/>
      <c r="H23" s="662"/>
      <c r="I23" s="662"/>
      <c r="J23" s="662"/>
      <c r="K23" s="662"/>
      <c r="L23" s="663"/>
      <c r="M23" s="660" t="s">
        <v>51</v>
      </c>
      <c r="N23" s="660" t="s">
        <v>47</v>
      </c>
      <c r="O23" s="645" t="s">
        <v>699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810</v>
      </c>
      <c r="Q36" s="193"/>
      <c r="R36" s="193"/>
      <c r="S36" s="193"/>
      <c r="T36" s="193"/>
      <c r="U36" s="193"/>
      <c r="V36" s="193"/>
      <c r="W36" s="194"/>
    </row>
    <row r="37" spans="2:24" s="30" customFormat="1" ht="17.100000000000001" customHeight="1" x14ac:dyDescent="0.2">
      <c r="B37" s="626" t="s">
        <v>54</v>
      </c>
      <c r="C37" s="627"/>
      <c r="D37" s="628"/>
      <c r="E37" s="624" t="s">
        <v>726</v>
      </c>
      <c r="F37" s="625"/>
      <c r="G37" s="625"/>
      <c r="H37" s="625"/>
      <c r="I37" s="625"/>
      <c r="J37" s="625"/>
      <c r="K37" s="625"/>
      <c r="L37" s="629"/>
      <c r="M37" s="626" t="s">
        <v>54</v>
      </c>
      <c r="N37" s="627"/>
      <c r="O37" s="628"/>
      <c r="P37" s="624" t="s">
        <v>811</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728</v>
      </c>
      <c r="E40" s="638"/>
      <c r="F40" s="638"/>
      <c r="G40" s="638"/>
      <c r="H40" s="638"/>
      <c r="I40" s="638"/>
      <c r="J40" s="638"/>
      <c r="K40" s="638"/>
      <c r="L40" s="639"/>
      <c r="M40" s="619" t="s">
        <v>50</v>
      </c>
      <c r="N40" s="620"/>
      <c r="O40" s="637" t="s">
        <v>812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64EBF14-DFEF-4F92-89EC-1339A6A73F18}">
      <formula1>INDIRECT(D9)</formula1>
    </dataValidation>
    <dataValidation type="list" allowBlank="1" showInputMessage="1" showErrorMessage="1" sqref="D14:E14 D32:E32 O14:P14 O32:P32" xr:uid="{CEDEC7FA-9192-43D5-B8FE-161C45E1861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C52495-8892-496A-8AE9-CC461E6B911C}">
          <x14:formula1>
            <xm:f>'(参考)リスト'!$G$16:$G$20</xm:f>
          </x14:formula1>
          <xm:sqref>D17:E17 D35:E35 O17:P17 O35:P35</xm:sqref>
        </x14:dataValidation>
        <x14:dataValidation type="list" allowBlank="1" showInputMessage="1" showErrorMessage="1" xr:uid="{A1ACEF85-7F85-46BE-B345-3D1A29E37943}">
          <x14:formula1>
            <xm:f>'(参考)リスト'!$B$16:$B$20</xm:f>
          </x14:formula1>
          <xm:sqref>D9:E10 D27:E28 O9:P10 O27:P28</xm:sqref>
        </x14:dataValidation>
        <x14:dataValidation type="list" allowBlank="1" showInputMessage="1" showErrorMessage="1" xr:uid="{8E7A4699-DBEF-400F-AA21-0BFFF5A99A87}">
          <x14:formula1>
            <xm:f>'(参考)リスト'!$F$16:$F$21</xm:f>
          </x14:formula1>
          <xm:sqref>E15:E16 E33:E34 P15:P16 P33:P34</xm:sqref>
        </x14:dataValidation>
        <x14:dataValidation type="list" allowBlank="1" showInputMessage="1" showErrorMessage="1" xr:uid="{52BB980A-47BC-4FAB-9B85-3A950A4A7500}">
          <x14:formula1>
            <xm:f>'(参考)リスト'!$D$16:$D$18</xm:f>
          </x14:formula1>
          <xm:sqref>D13:E13 D31:E31 O13:P13 O31:P31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E89B-95AC-4A8F-8527-DC4957473997}">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699</v>
      </c>
      <c r="E5" s="646"/>
      <c r="F5" s="661"/>
      <c r="G5" s="662"/>
      <c r="H5" s="662"/>
      <c r="I5" s="662"/>
      <c r="J5" s="662"/>
      <c r="K5" s="662"/>
      <c r="L5" s="663"/>
      <c r="M5" s="660" t="s">
        <v>51</v>
      </c>
      <c r="N5" s="660" t="s">
        <v>47</v>
      </c>
      <c r="O5" s="645" t="s">
        <v>699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813</v>
      </c>
      <c r="F18" s="193"/>
      <c r="G18" s="193"/>
      <c r="H18" s="193"/>
      <c r="I18" s="193"/>
      <c r="J18" s="193"/>
      <c r="K18" s="193"/>
      <c r="L18" s="194"/>
      <c r="M18" s="619" t="s">
        <v>7</v>
      </c>
      <c r="N18" s="636"/>
      <c r="O18" s="620"/>
      <c r="P18" s="243" t="s">
        <v>814</v>
      </c>
      <c r="Q18" s="193"/>
      <c r="R18" s="193"/>
      <c r="S18" s="193"/>
      <c r="T18" s="193"/>
      <c r="U18" s="193"/>
      <c r="V18" s="193"/>
      <c r="W18" s="194"/>
    </row>
    <row r="19" spans="2:23" s="30" customFormat="1" ht="17.100000000000001" customHeight="1" x14ac:dyDescent="0.2">
      <c r="B19" s="626" t="s">
        <v>54</v>
      </c>
      <c r="C19" s="627"/>
      <c r="D19" s="628"/>
      <c r="E19" s="624" t="s">
        <v>724</v>
      </c>
      <c r="F19" s="625"/>
      <c r="G19" s="625"/>
      <c r="H19" s="625"/>
      <c r="I19" s="625"/>
      <c r="J19" s="625"/>
      <c r="K19" s="625"/>
      <c r="L19" s="629"/>
      <c r="M19" s="626" t="s">
        <v>54</v>
      </c>
      <c r="N19" s="627"/>
      <c r="O19" s="628"/>
      <c r="P19" s="624" t="s">
        <v>815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726</v>
      </c>
      <c r="P22" s="638"/>
      <c r="Q22" s="638"/>
      <c r="R22" s="638"/>
      <c r="S22" s="638"/>
      <c r="T22" s="638"/>
      <c r="U22" s="638"/>
      <c r="V22" s="638"/>
      <c r="W22" s="639"/>
    </row>
    <row r="23" spans="2:23" s="30" customFormat="1" ht="20.100000000000001" customHeight="1" x14ac:dyDescent="0.2">
      <c r="B23" s="660" t="s">
        <v>51</v>
      </c>
      <c r="C23" s="660" t="s">
        <v>47</v>
      </c>
      <c r="D23" s="645" t="s">
        <v>699</v>
      </c>
      <c r="E23" s="646"/>
      <c r="F23" s="661"/>
      <c r="G23" s="662"/>
      <c r="H23" s="662"/>
      <c r="I23" s="662"/>
      <c r="J23" s="662"/>
      <c r="K23" s="662"/>
      <c r="L23" s="663"/>
      <c r="M23" s="660" t="s">
        <v>51</v>
      </c>
      <c r="N23" s="660" t="s">
        <v>47</v>
      </c>
      <c r="O23" s="645" t="s">
        <v>698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816</v>
      </c>
      <c r="F36" s="193"/>
      <c r="G36" s="193"/>
      <c r="H36" s="193"/>
      <c r="I36" s="193"/>
      <c r="J36" s="193"/>
      <c r="K36" s="193"/>
      <c r="L36" s="194"/>
      <c r="M36" s="619" t="s">
        <v>7</v>
      </c>
      <c r="N36" s="636"/>
      <c r="O36" s="620"/>
      <c r="P36" s="243" t="s">
        <v>782</v>
      </c>
      <c r="Q36" s="193"/>
      <c r="R36" s="193"/>
      <c r="S36" s="193"/>
      <c r="T36" s="193"/>
      <c r="U36" s="193"/>
      <c r="V36" s="193"/>
      <c r="W36" s="194"/>
    </row>
    <row r="37" spans="2:24" s="30" customFormat="1" ht="17.100000000000001" customHeight="1" x14ac:dyDescent="0.2">
      <c r="B37" s="626" t="s">
        <v>54</v>
      </c>
      <c r="C37" s="627"/>
      <c r="D37" s="628"/>
      <c r="E37" s="624" t="s">
        <v>817</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E84AB33B-BE43-4376-8236-A55D13670F31}">
      <formula1>INDIRECT(D13)</formula1>
    </dataValidation>
    <dataValidation type="list" allowBlank="1" showInputMessage="1" showErrorMessage="1" sqref="D11:E12 D29:E30 O11:P12 O29:P30" xr:uid="{21AC1A39-EA4E-45AC-B054-0F315A39762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33D6F7-A0F6-491C-BFFC-AD79063A2B15}">
          <x14:formula1>
            <xm:f>'(参考)リスト'!$D$16:$D$18</xm:f>
          </x14:formula1>
          <xm:sqref>D13:E13 D31:E31 O13:P13 O31:P31</xm:sqref>
        </x14:dataValidation>
        <x14:dataValidation type="list" allowBlank="1" showInputMessage="1" showErrorMessage="1" xr:uid="{AF28D427-D338-43E0-B6B9-FDE65BE6A7DB}">
          <x14:formula1>
            <xm:f>'(参考)リスト'!$F$16:$F$21</xm:f>
          </x14:formula1>
          <xm:sqref>E15:E16 E33:E34 P15:P16 P33:P34</xm:sqref>
        </x14:dataValidation>
        <x14:dataValidation type="list" allowBlank="1" showInputMessage="1" showErrorMessage="1" xr:uid="{A8D42DD9-454E-4B60-8AC2-D7AB8D370AA9}">
          <x14:formula1>
            <xm:f>'(参考)リスト'!$B$16:$B$20</xm:f>
          </x14:formula1>
          <xm:sqref>D9:E10 D27:E28 O9:P10 O27:P28</xm:sqref>
        </x14:dataValidation>
        <x14:dataValidation type="list" allowBlank="1" showInputMessage="1" showErrorMessage="1" xr:uid="{68514BB6-0F15-4513-8BD8-B21BC706FAC3}">
          <x14:formula1>
            <xm:f>'(参考)リスト'!$G$16:$G$20</xm:f>
          </x14:formula1>
          <xm:sqref>D17:E17 D35:E35 O17:P17 O35:P35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ED997-8FE6-4759-AC08-9BEFF6420E4E}">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698</v>
      </c>
      <c r="E5" s="646"/>
      <c r="F5" s="661"/>
      <c r="G5" s="662"/>
      <c r="H5" s="662"/>
      <c r="I5" s="662"/>
      <c r="J5" s="662"/>
      <c r="K5" s="662"/>
      <c r="L5" s="663"/>
      <c r="M5" s="660" t="s">
        <v>51</v>
      </c>
      <c r="N5" s="660" t="s">
        <v>47</v>
      </c>
      <c r="O5" s="645" t="s">
        <v>698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782</v>
      </c>
      <c r="F18" s="193"/>
      <c r="G18" s="193"/>
      <c r="H18" s="193"/>
      <c r="I18" s="193"/>
      <c r="J18" s="193"/>
      <c r="K18" s="193"/>
      <c r="L18" s="194"/>
      <c r="M18" s="619" t="s">
        <v>7</v>
      </c>
      <c r="N18" s="636"/>
      <c r="O18" s="620"/>
      <c r="P18" s="243" t="s">
        <v>818</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739</v>
      </c>
      <c r="E22" s="638"/>
      <c r="F22" s="638"/>
      <c r="G22" s="638"/>
      <c r="H22" s="638"/>
      <c r="I22" s="638"/>
      <c r="J22" s="638"/>
      <c r="K22" s="638"/>
      <c r="L22" s="639"/>
      <c r="M22" s="619" t="s">
        <v>50</v>
      </c>
      <c r="N22" s="620"/>
      <c r="O22" s="637" t="s">
        <v>819</v>
      </c>
      <c r="P22" s="638"/>
      <c r="Q22" s="638"/>
      <c r="R22" s="638"/>
      <c r="S22" s="638"/>
      <c r="T22" s="638"/>
      <c r="U22" s="638"/>
      <c r="V22" s="638"/>
      <c r="W22" s="639"/>
    </row>
    <row r="23" spans="2:23" s="30" customFormat="1" ht="20.100000000000001" customHeight="1" x14ac:dyDescent="0.2">
      <c r="B23" s="660" t="s">
        <v>51</v>
      </c>
      <c r="C23" s="660" t="s">
        <v>47</v>
      </c>
      <c r="D23" s="645" t="s">
        <v>698</v>
      </c>
      <c r="E23" s="646"/>
      <c r="F23" s="661"/>
      <c r="G23" s="662"/>
      <c r="H23" s="662"/>
      <c r="I23" s="662"/>
      <c r="J23" s="662"/>
      <c r="K23" s="662"/>
      <c r="L23" s="663"/>
      <c r="M23" s="660" t="s">
        <v>51</v>
      </c>
      <c r="N23" s="660" t="s">
        <v>47</v>
      </c>
      <c r="O23" s="645" t="s">
        <v>698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820</v>
      </c>
      <c r="F36" s="193"/>
      <c r="G36" s="193"/>
      <c r="H36" s="193"/>
      <c r="I36" s="193"/>
      <c r="J36" s="193"/>
      <c r="K36" s="193"/>
      <c r="L36" s="194"/>
      <c r="M36" s="619" t="s">
        <v>7</v>
      </c>
      <c r="N36" s="636"/>
      <c r="O36" s="620"/>
      <c r="P36" s="243" t="s">
        <v>821</v>
      </c>
      <c r="Q36" s="193"/>
      <c r="R36" s="193"/>
      <c r="S36" s="193"/>
      <c r="T36" s="193"/>
      <c r="U36" s="193"/>
      <c r="V36" s="193"/>
      <c r="W36" s="194"/>
    </row>
    <row r="37" spans="2:24" s="30" customFormat="1" ht="17.100000000000001" customHeight="1" x14ac:dyDescent="0.2">
      <c r="B37" s="626" t="s">
        <v>54</v>
      </c>
      <c r="C37" s="627"/>
      <c r="D37" s="628"/>
      <c r="E37" s="624" t="s">
        <v>724</v>
      </c>
      <c r="F37" s="625"/>
      <c r="G37" s="625"/>
      <c r="H37" s="625"/>
      <c r="I37" s="625"/>
      <c r="J37" s="625"/>
      <c r="K37" s="625"/>
      <c r="L37" s="629"/>
      <c r="M37" s="626" t="s">
        <v>54</v>
      </c>
      <c r="N37" s="627"/>
      <c r="O37" s="628"/>
      <c r="P37" s="624" t="s">
        <v>724</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359</v>
      </c>
      <c r="E40" s="638"/>
      <c r="F40" s="638"/>
      <c r="G40" s="638"/>
      <c r="H40" s="638"/>
      <c r="I40" s="638"/>
      <c r="J40" s="638"/>
      <c r="K40" s="638"/>
      <c r="L40" s="639"/>
      <c r="M40" s="619" t="s">
        <v>50</v>
      </c>
      <c r="N40" s="620"/>
      <c r="O40" s="637" t="s">
        <v>726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028512F-5177-4FF7-AD5C-B55221011F40}">
      <formula1>INDIRECT(D13)</formula1>
    </dataValidation>
    <dataValidation type="list" allowBlank="1" showInputMessage="1" showErrorMessage="1" sqref="D11:E12 D29:E30 O11:P12 O29:P30" xr:uid="{A6A55E3F-5281-4407-B060-B1541281883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EB35B1-6E75-4F0E-ACF9-0334F27CE4CC}">
          <x14:formula1>
            <xm:f>'(参考)リスト'!$D$16:$D$18</xm:f>
          </x14:formula1>
          <xm:sqref>D13:E13 D31:E31 O13:P13 O31:P31</xm:sqref>
        </x14:dataValidation>
        <x14:dataValidation type="list" allowBlank="1" showInputMessage="1" showErrorMessage="1" xr:uid="{E0BD2CD3-A40A-449E-9817-C445F6397D05}">
          <x14:formula1>
            <xm:f>'(参考)リスト'!$F$16:$F$21</xm:f>
          </x14:formula1>
          <xm:sqref>E15:E16 E33:E34 P15:P16 P33:P34</xm:sqref>
        </x14:dataValidation>
        <x14:dataValidation type="list" allowBlank="1" showInputMessage="1" showErrorMessage="1" xr:uid="{F5831383-79B7-47F7-B0D8-EB1F66CC6ADC}">
          <x14:formula1>
            <xm:f>'(参考)リスト'!$B$16:$B$20</xm:f>
          </x14:formula1>
          <xm:sqref>D9:E10 D27:E28 O9:P10 O27:P28</xm:sqref>
        </x14:dataValidation>
        <x14:dataValidation type="list" allowBlank="1" showInputMessage="1" showErrorMessage="1" xr:uid="{ED19E8B1-6067-4E84-B7FF-02D9B18C1518}">
          <x14:formula1>
            <xm:f>'(参考)リスト'!$G$16:$G$20</xm:f>
          </x14:formula1>
          <xm:sqref>D17:E17 D35:E35 O17:P17 O35:P35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72EF-AD12-4C98-96A7-1D3260CDD7D5}">
  <dimension ref="B1:X45"/>
  <sheetViews>
    <sheetView showGridLines="0" showZeros="0" view="pageBreakPreview" topLeftCell="J19" zoomScaleNormal="100" zoomScaleSheetLayoutView="100" workbookViewId="0">
      <selection activeCell="Y28" sqref="Y28"/>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697</v>
      </c>
      <c r="E5" s="646"/>
      <c r="F5" s="661"/>
      <c r="G5" s="662"/>
      <c r="H5" s="662"/>
      <c r="I5" s="662"/>
      <c r="J5" s="662"/>
      <c r="K5" s="662"/>
      <c r="L5" s="663"/>
      <c r="M5" s="660" t="s">
        <v>51</v>
      </c>
      <c r="N5" s="660" t="s">
        <v>47</v>
      </c>
      <c r="O5" s="645" t="s">
        <v>697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510</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822</v>
      </c>
      <c r="F18" s="193"/>
      <c r="G18" s="193"/>
      <c r="H18" s="193"/>
      <c r="I18" s="193"/>
      <c r="J18" s="193"/>
      <c r="K18" s="193"/>
      <c r="L18" s="194"/>
      <c r="M18" s="619" t="s">
        <v>7</v>
      </c>
      <c r="N18" s="636"/>
      <c r="O18" s="620"/>
      <c r="P18" s="225" t="s">
        <v>724</v>
      </c>
      <c r="Q18" s="193"/>
      <c r="R18" s="193"/>
      <c r="S18" s="193"/>
      <c r="T18" s="193"/>
      <c r="U18" s="193"/>
      <c r="V18" s="193"/>
      <c r="W18" s="194"/>
    </row>
    <row r="19" spans="2:23" s="30" customFormat="1" ht="17.100000000000001" customHeight="1" x14ac:dyDescent="0.2">
      <c r="B19" s="626" t="s">
        <v>54</v>
      </c>
      <c r="C19" s="627"/>
      <c r="D19" s="628"/>
      <c r="E19" s="624" t="s">
        <v>724</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823</v>
      </c>
      <c r="E22" s="638"/>
      <c r="F22" s="638"/>
      <c r="G22" s="638"/>
      <c r="H22" s="638"/>
      <c r="I22" s="638"/>
      <c r="J22" s="638"/>
      <c r="K22" s="638"/>
      <c r="L22" s="639"/>
      <c r="M22" s="619" t="s">
        <v>50</v>
      </c>
      <c r="N22" s="620"/>
      <c r="O22" s="637" t="s">
        <v>743</v>
      </c>
      <c r="P22" s="638"/>
      <c r="Q22" s="638"/>
      <c r="R22" s="638"/>
      <c r="S22" s="638"/>
      <c r="T22" s="638"/>
      <c r="U22" s="638"/>
      <c r="V22" s="638"/>
      <c r="W22" s="639"/>
    </row>
    <row r="23" spans="2:23" s="30" customFormat="1" ht="20.100000000000001" customHeight="1" x14ac:dyDescent="0.2">
      <c r="B23" s="660" t="s">
        <v>51</v>
      </c>
      <c r="C23" s="660" t="s">
        <v>47</v>
      </c>
      <c r="D23" s="645" t="s">
        <v>697</v>
      </c>
      <c r="E23" s="646"/>
      <c r="F23" s="661"/>
      <c r="G23" s="662"/>
      <c r="H23" s="662"/>
      <c r="I23" s="662"/>
      <c r="J23" s="662"/>
      <c r="K23" s="662"/>
      <c r="L23" s="663"/>
      <c r="M23" s="660" t="s">
        <v>51</v>
      </c>
      <c r="N23" s="660" t="s">
        <v>47</v>
      </c>
      <c r="O23" s="645" t="s">
        <v>697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517</v>
      </c>
      <c r="E29" s="646"/>
      <c r="F29" s="654"/>
      <c r="G29" s="655"/>
      <c r="H29" s="655"/>
      <c r="I29" s="655"/>
      <c r="J29" s="655"/>
      <c r="K29" s="655"/>
      <c r="L29" s="656"/>
      <c r="M29" s="630"/>
      <c r="N29" s="630" t="s">
        <v>4</v>
      </c>
      <c r="O29" s="645" t="s">
        <v>509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796</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824</v>
      </c>
      <c r="F36" s="193"/>
      <c r="G36" s="193"/>
      <c r="H36" s="193"/>
      <c r="I36" s="193"/>
      <c r="J36" s="193"/>
      <c r="K36" s="193"/>
      <c r="L36" s="194"/>
      <c r="M36" s="619" t="s">
        <v>7</v>
      </c>
      <c r="N36" s="636"/>
      <c r="O36" s="620"/>
      <c r="P36" s="243" t="s">
        <v>826</v>
      </c>
      <c r="Q36" s="193"/>
      <c r="R36" s="193"/>
      <c r="S36" s="193"/>
      <c r="T36" s="193"/>
      <c r="U36" s="193"/>
      <c r="V36" s="193"/>
      <c r="W36" s="194"/>
    </row>
    <row r="37" spans="2:24" s="30" customFormat="1" ht="17.100000000000001" customHeight="1" x14ac:dyDescent="0.2">
      <c r="B37" s="626" t="s">
        <v>54</v>
      </c>
      <c r="C37" s="627"/>
      <c r="D37" s="628"/>
      <c r="E37" s="624" t="s">
        <v>825</v>
      </c>
      <c r="F37" s="625"/>
      <c r="G37" s="625"/>
      <c r="H37" s="625"/>
      <c r="I37" s="625"/>
      <c r="J37" s="625"/>
      <c r="K37" s="625"/>
      <c r="L37" s="629"/>
      <c r="M37" s="626" t="s">
        <v>54</v>
      </c>
      <c r="N37" s="627"/>
      <c r="O37" s="628"/>
      <c r="P37" s="624" t="s">
        <v>724</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827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1068C5C-A735-4B74-A946-C47012701F74}">
      <formula1>INDIRECT(D9)</formula1>
    </dataValidation>
    <dataValidation type="list" allowBlank="1" showInputMessage="1" showErrorMessage="1" sqref="D14:E14 D32:E32 O14:P14 O32:P32" xr:uid="{98991A55-9782-4188-9406-BB5D7CB68AE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01538DD-8250-4972-85E7-6BF129F6CDBC}">
          <x14:formula1>
            <xm:f>'(参考)リスト'!$G$16:$G$20</xm:f>
          </x14:formula1>
          <xm:sqref>D17:E17 D35:E35 O17:P17 O35:P35</xm:sqref>
        </x14:dataValidation>
        <x14:dataValidation type="list" allowBlank="1" showInputMessage="1" showErrorMessage="1" xr:uid="{5FE5381F-2ECB-4E2A-9FE3-4E87476D5D6D}">
          <x14:formula1>
            <xm:f>'(参考)リスト'!$B$16:$B$20</xm:f>
          </x14:formula1>
          <xm:sqref>D9:E10 D27:E28 O9:P10 O27:P28</xm:sqref>
        </x14:dataValidation>
        <x14:dataValidation type="list" allowBlank="1" showInputMessage="1" showErrorMessage="1" xr:uid="{CB860F60-4A1C-49FB-977A-C73D9FE49585}">
          <x14:formula1>
            <xm:f>'(参考)リスト'!$F$16:$F$21</xm:f>
          </x14:formula1>
          <xm:sqref>E15:E16 E33:E34 P15:P16 P33:P34</xm:sqref>
        </x14:dataValidation>
        <x14:dataValidation type="list" allowBlank="1" showInputMessage="1" showErrorMessage="1" xr:uid="{74D2AAD4-6CB5-42FB-8D6C-264952B2B178}">
          <x14:formula1>
            <xm:f>'(参考)リスト'!$D$16:$D$18</xm:f>
          </x14:formula1>
          <xm:sqref>D13:E13 D31:E31 O13:P13 O31:P31</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310A3-5832-4201-AFEF-7BCF310C9C8F}">
  <dimension ref="B1:X45"/>
  <sheetViews>
    <sheetView showGridLines="0" showZeros="0" view="pageBreakPreview" zoomScaleNormal="100" zoomScaleSheetLayoutView="100" workbookViewId="0">
      <selection activeCell="O31" sqref="O31:P31"/>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697</v>
      </c>
      <c r="E5" s="646"/>
      <c r="F5" s="661"/>
      <c r="G5" s="662"/>
      <c r="H5" s="662"/>
      <c r="I5" s="662"/>
      <c r="J5" s="662"/>
      <c r="K5" s="662"/>
      <c r="L5" s="663"/>
      <c r="M5" s="660" t="s">
        <v>51</v>
      </c>
      <c r="N5" s="660" t="s">
        <v>47</v>
      </c>
      <c r="O5" s="645" t="s">
        <v>697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375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359</v>
      </c>
      <c r="E14" s="650"/>
      <c r="F14" s="654"/>
      <c r="G14" s="655"/>
      <c r="H14" s="655"/>
      <c r="I14" s="655"/>
      <c r="J14" s="655"/>
      <c r="K14" s="655"/>
      <c r="L14" s="656"/>
      <c r="M14" s="619" t="s">
        <v>49</v>
      </c>
      <c r="N14" s="620"/>
      <c r="O14" s="649" t="s">
        <v>359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828</v>
      </c>
      <c r="F18" s="193"/>
      <c r="G18" s="193"/>
      <c r="H18" s="193"/>
      <c r="I18" s="193"/>
      <c r="J18" s="193"/>
      <c r="K18" s="193"/>
      <c r="L18" s="194"/>
      <c r="M18" s="619" t="s">
        <v>7</v>
      </c>
      <c r="N18" s="636"/>
      <c r="O18" s="620"/>
      <c r="P18" s="243" t="s">
        <v>829</v>
      </c>
      <c r="Q18" s="193"/>
      <c r="R18" s="193"/>
      <c r="S18" s="193"/>
      <c r="T18" s="193"/>
      <c r="U18" s="193"/>
      <c r="V18" s="193"/>
      <c r="W18" s="194"/>
    </row>
    <row r="19" spans="2:23" s="30" customFormat="1" ht="17.100000000000001" customHeight="1" x14ac:dyDescent="0.2">
      <c r="B19" s="626" t="s">
        <v>54</v>
      </c>
      <c r="C19" s="627"/>
      <c r="D19" s="628"/>
      <c r="E19" s="624" t="s">
        <v>724</v>
      </c>
      <c r="F19" s="625"/>
      <c r="G19" s="625"/>
      <c r="H19" s="625"/>
      <c r="I19" s="625"/>
      <c r="J19" s="625"/>
      <c r="K19" s="625"/>
      <c r="L19" s="629"/>
      <c r="M19" s="626" t="s">
        <v>54</v>
      </c>
      <c r="N19" s="627"/>
      <c r="O19" s="628"/>
      <c r="P19" s="624" t="s">
        <v>724</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726</v>
      </c>
      <c r="E22" s="638"/>
      <c r="F22" s="638"/>
      <c r="G22" s="638"/>
      <c r="H22" s="638"/>
      <c r="I22" s="638"/>
      <c r="J22" s="638"/>
      <c r="K22" s="638"/>
      <c r="L22" s="639"/>
      <c r="M22" s="619" t="s">
        <v>50</v>
      </c>
      <c r="N22" s="620"/>
      <c r="O22" s="637" t="s">
        <v>726</v>
      </c>
      <c r="P22" s="638"/>
      <c r="Q22" s="638"/>
      <c r="R22" s="638"/>
      <c r="S22" s="638"/>
      <c r="T22" s="638"/>
      <c r="U22" s="638"/>
      <c r="V22" s="638"/>
      <c r="W22" s="639"/>
    </row>
    <row r="23" spans="2:23" s="30" customFormat="1" ht="20.100000000000001" customHeight="1" x14ac:dyDescent="0.2">
      <c r="B23" s="660" t="s">
        <v>51</v>
      </c>
      <c r="C23" s="660" t="s">
        <v>47</v>
      </c>
      <c r="D23" s="645" t="s">
        <v>696</v>
      </c>
      <c r="E23" s="646"/>
      <c r="F23" s="661"/>
      <c r="G23" s="662"/>
      <c r="H23" s="662"/>
      <c r="I23" s="662"/>
      <c r="J23" s="662"/>
      <c r="K23" s="662"/>
      <c r="L23" s="663"/>
      <c r="M23" s="660" t="s">
        <v>51</v>
      </c>
      <c r="N23" s="660" t="s">
        <v>47</v>
      </c>
      <c r="O23" s="645" t="s">
        <v>696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510</v>
      </c>
      <c r="E29" s="646"/>
      <c r="F29" s="654"/>
      <c r="G29" s="655"/>
      <c r="H29" s="655"/>
      <c r="I29" s="655"/>
      <c r="J29" s="655"/>
      <c r="K29" s="655"/>
      <c r="L29" s="656"/>
      <c r="M29" s="630"/>
      <c r="N29" s="630" t="s">
        <v>4</v>
      </c>
      <c r="O29" s="645" t="s">
        <v>510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540</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830</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831</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781</v>
      </c>
      <c r="Q39" s="625"/>
      <c r="R39" s="625"/>
      <c r="S39" s="643" t="s">
        <v>8</v>
      </c>
      <c r="T39" s="644"/>
      <c r="U39" s="640"/>
      <c r="V39" s="641"/>
      <c r="W39" s="642"/>
    </row>
    <row r="40" spans="2:24" s="30" customFormat="1" ht="17.100000000000001" customHeight="1" x14ac:dyDescent="0.2">
      <c r="B40" s="619" t="s">
        <v>50</v>
      </c>
      <c r="C40" s="620"/>
      <c r="D40" s="637" t="s">
        <v>739</v>
      </c>
      <c r="E40" s="638"/>
      <c r="F40" s="638"/>
      <c r="G40" s="638"/>
      <c r="H40" s="638"/>
      <c r="I40" s="638"/>
      <c r="J40" s="638"/>
      <c r="K40" s="638"/>
      <c r="L40" s="639"/>
      <c r="M40" s="619" t="s">
        <v>50</v>
      </c>
      <c r="N40" s="620"/>
      <c r="O40" s="637" t="s">
        <v>832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85AEED4-0EA4-4917-A758-134B431DE4D6}">
      <formula1>INDIRECT(D13)</formula1>
    </dataValidation>
    <dataValidation type="list" allowBlank="1" showInputMessage="1" showErrorMessage="1" sqref="D11:E12 D29:E30 O11:P12 O29:P30" xr:uid="{6C82C2F7-3643-46B3-A824-1F00FFBE1E74}">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58CE21-D190-4F4E-9AE7-40A7C0A40CEE}">
          <x14:formula1>
            <xm:f>'(参考)リスト'!$D$16:$D$18</xm:f>
          </x14:formula1>
          <xm:sqref>D13:E13 D31:E31 O13:P13 O31:P31</xm:sqref>
        </x14:dataValidation>
        <x14:dataValidation type="list" allowBlank="1" showInputMessage="1" showErrorMessage="1" xr:uid="{7C5BD41B-6361-4F1A-9D04-0DBA0C8F105F}">
          <x14:formula1>
            <xm:f>'(参考)リスト'!$F$16:$F$21</xm:f>
          </x14:formula1>
          <xm:sqref>E15:E16 E33:E34 P15:P16 P33:P34</xm:sqref>
        </x14:dataValidation>
        <x14:dataValidation type="list" allowBlank="1" showInputMessage="1" showErrorMessage="1" xr:uid="{5BD13208-D4D1-4A62-B08F-76D14D1F777E}">
          <x14:formula1>
            <xm:f>'(参考)リスト'!$B$16:$B$20</xm:f>
          </x14:formula1>
          <xm:sqref>D9:E10 D27:E28 O9:P10 O27:P28</xm:sqref>
        </x14:dataValidation>
        <x14:dataValidation type="list" allowBlank="1" showInputMessage="1" showErrorMessage="1" xr:uid="{1D8DB173-7DCE-40CC-88FA-D16F834E5880}">
          <x14:formula1>
            <xm:f>'(参考)リスト'!$G$16:$G$20</xm:f>
          </x14:formula1>
          <xm:sqref>D17:E17 D35:E35 O17:P17 O35:P35</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B6EDE-9C06-47CE-B0AB-501A2D10D0CC}">
  <dimension ref="B1:X45"/>
  <sheetViews>
    <sheetView showGridLines="0" showZeros="0" view="pageBreakPreview" topLeftCell="A10"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696</v>
      </c>
      <c r="E5" s="646"/>
      <c r="F5" s="661"/>
      <c r="G5" s="662"/>
      <c r="H5" s="662"/>
      <c r="I5" s="662"/>
      <c r="J5" s="662"/>
      <c r="K5" s="662"/>
      <c r="L5" s="663"/>
      <c r="M5" s="660" t="s">
        <v>51</v>
      </c>
      <c r="N5" s="660" t="s">
        <v>47</v>
      </c>
      <c r="O5" s="645" t="s">
        <v>696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540</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43" t="s">
        <v>833</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724</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781</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832</v>
      </c>
      <c r="E22" s="638"/>
      <c r="F22" s="638"/>
      <c r="G22" s="638"/>
      <c r="H22" s="638"/>
      <c r="I22" s="638"/>
      <c r="J22" s="638"/>
      <c r="K22" s="638"/>
      <c r="L22" s="639"/>
      <c r="M22" s="619" t="s">
        <v>50</v>
      </c>
      <c r="N22" s="620"/>
      <c r="O22" s="637" t="s">
        <v>834</v>
      </c>
      <c r="P22" s="638"/>
      <c r="Q22" s="638"/>
      <c r="R22" s="638"/>
      <c r="S22" s="638"/>
      <c r="T22" s="638"/>
      <c r="U22" s="638"/>
      <c r="V22" s="638"/>
      <c r="W22" s="639"/>
    </row>
    <row r="23" spans="2:23" s="30" customFormat="1" ht="20.100000000000001" customHeight="1" x14ac:dyDescent="0.2">
      <c r="B23" s="660" t="s">
        <v>51</v>
      </c>
      <c r="C23" s="660" t="s">
        <v>47</v>
      </c>
      <c r="D23" s="645" t="s">
        <v>696</v>
      </c>
      <c r="E23" s="646"/>
      <c r="F23" s="661"/>
      <c r="G23" s="662"/>
      <c r="H23" s="662"/>
      <c r="I23" s="662"/>
      <c r="J23" s="662"/>
      <c r="K23" s="662"/>
      <c r="L23" s="663"/>
      <c r="M23" s="660" t="s">
        <v>51</v>
      </c>
      <c r="N23" s="660" t="s">
        <v>47</v>
      </c>
      <c r="O23" s="645" t="s">
        <v>696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509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835</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836</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743</v>
      </c>
      <c r="E40" s="638"/>
      <c r="F40" s="638"/>
      <c r="G40" s="638"/>
      <c r="H40" s="638"/>
      <c r="I40" s="638"/>
      <c r="J40" s="638"/>
      <c r="K40" s="638"/>
      <c r="L40" s="639"/>
      <c r="M40" s="619" t="s">
        <v>50</v>
      </c>
      <c r="N40" s="620"/>
      <c r="O40" s="637" t="s">
        <v>837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0856B64-62A1-46A1-9DE8-6700BAD48E3E}">
      <formula1>INDIRECT(D13)</formula1>
    </dataValidation>
    <dataValidation type="list" allowBlank="1" showInputMessage="1" showErrorMessage="1" sqref="D11:E12 D29:E30 O11:P12 O29:P30" xr:uid="{A98ECFDF-ACD3-4003-998D-7A84BEBBA33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2D7BF4-43B7-40A9-898F-36FE82D6ECFD}">
          <x14:formula1>
            <xm:f>'(参考)リスト'!$D$16:$D$18</xm:f>
          </x14:formula1>
          <xm:sqref>D13:E13 D31:E31 O13:P13 O31:P31</xm:sqref>
        </x14:dataValidation>
        <x14:dataValidation type="list" allowBlank="1" showInputMessage="1" showErrorMessage="1" xr:uid="{CC37A1D9-7CC7-4CB2-A688-83AED72D39FD}">
          <x14:formula1>
            <xm:f>'(参考)リスト'!$F$16:$F$21</xm:f>
          </x14:formula1>
          <xm:sqref>E15:E16 E33:E34 P15:P16 P33:P34</xm:sqref>
        </x14:dataValidation>
        <x14:dataValidation type="list" allowBlank="1" showInputMessage="1" showErrorMessage="1" xr:uid="{DFE8670A-C96B-4422-BC46-D6910FBAC298}">
          <x14:formula1>
            <xm:f>'(参考)リスト'!$B$16:$B$20</xm:f>
          </x14:formula1>
          <xm:sqref>D9:E10 D27:E28 O9:P10 O27:P28</xm:sqref>
        </x14:dataValidation>
        <x14:dataValidation type="list" allowBlank="1" showInputMessage="1" showErrorMessage="1" xr:uid="{E8180479-A48E-444A-BD4C-0D4C5AFF996D}">
          <x14:formula1>
            <xm:f>'(参考)リスト'!$G$16:$G$20</xm:f>
          </x14:formula1>
          <xm:sqref>D17:E17 D35:E35 O17:P17 O35:P35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2D45D-FF73-40B5-A97F-6E81D03ABCA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696</v>
      </c>
      <c r="E5" s="646"/>
      <c r="F5" s="661"/>
      <c r="G5" s="662"/>
      <c r="H5" s="662"/>
      <c r="I5" s="662"/>
      <c r="J5" s="662"/>
      <c r="K5" s="662"/>
      <c r="L5" s="663"/>
      <c r="M5" s="660" t="s">
        <v>51</v>
      </c>
      <c r="N5" s="660" t="s">
        <v>47</v>
      </c>
      <c r="O5" s="645" t="s">
        <v>696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7</v>
      </c>
      <c r="E7" s="633"/>
      <c r="F7" s="654"/>
      <c r="G7" s="655"/>
      <c r="H7" s="655"/>
      <c r="I7" s="655"/>
      <c r="J7" s="655"/>
      <c r="K7" s="655"/>
      <c r="L7" s="656"/>
      <c r="M7" s="630"/>
      <c r="N7" s="630" t="s">
        <v>2</v>
      </c>
      <c r="O7" s="632">
        <v>8</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373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838</v>
      </c>
      <c r="F18" s="193"/>
      <c r="G18" s="193"/>
      <c r="H18" s="193"/>
      <c r="I18" s="193"/>
      <c r="J18" s="193"/>
      <c r="K18" s="193"/>
      <c r="L18" s="194"/>
      <c r="M18" s="619" t="s">
        <v>7</v>
      </c>
      <c r="N18" s="636"/>
      <c r="O18" s="620"/>
      <c r="P18" s="243" t="s">
        <v>840</v>
      </c>
      <c r="Q18" s="193"/>
      <c r="R18" s="193"/>
      <c r="S18" s="193"/>
      <c r="T18" s="193"/>
      <c r="U18" s="193"/>
      <c r="V18" s="193"/>
      <c r="W18" s="194"/>
    </row>
    <row r="19" spans="2:23" s="30" customFormat="1" ht="17.100000000000001" customHeight="1" x14ac:dyDescent="0.2">
      <c r="B19" s="626" t="s">
        <v>54</v>
      </c>
      <c r="C19" s="627"/>
      <c r="D19" s="628"/>
      <c r="E19" s="624" t="s">
        <v>839</v>
      </c>
      <c r="F19" s="625"/>
      <c r="G19" s="625"/>
      <c r="H19" s="625"/>
      <c r="I19" s="625"/>
      <c r="J19" s="625"/>
      <c r="K19" s="625"/>
      <c r="L19" s="629"/>
      <c r="M19" s="626" t="s">
        <v>54</v>
      </c>
      <c r="N19" s="627"/>
      <c r="O19" s="628"/>
      <c r="P19" s="624" t="s">
        <v>841</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842</v>
      </c>
      <c r="Q21" s="625"/>
      <c r="R21" s="625"/>
      <c r="S21" s="643" t="s">
        <v>8</v>
      </c>
      <c r="T21" s="644"/>
      <c r="U21" s="640"/>
      <c r="V21" s="641"/>
      <c r="W21" s="642"/>
    </row>
    <row r="22" spans="2:23" s="30" customFormat="1" ht="17.100000000000001" customHeight="1" x14ac:dyDescent="0.2">
      <c r="B22" s="619" t="s">
        <v>50</v>
      </c>
      <c r="C22" s="620"/>
      <c r="D22" s="637" t="s">
        <v>726</v>
      </c>
      <c r="E22" s="638"/>
      <c r="F22" s="638"/>
      <c r="G22" s="638"/>
      <c r="H22" s="638"/>
      <c r="I22" s="638"/>
      <c r="J22" s="638"/>
      <c r="K22" s="638"/>
      <c r="L22" s="639"/>
      <c r="M22" s="619" t="s">
        <v>50</v>
      </c>
      <c r="N22" s="620"/>
      <c r="O22" s="637" t="s">
        <v>843</v>
      </c>
      <c r="P22" s="638"/>
      <c r="Q22" s="638"/>
      <c r="R22" s="638"/>
      <c r="S22" s="638"/>
      <c r="T22" s="638"/>
      <c r="U22" s="638"/>
      <c r="V22" s="638"/>
      <c r="W22" s="639"/>
    </row>
    <row r="23" spans="2:23" s="30" customFormat="1" ht="20.100000000000001" customHeight="1" x14ac:dyDescent="0.2">
      <c r="B23" s="660" t="s">
        <v>51</v>
      </c>
      <c r="C23" s="660" t="s">
        <v>47</v>
      </c>
      <c r="D23" s="645" t="s">
        <v>695</v>
      </c>
      <c r="E23" s="646"/>
      <c r="F23" s="661"/>
      <c r="G23" s="662"/>
      <c r="H23" s="662"/>
      <c r="I23" s="662"/>
      <c r="J23" s="662"/>
      <c r="K23" s="662"/>
      <c r="L23" s="663"/>
      <c r="M23" s="660" t="s">
        <v>51</v>
      </c>
      <c r="N23" s="660" t="s">
        <v>47</v>
      </c>
      <c r="O23" s="645" t="s">
        <v>695</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516</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844</v>
      </c>
      <c r="F36" s="193"/>
      <c r="G36" s="193"/>
      <c r="H36" s="193"/>
      <c r="I36" s="193"/>
      <c r="J36" s="193"/>
      <c r="K36" s="193"/>
      <c r="L36" s="194"/>
      <c r="M36" s="619" t="s">
        <v>7</v>
      </c>
      <c r="N36" s="636"/>
      <c r="O36" s="620"/>
      <c r="P36" s="243" t="s">
        <v>846</v>
      </c>
      <c r="Q36" s="193"/>
      <c r="R36" s="193"/>
      <c r="S36" s="193"/>
      <c r="T36" s="193"/>
      <c r="U36" s="193"/>
      <c r="V36" s="193"/>
      <c r="W36" s="194"/>
    </row>
    <row r="37" spans="2:24" s="30" customFormat="1" ht="17.100000000000001" customHeight="1" x14ac:dyDescent="0.2">
      <c r="B37" s="626" t="s">
        <v>54</v>
      </c>
      <c r="C37" s="627"/>
      <c r="D37" s="628"/>
      <c r="E37" s="624" t="s">
        <v>845</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847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ED57A6E-2090-4C3E-848D-5725C76FDDA1}">
      <formula1>INDIRECT(D9)</formula1>
    </dataValidation>
    <dataValidation type="list" allowBlank="1" showInputMessage="1" showErrorMessage="1" sqref="D14:E14 D32:E32 O14:P14 O32:P32" xr:uid="{9BB6A61C-4D2E-4978-B730-5A92CD6DD28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8C3944-DB77-4856-87FA-9D53CFC66836}">
          <x14:formula1>
            <xm:f>'(参考)リスト'!$G$16:$G$20</xm:f>
          </x14:formula1>
          <xm:sqref>D17:E17 D35:E35 O17:P17 O35:P35</xm:sqref>
        </x14:dataValidation>
        <x14:dataValidation type="list" allowBlank="1" showInputMessage="1" showErrorMessage="1" xr:uid="{6A67FAB3-7EDC-4C7C-8A44-54287F5DBC70}">
          <x14:formula1>
            <xm:f>'(参考)リスト'!$B$16:$B$20</xm:f>
          </x14:formula1>
          <xm:sqref>D9:E10 D27:E28 O9:P10 O27:P28</xm:sqref>
        </x14:dataValidation>
        <x14:dataValidation type="list" allowBlank="1" showInputMessage="1" showErrorMessage="1" xr:uid="{EBA8928C-0DEB-4BE8-AA31-D9ACBD0BDC10}">
          <x14:formula1>
            <xm:f>'(参考)リスト'!$F$16:$F$21</xm:f>
          </x14:formula1>
          <xm:sqref>E15:E16 E33:E34 P15:P16 P33:P34</xm:sqref>
        </x14:dataValidation>
        <x14:dataValidation type="list" allowBlank="1" showInputMessage="1" showErrorMessage="1" xr:uid="{759D2998-13FD-46F3-BEEF-80C99703AC63}">
          <x14:formula1>
            <xm:f>'(参考)リスト'!$D$16:$D$18</xm:f>
          </x14:formula1>
          <xm:sqref>D13:E13 D31:E31 O13:P13 O31:P31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D2F5E-2987-432A-89AE-DD6F5AFC294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695</v>
      </c>
      <c r="E5" s="646"/>
      <c r="F5" s="661"/>
      <c r="G5" s="662"/>
      <c r="H5" s="662"/>
      <c r="I5" s="662"/>
      <c r="J5" s="662"/>
      <c r="K5" s="662"/>
      <c r="L5" s="663"/>
      <c r="M5" s="660" t="s">
        <v>51</v>
      </c>
      <c r="N5" s="660" t="s">
        <v>47</v>
      </c>
      <c r="O5" s="645" t="s">
        <v>695</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515</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848</v>
      </c>
      <c r="F18" s="193"/>
      <c r="G18" s="193"/>
      <c r="H18" s="193"/>
      <c r="I18" s="193"/>
      <c r="J18" s="193"/>
      <c r="K18" s="193"/>
      <c r="L18" s="194"/>
      <c r="M18" s="619" t="s">
        <v>7</v>
      </c>
      <c r="N18" s="636"/>
      <c r="O18" s="620"/>
      <c r="P18" s="243" t="s">
        <v>760</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805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847</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695</v>
      </c>
      <c r="E23" s="646"/>
      <c r="F23" s="661"/>
      <c r="G23" s="662"/>
      <c r="H23" s="662"/>
      <c r="I23" s="662"/>
      <c r="J23" s="662"/>
      <c r="K23" s="662"/>
      <c r="L23" s="663"/>
      <c r="M23" s="660" t="s">
        <v>51</v>
      </c>
      <c r="N23" s="660" t="s">
        <v>47</v>
      </c>
      <c r="O23" s="645" t="s">
        <v>694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5</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849</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850</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743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6D3D3EC-BEA0-41AB-A4F1-E386E9E26D81}">
      <formula1>INDIRECT(D9)</formula1>
    </dataValidation>
    <dataValidation type="list" allowBlank="1" showInputMessage="1" showErrorMessage="1" sqref="D14:E14 D32:E32 O14:P14 O32:P32" xr:uid="{37A15EA9-FC8F-4447-BE0B-A029502B52F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849502-8C32-4AE5-8E58-113B27F04F52}">
          <x14:formula1>
            <xm:f>'(参考)リスト'!$G$16:$G$20</xm:f>
          </x14:formula1>
          <xm:sqref>D17:E17 D35:E35 O17:P17 O35:P35</xm:sqref>
        </x14:dataValidation>
        <x14:dataValidation type="list" allowBlank="1" showInputMessage="1" showErrorMessage="1" xr:uid="{DAF54A4B-07B8-4377-BBB8-CD6B26BA7B21}">
          <x14:formula1>
            <xm:f>'(参考)リスト'!$B$16:$B$20</xm:f>
          </x14:formula1>
          <xm:sqref>D9:E10 D27:E28 O9:P10 O27:P28</xm:sqref>
        </x14:dataValidation>
        <x14:dataValidation type="list" allowBlank="1" showInputMessage="1" showErrorMessage="1" xr:uid="{718FD5D9-E3D2-490D-9873-CDCB8292E993}">
          <x14:formula1>
            <xm:f>'(参考)リスト'!$F$16:$F$21</xm:f>
          </x14:formula1>
          <xm:sqref>E15:E16 E33:E34 P15:P16 P33:P34</xm:sqref>
        </x14:dataValidation>
        <x14:dataValidation type="list" allowBlank="1" showInputMessage="1" showErrorMessage="1" xr:uid="{2FFFAE18-FA79-472B-A5A2-483E8FF95AA5}">
          <x14:formula1>
            <xm:f>'(参考)リスト'!$D$16:$D$18</xm:f>
          </x14:formula1>
          <xm:sqref>D13:E13 D31:E31 O13:P13 O31:P31</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11743-1588-45D4-B792-38CA15E73B59}">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694</v>
      </c>
      <c r="E5" s="646"/>
      <c r="F5" s="661"/>
      <c r="G5" s="662"/>
      <c r="H5" s="662"/>
      <c r="I5" s="662"/>
      <c r="J5" s="662"/>
      <c r="K5" s="662"/>
      <c r="L5" s="663"/>
      <c r="M5" s="660" t="s">
        <v>51</v>
      </c>
      <c r="N5" s="660" t="s">
        <v>47</v>
      </c>
      <c r="O5" s="645" t="s">
        <v>694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516</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43" t="s">
        <v>851</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852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743</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694</v>
      </c>
      <c r="E23" s="646"/>
      <c r="F23" s="661"/>
      <c r="G23" s="662"/>
      <c r="H23" s="662"/>
      <c r="I23" s="662"/>
      <c r="J23" s="662"/>
      <c r="K23" s="662"/>
      <c r="L23" s="663"/>
      <c r="M23" s="660" t="s">
        <v>51</v>
      </c>
      <c r="N23" s="660" t="s">
        <v>47</v>
      </c>
      <c r="O23" s="645" t="s">
        <v>694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853</v>
      </c>
      <c r="F36" s="193"/>
      <c r="G36" s="193"/>
      <c r="H36" s="193"/>
      <c r="I36" s="193"/>
      <c r="J36" s="193"/>
      <c r="K36" s="193"/>
      <c r="L36" s="194"/>
      <c r="M36" s="619" t="s">
        <v>7</v>
      </c>
      <c r="N36" s="636"/>
      <c r="O36" s="620"/>
      <c r="P36" s="225" t="s">
        <v>724</v>
      </c>
      <c r="Q36" s="193"/>
      <c r="R36" s="193"/>
      <c r="S36" s="193"/>
      <c r="T36" s="193"/>
      <c r="U36" s="193"/>
      <c r="V36" s="193"/>
      <c r="W36" s="194"/>
    </row>
    <row r="37" spans="2:24" s="30" customFormat="1" ht="17.100000000000001" customHeight="1" x14ac:dyDescent="0.2">
      <c r="B37" s="626" t="s">
        <v>54</v>
      </c>
      <c r="C37" s="627"/>
      <c r="D37" s="628"/>
      <c r="E37" s="624" t="s">
        <v>854</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855</v>
      </c>
      <c r="E40" s="638"/>
      <c r="F40" s="638"/>
      <c r="G40" s="638"/>
      <c r="H40" s="638"/>
      <c r="I40" s="638"/>
      <c r="J40" s="638"/>
      <c r="K40" s="638"/>
      <c r="L40" s="639"/>
      <c r="M40" s="619" t="s">
        <v>50</v>
      </c>
      <c r="N40" s="620"/>
      <c r="O40" s="637" t="s">
        <v>743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52A48DD-6C9F-4D0B-9183-440DB7C6F857}">
      <formula1>INDIRECT(D13)</formula1>
    </dataValidation>
    <dataValidation type="list" allowBlank="1" showInputMessage="1" showErrorMessage="1" sqref="D11:E12 D29:E30 O11:P12 O29:P30" xr:uid="{7DD9DEE0-9C2A-4596-BDD8-36C41C20824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1863BD-CD9A-4E25-BCC3-164C3F3AB734}">
          <x14:formula1>
            <xm:f>'(参考)リスト'!$D$16:$D$18</xm:f>
          </x14:formula1>
          <xm:sqref>D13:E13 D31:E31 O13:P13 O31:P31</xm:sqref>
        </x14:dataValidation>
        <x14:dataValidation type="list" allowBlank="1" showInputMessage="1" showErrorMessage="1" xr:uid="{7332D756-6F2A-437D-980C-EE37264D3DC1}">
          <x14:formula1>
            <xm:f>'(参考)リスト'!$F$16:$F$21</xm:f>
          </x14:formula1>
          <xm:sqref>E15:E16 E33:E34 P15:P16 P33:P34</xm:sqref>
        </x14:dataValidation>
        <x14:dataValidation type="list" allowBlank="1" showInputMessage="1" showErrorMessage="1" xr:uid="{82F375AC-4A28-4E88-A908-708982DCB383}">
          <x14:formula1>
            <xm:f>'(参考)リスト'!$B$16:$B$20</xm:f>
          </x14:formula1>
          <xm:sqref>D9:E10 D27:E28 O9:P10 O27:P28</xm:sqref>
        </x14:dataValidation>
        <x14:dataValidation type="list" allowBlank="1" showInputMessage="1" showErrorMessage="1" xr:uid="{E589641D-A872-458D-93BC-47D003178F71}">
          <x14:formula1>
            <xm:f>'(参考)リスト'!$G$16:$G$20</xm:f>
          </x14:formula1>
          <xm:sqref>D17:E17 D35:E35 O17:P17 O35:P35</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D2C6B-070A-40CE-912C-A0F90D76001E}">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694</v>
      </c>
      <c r="E5" s="646"/>
      <c r="F5" s="661"/>
      <c r="G5" s="662"/>
      <c r="H5" s="662"/>
      <c r="I5" s="662"/>
      <c r="J5" s="662"/>
      <c r="K5" s="662"/>
      <c r="L5" s="663"/>
      <c r="M5" s="660" t="s">
        <v>51</v>
      </c>
      <c r="N5" s="660" t="s">
        <v>47</v>
      </c>
      <c r="O5" s="645" t="s">
        <v>694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509</v>
      </c>
      <c r="E11" s="646"/>
      <c r="F11" s="654"/>
      <c r="G11" s="655"/>
      <c r="H11" s="655"/>
      <c r="I11" s="655"/>
      <c r="J11" s="655"/>
      <c r="K11" s="655"/>
      <c r="L11" s="656"/>
      <c r="M11" s="630"/>
      <c r="N11" s="630" t="s">
        <v>4</v>
      </c>
      <c r="O11" s="645" t="s">
        <v>509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826</v>
      </c>
      <c r="F18" s="193"/>
      <c r="G18" s="193"/>
      <c r="H18" s="193"/>
      <c r="I18" s="193"/>
      <c r="J18" s="193"/>
      <c r="K18" s="193"/>
      <c r="L18" s="194"/>
      <c r="M18" s="619" t="s">
        <v>7</v>
      </c>
      <c r="N18" s="636"/>
      <c r="O18" s="620"/>
      <c r="P18" s="243" t="s">
        <v>857</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856</v>
      </c>
      <c r="E22" s="638"/>
      <c r="F22" s="638"/>
      <c r="G22" s="638"/>
      <c r="H22" s="638"/>
      <c r="I22" s="638"/>
      <c r="J22" s="638"/>
      <c r="K22" s="638"/>
      <c r="L22" s="639"/>
      <c r="M22" s="619" t="s">
        <v>50</v>
      </c>
      <c r="N22" s="620"/>
      <c r="O22" s="637" t="s">
        <v>856</v>
      </c>
      <c r="P22" s="638"/>
      <c r="Q22" s="638"/>
      <c r="R22" s="638"/>
      <c r="S22" s="638"/>
      <c r="T22" s="638"/>
      <c r="U22" s="638"/>
      <c r="V22" s="638"/>
      <c r="W22" s="639"/>
    </row>
    <row r="23" spans="2:23" s="30" customFormat="1" ht="20.100000000000001" customHeight="1" x14ac:dyDescent="0.2">
      <c r="B23" s="660" t="s">
        <v>51</v>
      </c>
      <c r="C23" s="660" t="s">
        <v>47</v>
      </c>
      <c r="D23" s="645" t="s">
        <v>694</v>
      </c>
      <c r="E23" s="646"/>
      <c r="F23" s="661"/>
      <c r="G23" s="662"/>
      <c r="H23" s="662"/>
      <c r="I23" s="662"/>
      <c r="J23" s="662"/>
      <c r="K23" s="662"/>
      <c r="L23" s="663"/>
      <c r="M23" s="660" t="s">
        <v>51</v>
      </c>
      <c r="N23" s="660" t="s">
        <v>47</v>
      </c>
      <c r="O23" s="645" t="s">
        <v>694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509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858</v>
      </c>
      <c r="F36" s="193"/>
      <c r="G36" s="193"/>
      <c r="H36" s="193"/>
      <c r="I36" s="193"/>
      <c r="J36" s="193"/>
      <c r="K36" s="193"/>
      <c r="L36" s="194"/>
      <c r="M36" s="619" t="s">
        <v>7</v>
      </c>
      <c r="N36" s="636"/>
      <c r="O36" s="620"/>
      <c r="P36" s="243" t="s">
        <v>830</v>
      </c>
      <c r="Q36" s="193"/>
      <c r="R36" s="193"/>
      <c r="S36" s="193"/>
      <c r="T36" s="193"/>
      <c r="U36" s="193"/>
      <c r="V36" s="193"/>
      <c r="W36" s="194"/>
    </row>
    <row r="37" spans="2:24" s="30" customFormat="1" ht="17.100000000000001" customHeight="1" x14ac:dyDescent="0.2">
      <c r="B37" s="626" t="s">
        <v>54</v>
      </c>
      <c r="C37" s="627"/>
      <c r="D37" s="628"/>
      <c r="E37" s="624" t="s">
        <v>859</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856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3503840-6115-4A60-BA9D-A9E58A87F3B8}">
      <formula1>INDIRECT(D9)</formula1>
    </dataValidation>
    <dataValidation type="list" allowBlank="1" showInputMessage="1" showErrorMessage="1" sqref="D14:E14 D32:E32 O14:P14 O32:P32" xr:uid="{37E9DE23-D679-4862-9E78-57E39F7BF0A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B4884F-B4BE-47B6-BF42-F96AE6093E81}">
          <x14:formula1>
            <xm:f>'(参考)リスト'!$G$16:$G$20</xm:f>
          </x14:formula1>
          <xm:sqref>D17:E17 D35:E35 O17:P17 O35:P35</xm:sqref>
        </x14:dataValidation>
        <x14:dataValidation type="list" allowBlank="1" showInputMessage="1" showErrorMessage="1" xr:uid="{956525AA-1C2D-4512-A0D3-0416A2FC825A}">
          <x14:formula1>
            <xm:f>'(参考)リスト'!$B$16:$B$20</xm:f>
          </x14:formula1>
          <xm:sqref>D9:E10 D27:E28 O9:P10 O27:P28</xm:sqref>
        </x14:dataValidation>
        <x14:dataValidation type="list" allowBlank="1" showInputMessage="1" showErrorMessage="1" xr:uid="{D1023795-5F33-45FF-9A89-0F27D3F9D4FC}">
          <x14:formula1>
            <xm:f>'(参考)リスト'!$F$16:$F$21</xm:f>
          </x14:formula1>
          <xm:sqref>E15:E16 E33:E34 P15:P16 P33:P34</xm:sqref>
        </x14:dataValidation>
        <x14:dataValidation type="list" allowBlank="1" showInputMessage="1" showErrorMessage="1" xr:uid="{45EED007-8409-4C33-B822-B21E233AC294}">
          <x14:formula1>
            <xm:f>'(参考)リスト'!$D$16:$D$18</xm:f>
          </x14:formula1>
          <xm:sqref>D13:E13 D31:E31 O13:P13 O31:P31</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7FE24-FDD6-43A0-8481-754071BF1BD7}">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694</v>
      </c>
      <c r="E5" s="646"/>
      <c r="F5" s="661"/>
      <c r="G5" s="662"/>
      <c r="H5" s="662"/>
      <c r="I5" s="662"/>
      <c r="J5" s="662"/>
      <c r="K5" s="662"/>
      <c r="L5" s="663"/>
      <c r="M5" s="660" t="s">
        <v>51</v>
      </c>
      <c r="N5" s="660" t="s">
        <v>47</v>
      </c>
      <c r="O5" s="645" t="s">
        <v>693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10</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860</v>
      </c>
      <c r="F18" s="193"/>
      <c r="G18" s="193"/>
      <c r="H18" s="193"/>
      <c r="I18" s="193"/>
      <c r="J18" s="193"/>
      <c r="K18" s="193"/>
      <c r="L18" s="194"/>
      <c r="M18" s="619" t="s">
        <v>7</v>
      </c>
      <c r="N18" s="636"/>
      <c r="O18" s="620"/>
      <c r="P18" s="243" t="s">
        <v>862</v>
      </c>
      <c r="Q18" s="193"/>
      <c r="R18" s="193"/>
      <c r="S18" s="193"/>
      <c r="T18" s="193"/>
      <c r="U18" s="193"/>
      <c r="V18" s="193"/>
      <c r="W18" s="194"/>
    </row>
    <row r="19" spans="2:23" s="30" customFormat="1" ht="17.100000000000001" customHeight="1" x14ac:dyDescent="0.2">
      <c r="B19" s="626" t="s">
        <v>54</v>
      </c>
      <c r="C19" s="627"/>
      <c r="D19" s="628"/>
      <c r="E19" s="624" t="s">
        <v>861</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819</v>
      </c>
      <c r="P22" s="638"/>
      <c r="Q22" s="638"/>
      <c r="R22" s="638"/>
      <c r="S22" s="638"/>
      <c r="T22" s="638"/>
      <c r="U22" s="638"/>
      <c r="V22" s="638"/>
      <c r="W22" s="639"/>
    </row>
    <row r="23" spans="2:23" s="30" customFormat="1" ht="20.100000000000001" customHeight="1" x14ac:dyDescent="0.2">
      <c r="B23" s="660" t="s">
        <v>51</v>
      </c>
      <c r="C23" s="660" t="s">
        <v>47</v>
      </c>
      <c r="D23" s="645" t="s">
        <v>693</v>
      </c>
      <c r="E23" s="646"/>
      <c r="F23" s="661"/>
      <c r="G23" s="662"/>
      <c r="H23" s="662"/>
      <c r="I23" s="662"/>
      <c r="J23" s="662"/>
      <c r="K23" s="662"/>
      <c r="L23" s="663"/>
      <c r="M23" s="660" t="s">
        <v>51</v>
      </c>
      <c r="N23" s="660" t="s">
        <v>47</v>
      </c>
      <c r="O23" s="645" t="s">
        <v>693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863</v>
      </c>
      <c r="F36" s="193"/>
      <c r="G36" s="193"/>
      <c r="H36" s="193"/>
      <c r="I36" s="193"/>
      <c r="J36" s="193"/>
      <c r="K36" s="193"/>
      <c r="L36" s="194"/>
      <c r="M36" s="619" t="s">
        <v>7</v>
      </c>
      <c r="N36" s="636"/>
      <c r="O36" s="620"/>
      <c r="P36" s="243" t="s">
        <v>863</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819</v>
      </c>
      <c r="E40" s="638"/>
      <c r="F40" s="638"/>
      <c r="G40" s="638"/>
      <c r="H40" s="638"/>
      <c r="I40" s="638"/>
      <c r="J40" s="638"/>
      <c r="K40" s="638"/>
      <c r="L40" s="639"/>
      <c r="M40" s="619" t="s">
        <v>50</v>
      </c>
      <c r="N40" s="620"/>
      <c r="O40" s="637" t="s">
        <v>819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1C74028-CE7D-4058-904F-0A1E51348D53}">
      <formula1>INDIRECT(D13)</formula1>
    </dataValidation>
    <dataValidation type="list" allowBlank="1" showInputMessage="1" showErrorMessage="1" sqref="D11:E12 D29:E30 O11:P12 O29:P30" xr:uid="{141E2C9D-7AB0-4DA6-81C7-9CC9556331F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DA468A-6B88-4B15-96F9-50522599637D}">
          <x14:formula1>
            <xm:f>'(参考)リスト'!$D$16:$D$18</xm:f>
          </x14:formula1>
          <xm:sqref>D13:E13 D31:E31 O13:P13 O31:P31</xm:sqref>
        </x14:dataValidation>
        <x14:dataValidation type="list" allowBlank="1" showInputMessage="1" showErrorMessage="1" xr:uid="{3A02F948-ABF8-4070-B919-34DE2BA4DA8F}">
          <x14:formula1>
            <xm:f>'(参考)リスト'!$F$16:$F$21</xm:f>
          </x14:formula1>
          <xm:sqref>E15:E16 E33:E34 P15:P16 P33:P34</xm:sqref>
        </x14:dataValidation>
        <x14:dataValidation type="list" allowBlank="1" showInputMessage="1" showErrorMessage="1" xr:uid="{1FFA1A7C-80AA-4347-9B9E-A09025336D36}">
          <x14:formula1>
            <xm:f>'(参考)リスト'!$B$16:$B$20</xm:f>
          </x14:formula1>
          <xm:sqref>D9:E10 D27:E28 O9:P10 O27:P28</xm:sqref>
        </x14:dataValidation>
        <x14:dataValidation type="list" allowBlank="1" showInputMessage="1" showErrorMessage="1" xr:uid="{67144059-5CE1-46D9-8F88-0391BF1241C9}">
          <x14:formula1>
            <xm:f>'(参考)リスト'!$G$16:$G$20</xm:f>
          </x14:formula1>
          <xm:sqref>D17:E17 D35:E35 O17:P17 O35:P35</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F9FE-7245-4287-BAD8-8EC168FFE646}">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693</v>
      </c>
      <c r="E5" s="646"/>
      <c r="F5" s="661"/>
      <c r="G5" s="662"/>
      <c r="H5" s="662"/>
      <c r="I5" s="662"/>
      <c r="J5" s="662"/>
      <c r="K5" s="662"/>
      <c r="L5" s="663"/>
      <c r="M5" s="660" t="s">
        <v>51</v>
      </c>
      <c r="N5" s="660" t="s">
        <v>47</v>
      </c>
      <c r="O5" s="645" t="s">
        <v>692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864</v>
      </c>
      <c r="F18" s="193"/>
      <c r="G18" s="193"/>
      <c r="H18" s="193"/>
      <c r="I18" s="193"/>
      <c r="J18" s="193"/>
      <c r="K18" s="193"/>
      <c r="L18" s="194"/>
      <c r="M18" s="619" t="s">
        <v>7</v>
      </c>
      <c r="N18" s="636"/>
      <c r="O18" s="620"/>
      <c r="P18" s="243" t="s">
        <v>851</v>
      </c>
      <c r="Q18" s="193"/>
      <c r="R18" s="193"/>
      <c r="S18" s="193"/>
      <c r="T18" s="193"/>
      <c r="U18" s="193"/>
      <c r="V18" s="193"/>
      <c r="W18" s="194"/>
    </row>
    <row r="19" spans="2:23" s="30" customFormat="1" ht="17.100000000000001" customHeight="1" x14ac:dyDescent="0.2">
      <c r="B19" s="626" t="s">
        <v>54</v>
      </c>
      <c r="C19" s="627"/>
      <c r="D19" s="628"/>
      <c r="E19" s="624" t="s">
        <v>756</v>
      </c>
      <c r="F19" s="625"/>
      <c r="G19" s="625"/>
      <c r="H19" s="625"/>
      <c r="I19" s="625"/>
      <c r="J19" s="625"/>
      <c r="K19" s="625"/>
      <c r="L19" s="629"/>
      <c r="M19" s="626" t="s">
        <v>54</v>
      </c>
      <c r="N19" s="627"/>
      <c r="O19" s="628"/>
      <c r="P19" s="624" t="s">
        <v>866</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764</v>
      </c>
      <c r="Q21" s="625"/>
      <c r="R21" s="625"/>
      <c r="S21" s="643" t="s">
        <v>8</v>
      </c>
      <c r="T21" s="644"/>
      <c r="U21" s="640"/>
      <c r="V21" s="641"/>
      <c r="W21" s="642"/>
    </row>
    <row r="22" spans="2:23" s="30" customFormat="1" ht="17.100000000000001" customHeight="1" x14ac:dyDescent="0.2">
      <c r="B22" s="619" t="s">
        <v>50</v>
      </c>
      <c r="C22" s="620"/>
      <c r="D22" s="637" t="s">
        <v>865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692</v>
      </c>
      <c r="E23" s="646"/>
      <c r="F23" s="661"/>
      <c r="G23" s="662"/>
      <c r="H23" s="662"/>
      <c r="I23" s="662"/>
      <c r="J23" s="662"/>
      <c r="K23" s="662"/>
      <c r="L23" s="663"/>
      <c r="M23" s="660" t="s">
        <v>51</v>
      </c>
      <c r="N23" s="660" t="s">
        <v>47</v>
      </c>
      <c r="O23" s="645" t="s">
        <v>692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513</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867</v>
      </c>
      <c r="F36" s="193"/>
      <c r="G36" s="193"/>
      <c r="H36" s="193"/>
      <c r="I36" s="193"/>
      <c r="J36" s="193"/>
      <c r="K36" s="193"/>
      <c r="L36" s="194"/>
      <c r="M36" s="619" t="s">
        <v>7</v>
      </c>
      <c r="N36" s="636"/>
      <c r="O36" s="620"/>
      <c r="P36" s="243" t="s">
        <v>868</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869</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764</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4EF2CEC-7340-4CE9-8B6A-927C03FAE772}">
      <formula1>INDIRECT(D9)</formula1>
    </dataValidation>
    <dataValidation type="list" allowBlank="1" showInputMessage="1" showErrorMessage="1" sqref="D14:E14 D32:E32 O14:P14 O32:P32" xr:uid="{746FE278-01C5-4AFA-9A5A-679F25E25CD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4BAA5A9-5142-4AC5-9230-C22B34370374}">
          <x14:formula1>
            <xm:f>'(参考)リスト'!$G$16:$G$20</xm:f>
          </x14:formula1>
          <xm:sqref>D17:E17 D35:E35 O17:P17 O35:P35</xm:sqref>
        </x14:dataValidation>
        <x14:dataValidation type="list" allowBlank="1" showInputMessage="1" showErrorMessage="1" xr:uid="{3734A224-E579-4FF0-98AC-1FCB10E1A293}">
          <x14:formula1>
            <xm:f>'(参考)リスト'!$B$16:$B$20</xm:f>
          </x14:formula1>
          <xm:sqref>D9:E10 D27:E28 O9:P10 O27:P28</xm:sqref>
        </x14:dataValidation>
        <x14:dataValidation type="list" allowBlank="1" showInputMessage="1" showErrorMessage="1" xr:uid="{C880CAEE-5335-46B1-AD33-B96CD486EA0F}">
          <x14:formula1>
            <xm:f>'(参考)リスト'!$F$16:$F$21</xm:f>
          </x14:formula1>
          <xm:sqref>E15:E16 E33:E34 P15:P16 P33:P34</xm:sqref>
        </x14:dataValidation>
        <x14:dataValidation type="list" allowBlank="1" showInputMessage="1" showErrorMessage="1" xr:uid="{E59D2D8B-5052-46F5-92F1-4E3961B8AA24}">
          <x14:formula1>
            <xm:f>'(参考)リスト'!$D$16:$D$18</xm:f>
          </x14:formula1>
          <xm:sqref>D13:E13 D31:E31 O13:P13 O31:P31</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F46B6-5C91-4FD1-B87C-9DA6C553A656}">
  <dimension ref="B1:X45"/>
  <sheetViews>
    <sheetView showGridLines="0" showZeros="0" view="pageBreakPreview" topLeftCell="A24"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692</v>
      </c>
      <c r="E5" s="646"/>
      <c r="F5" s="661"/>
      <c r="G5" s="662"/>
      <c r="H5" s="662"/>
      <c r="I5" s="662"/>
      <c r="J5" s="662"/>
      <c r="K5" s="662"/>
      <c r="L5" s="663"/>
      <c r="M5" s="660" t="s">
        <v>51</v>
      </c>
      <c r="N5" s="660" t="s">
        <v>47</v>
      </c>
      <c r="O5" s="645" t="s">
        <v>692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509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870</v>
      </c>
      <c r="F18" s="193"/>
      <c r="G18" s="193"/>
      <c r="H18" s="193"/>
      <c r="I18" s="193"/>
      <c r="J18" s="193"/>
      <c r="K18" s="193"/>
      <c r="L18" s="194"/>
      <c r="M18" s="619" t="s">
        <v>7</v>
      </c>
      <c r="N18" s="636"/>
      <c r="O18" s="620"/>
      <c r="P18" s="243" t="s">
        <v>844</v>
      </c>
      <c r="Q18" s="193"/>
      <c r="R18" s="193"/>
      <c r="S18" s="193"/>
      <c r="T18" s="193"/>
      <c r="U18" s="193"/>
      <c r="V18" s="193"/>
      <c r="W18" s="194"/>
    </row>
    <row r="19" spans="2:23" s="30" customFormat="1" ht="17.100000000000001" customHeight="1" x14ac:dyDescent="0.2">
      <c r="B19" s="626" t="s">
        <v>54</v>
      </c>
      <c r="C19" s="627"/>
      <c r="D19" s="628"/>
      <c r="E19" s="624" t="s">
        <v>871</v>
      </c>
      <c r="F19" s="625"/>
      <c r="G19" s="625"/>
      <c r="H19" s="625"/>
      <c r="I19" s="625"/>
      <c r="J19" s="625"/>
      <c r="K19" s="625"/>
      <c r="L19" s="629"/>
      <c r="M19" s="626" t="s">
        <v>54</v>
      </c>
      <c r="N19" s="627"/>
      <c r="O19" s="628"/>
      <c r="P19" s="624" t="s">
        <v>872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692</v>
      </c>
      <c r="E23" s="646"/>
      <c r="F23" s="661"/>
      <c r="G23" s="662"/>
      <c r="H23" s="662"/>
      <c r="I23" s="662"/>
      <c r="J23" s="662"/>
      <c r="K23" s="662"/>
      <c r="L23" s="663"/>
      <c r="M23" s="660" t="s">
        <v>51</v>
      </c>
      <c r="N23" s="660" t="s">
        <v>47</v>
      </c>
      <c r="O23" s="645" t="s">
        <v>692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796</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873</v>
      </c>
      <c r="F36" s="193"/>
      <c r="G36" s="193"/>
      <c r="H36" s="193"/>
      <c r="I36" s="193"/>
      <c r="J36" s="193"/>
      <c r="K36" s="193"/>
      <c r="L36" s="194"/>
      <c r="M36" s="619" t="s">
        <v>7</v>
      </c>
      <c r="N36" s="636"/>
      <c r="O36" s="620"/>
      <c r="P36" s="243" t="s">
        <v>875</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876</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874</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EAFF729-7E5C-4BAA-872A-C083860D7B97}">
      <formula1>INDIRECT(D13)</formula1>
    </dataValidation>
    <dataValidation type="list" allowBlank="1" showInputMessage="1" showErrorMessage="1" sqref="D11:E12 D29:E30 O11:P12 O29:P30" xr:uid="{1FEBD3E0-79D1-40EB-8791-42D3F688923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E3D4F4-A182-406C-80B1-6ECD03400D6E}">
          <x14:formula1>
            <xm:f>'(参考)リスト'!$D$16:$D$18</xm:f>
          </x14:formula1>
          <xm:sqref>D13:E13 D31:E31 O13:P13 O31:P31</xm:sqref>
        </x14:dataValidation>
        <x14:dataValidation type="list" allowBlank="1" showInputMessage="1" showErrorMessage="1" xr:uid="{A00BED86-9133-4161-9D49-18F3D3772616}">
          <x14:formula1>
            <xm:f>'(参考)リスト'!$F$16:$F$21</xm:f>
          </x14:formula1>
          <xm:sqref>E15:E16 E33:E34 P15:P16 P33:P34</xm:sqref>
        </x14:dataValidation>
        <x14:dataValidation type="list" allowBlank="1" showInputMessage="1" showErrorMessage="1" xr:uid="{B42016EA-A1B2-421C-A0F6-E062473C7DFD}">
          <x14:formula1>
            <xm:f>'(参考)リスト'!$B$16:$B$20</xm:f>
          </x14:formula1>
          <xm:sqref>D9:E10 D27:E28 O9:P10 O27:P28</xm:sqref>
        </x14:dataValidation>
        <x14:dataValidation type="list" allowBlank="1" showInputMessage="1" showErrorMessage="1" xr:uid="{3E687A1E-8F69-4085-B9A7-547F9F95AF04}">
          <x14:formula1>
            <xm:f>'(参考)リスト'!$G$16:$G$20</xm:f>
          </x14:formula1>
          <xm:sqref>D17:E17 D35:E35 O17:P17 O35:P35</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E50B6-26EA-4A8F-8B02-F105BA63143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692</v>
      </c>
      <c r="E5" s="646"/>
      <c r="F5" s="661"/>
      <c r="G5" s="662"/>
      <c r="H5" s="662"/>
      <c r="I5" s="662"/>
      <c r="J5" s="662"/>
      <c r="K5" s="662"/>
      <c r="L5" s="663"/>
      <c r="M5" s="660" t="s">
        <v>51</v>
      </c>
      <c r="N5" s="660" t="s">
        <v>47</v>
      </c>
      <c r="O5" s="645" t="s">
        <v>692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509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877</v>
      </c>
      <c r="F18" s="193"/>
      <c r="G18" s="193"/>
      <c r="H18" s="193"/>
      <c r="I18" s="193"/>
      <c r="J18" s="193"/>
      <c r="K18" s="193"/>
      <c r="L18" s="194"/>
      <c r="M18" s="619" t="s">
        <v>7</v>
      </c>
      <c r="N18" s="636"/>
      <c r="O18" s="620"/>
      <c r="P18" s="243" t="s">
        <v>830</v>
      </c>
      <c r="Q18" s="193"/>
      <c r="R18" s="193"/>
      <c r="S18" s="193"/>
      <c r="T18" s="193"/>
      <c r="U18" s="193"/>
      <c r="V18" s="193"/>
      <c r="W18" s="194"/>
    </row>
    <row r="19" spans="2:23" s="30" customFormat="1" ht="17.100000000000001" customHeight="1" x14ac:dyDescent="0.2">
      <c r="B19" s="626" t="s">
        <v>54</v>
      </c>
      <c r="C19" s="627"/>
      <c r="D19" s="628"/>
      <c r="E19" s="624" t="s">
        <v>878</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734</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00000000000001" customHeight="1" x14ac:dyDescent="0.2">
      <c r="B23" s="660" t="s">
        <v>51</v>
      </c>
      <c r="C23" s="660" t="s">
        <v>47</v>
      </c>
      <c r="D23" s="645" t="s">
        <v>692</v>
      </c>
      <c r="E23" s="646"/>
      <c r="F23" s="661"/>
      <c r="G23" s="662"/>
      <c r="H23" s="662"/>
      <c r="I23" s="662"/>
      <c r="J23" s="662"/>
      <c r="K23" s="662"/>
      <c r="L23" s="663"/>
      <c r="M23" s="660" t="s">
        <v>51</v>
      </c>
      <c r="N23" s="660" t="s">
        <v>47</v>
      </c>
      <c r="O23" s="645" t="s">
        <v>692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879</v>
      </c>
      <c r="F36" s="193"/>
      <c r="G36" s="193"/>
      <c r="H36" s="193"/>
      <c r="I36" s="193"/>
      <c r="J36" s="193"/>
      <c r="K36" s="193"/>
      <c r="L36" s="194"/>
      <c r="M36" s="619" t="s">
        <v>7</v>
      </c>
      <c r="N36" s="636"/>
      <c r="O36" s="620"/>
      <c r="P36" s="243" t="s">
        <v>880</v>
      </c>
      <c r="Q36" s="193"/>
      <c r="R36" s="193"/>
      <c r="S36" s="193"/>
      <c r="T36" s="193"/>
      <c r="U36" s="193"/>
      <c r="V36" s="193"/>
      <c r="W36" s="194"/>
    </row>
    <row r="37" spans="2:24" s="30" customFormat="1" ht="17.100000000000001" customHeight="1" x14ac:dyDescent="0.2">
      <c r="B37" s="626" t="s">
        <v>54</v>
      </c>
      <c r="C37" s="627"/>
      <c r="D37" s="628"/>
      <c r="E37" s="624" t="s">
        <v>750</v>
      </c>
      <c r="F37" s="625"/>
      <c r="G37" s="625"/>
      <c r="H37" s="625"/>
      <c r="I37" s="625"/>
      <c r="J37" s="625"/>
      <c r="K37" s="625"/>
      <c r="L37" s="629"/>
      <c r="M37" s="626" t="s">
        <v>54</v>
      </c>
      <c r="N37" s="627"/>
      <c r="O37" s="628"/>
      <c r="P37" s="624" t="s">
        <v>881</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B427479-DA61-4D48-A1E5-C1ECD81664E1}">
      <formula1>INDIRECT(D9)</formula1>
    </dataValidation>
    <dataValidation type="list" allowBlank="1" showInputMessage="1" showErrorMessage="1" sqref="D14:E14 D32:E32 O14:P14 O32:P32" xr:uid="{D7DF23C2-7CF8-4E92-B192-CEEFCE7D97B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1448AA2-67BF-4249-9974-0D01F6D2264B}">
          <x14:formula1>
            <xm:f>'(参考)リスト'!$G$16:$G$20</xm:f>
          </x14:formula1>
          <xm:sqref>D17:E17 D35:E35 O17:P17 O35:P35</xm:sqref>
        </x14:dataValidation>
        <x14:dataValidation type="list" allowBlank="1" showInputMessage="1" showErrorMessage="1" xr:uid="{4C6F3197-E3B0-4722-B10B-218F1E29B32D}">
          <x14:formula1>
            <xm:f>'(参考)リスト'!$B$16:$B$20</xm:f>
          </x14:formula1>
          <xm:sqref>D9:E10 D27:E28 O9:P10 O27:P28</xm:sqref>
        </x14:dataValidation>
        <x14:dataValidation type="list" allowBlank="1" showInputMessage="1" showErrorMessage="1" xr:uid="{D9F098D5-D7F7-4BF1-A774-49F07F0A813C}">
          <x14:formula1>
            <xm:f>'(参考)リスト'!$F$16:$F$21</xm:f>
          </x14:formula1>
          <xm:sqref>E15:E16 E33:E34 P15:P16 P33:P34</xm:sqref>
        </x14:dataValidation>
        <x14:dataValidation type="list" allowBlank="1" showInputMessage="1" showErrorMessage="1" xr:uid="{3D49913F-E8ED-447C-ACC8-B9A1C34F820F}">
          <x14:formula1>
            <xm:f>'(参考)リスト'!$D$16:$D$18</xm:f>
          </x14:formula1>
          <xm:sqref>D13:E13 D31:E31 O13:P13 O31:P31</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30088-97FA-46B4-A0C8-26F33011436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692</v>
      </c>
      <c r="E5" s="646"/>
      <c r="F5" s="661"/>
      <c r="G5" s="662"/>
      <c r="H5" s="662"/>
      <c r="I5" s="662"/>
      <c r="J5" s="662"/>
      <c r="K5" s="662"/>
      <c r="L5" s="663"/>
      <c r="M5" s="660" t="s">
        <v>51</v>
      </c>
      <c r="N5" s="660" t="s">
        <v>47</v>
      </c>
      <c r="O5" s="645" t="s">
        <v>691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12</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882</v>
      </c>
      <c r="F18" s="193"/>
      <c r="G18" s="193"/>
      <c r="H18" s="193"/>
      <c r="I18" s="193"/>
      <c r="J18" s="193"/>
      <c r="K18" s="193"/>
      <c r="L18" s="194"/>
      <c r="M18" s="619" t="s">
        <v>7</v>
      </c>
      <c r="N18" s="636"/>
      <c r="O18" s="620"/>
      <c r="P18" s="225" t="s">
        <v>724</v>
      </c>
      <c r="Q18" s="193"/>
      <c r="R18" s="193"/>
      <c r="S18" s="193"/>
      <c r="T18" s="193"/>
      <c r="U18" s="193"/>
      <c r="V18" s="193"/>
      <c r="W18" s="194"/>
    </row>
    <row r="19" spans="2:23" s="30" customFormat="1" ht="17.100000000000001" customHeight="1" x14ac:dyDescent="0.2">
      <c r="B19" s="626" t="s">
        <v>54</v>
      </c>
      <c r="C19" s="627"/>
      <c r="D19" s="628"/>
      <c r="E19" s="624" t="s">
        <v>724</v>
      </c>
      <c r="F19" s="625"/>
      <c r="G19" s="625"/>
      <c r="H19" s="625"/>
      <c r="I19" s="625"/>
      <c r="J19" s="625"/>
      <c r="K19" s="625"/>
      <c r="L19" s="629"/>
      <c r="M19" s="626" t="s">
        <v>54</v>
      </c>
      <c r="N19" s="627"/>
      <c r="O19" s="628"/>
      <c r="P19" s="624" t="s">
        <v>806</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781</v>
      </c>
      <c r="Q21" s="625"/>
      <c r="R21" s="625"/>
      <c r="S21" s="643" t="s">
        <v>8</v>
      </c>
      <c r="T21" s="644"/>
      <c r="U21" s="640"/>
      <c r="V21" s="641"/>
      <c r="W21" s="642"/>
    </row>
    <row r="22" spans="2:23" s="30" customFormat="1" ht="17.100000000000001" customHeight="1" x14ac:dyDescent="0.2">
      <c r="B22" s="619" t="s">
        <v>50</v>
      </c>
      <c r="C22" s="620"/>
      <c r="D22" s="637" t="s">
        <v>883</v>
      </c>
      <c r="E22" s="638"/>
      <c r="F22" s="638"/>
      <c r="G22" s="638"/>
      <c r="H22" s="638"/>
      <c r="I22" s="638"/>
      <c r="J22" s="638"/>
      <c r="K22" s="638"/>
      <c r="L22" s="639"/>
      <c r="M22" s="619" t="s">
        <v>50</v>
      </c>
      <c r="N22" s="620"/>
      <c r="O22" s="637" t="s">
        <v>1134</v>
      </c>
      <c r="P22" s="638"/>
      <c r="Q22" s="638"/>
      <c r="R22" s="638"/>
      <c r="S22" s="638"/>
      <c r="T22" s="638"/>
      <c r="U22" s="638"/>
      <c r="V22" s="638"/>
      <c r="W22" s="639"/>
    </row>
    <row r="23" spans="2:23" s="30" customFormat="1" ht="20.100000000000001" customHeight="1" x14ac:dyDescent="0.2">
      <c r="B23" s="660" t="s">
        <v>51</v>
      </c>
      <c r="C23" s="660" t="s">
        <v>47</v>
      </c>
      <c r="D23" s="645" t="s">
        <v>691</v>
      </c>
      <c r="E23" s="646"/>
      <c r="F23" s="661"/>
      <c r="G23" s="662"/>
      <c r="H23" s="662"/>
      <c r="I23" s="662"/>
      <c r="J23" s="662"/>
      <c r="K23" s="662"/>
      <c r="L23" s="663"/>
      <c r="M23" s="660" t="s">
        <v>51</v>
      </c>
      <c r="N23" s="660" t="s">
        <v>47</v>
      </c>
      <c r="O23" s="645" t="s">
        <v>691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782</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781</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1134</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25EC451-3B55-4F63-94D4-C43A00ACE36C}">
      <formula1>INDIRECT(D13)</formula1>
    </dataValidation>
    <dataValidation type="list" allowBlank="1" showInputMessage="1" showErrorMessage="1" sqref="D11:E12 D29:E30 O11:P12 O29:P30" xr:uid="{601116DA-5915-46A9-9BFA-ED643D3429A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AA754E-841F-4604-80C3-62FA195BA290}">
          <x14:formula1>
            <xm:f>'(参考)リスト'!$D$16:$D$18</xm:f>
          </x14:formula1>
          <xm:sqref>D13:E13 D31:E31 O13:P13 O31:P31</xm:sqref>
        </x14:dataValidation>
        <x14:dataValidation type="list" allowBlank="1" showInputMessage="1" showErrorMessage="1" xr:uid="{12E92ABF-4369-49D6-983D-C47DAF2EF78E}">
          <x14:formula1>
            <xm:f>'(参考)リスト'!$F$16:$F$21</xm:f>
          </x14:formula1>
          <xm:sqref>E15:E16 E33:E34 P15:P16 P33:P34</xm:sqref>
        </x14:dataValidation>
        <x14:dataValidation type="list" allowBlank="1" showInputMessage="1" showErrorMessage="1" xr:uid="{8BA200E6-3107-48BA-93AB-FC117EBF63EA}">
          <x14:formula1>
            <xm:f>'(参考)リスト'!$B$16:$B$20</xm:f>
          </x14:formula1>
          <xm:sqref>D9:E10 D27:E28 O9:P10 O27:P28</xm:sqref>
        </x14:dataValidation>
        <x14:dataValidation type="list" allowBlank="1" showInputMessage="1" showErrorMessage="1" xr:uid="{61802052-1B35-481A-A296-471931A2E9C5}">
          <x14:formula1>
            <xm:f>'(参考)リスト'!$G$16:$G$20</xm:f>
          </x14:formula1>
          <xm:sqref>D17:E17 D35:E35 O17:P17 O35:P35</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43CFF-2F3E-4AC4-BFD5-D4BCB95E4397}">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691</v>
      </c>
      <c r="E5" s="646"/>
      <c r="F5" s="661"/>
      <c r="G5" s="662"/>
      <c r="H5" s="662"/>
      <c r="I5" s="662"/>
      <c r="J5" s="662"/>
      <c r="K5" s="662"/>
      <c r="L5" s="663"/>
      <c r="M5" s="660" t="s">
        <v>51</v>
      </c>
      <c r="N5" s="660" t="s">
        <v>47</v>
      </c>
      <c r="O5" s="645" t="s">
        <v>691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803</v>
      </c>
      <c r="F18" s="193"/>
      <c r="G18" s="193"/>
      <c r="H18" s="193"/>
      <c r="I18" s="193"/>
      <c r="J18" s="193"/>
      <c r="K18" s="193"/>
      <c r="L18" s="194"/>
      <c r="M18" s="619" t="s">
        <v>7</v>
      </c>
      <c r="N18" s="636"/>
      <c r="O18" s="620"/>
      <c r="P18" s="243" t="s">
        <v>884</v>
      </c>
      <c r="Q18" s="193"/>
      <c r="R18" s="193"/>
      <c r="S18" s="193"/>
      <c r="T18" s="193"/>
      <c r="U18" s="193"/>
      <c r="V18" s="193"/>
      <c r="W18" s="194"/>
    </row>
    <row r="19" spans="2:23" s="30" customFormat="1" ht="17.100000000000001" customHeight="1" x14ac:dyDescent="0.2">
      <c r="B19" s="626" t="s">
        <v>54</v>
      </c>
      <c r="C19" s="627"/>
      <c r="D19" s="628"/>
      <c r="E19" s="624" t="s">
        <v>750</v>
      </c>
      <c r="F19" s="625"/>
      <c r="G19" s="625"/>
      <c r="H19" s="625"/>
      <c r="I19" s="625"/>
      <c r="J19" s="625"/>
      <c r="K19" s="625"/>
      <c r="L19" s="629"/>
      <c r="M19" s="626" t="s">
        <v>54</v>
      </c>
      <c r="N19" s="627"/>
      <c r="O19" s="628"/>
      <c r="P19" s="624" t="s">
        <v>885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691</v>
      </c>
      <c r="E23" s="646"/>
      <c r="F23" s="661"/>
      <c r="G23" s="662"/>
      <c r="H23" s="662"/>
      <c r="I23" s="662"/>
      <c r="J23" s="662"/>
      <c r="K23" s="662"/>
      <c r="L23" s="663"/>
      <c r="M23" s="660" t="s">
        <v>51</v>
      </c>
      <c r="N23" s="660" t="s">
        <v>47</v>
      </c>
      <c r="O23" s="645" t="s">
        <v>691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357</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873</v>
      </c>
      <c r="Q36" s="193"/>
      <c r="R36" s="193"/>
      <c r="S36" s="193"/>
      <c r="T36" s="193"/>
      <c r="U36" s="193"/>
      <c r="V36" s="193"/>
      <c r="W36" s="194"/>
    </row>
    <row r="37" spans="2:24" s="30" customFormat="1" ht="17.100000000000001" customHeight="1" x14ac:dyDescent="0.2">
      <c r="B37" s="626" t="s">
        <v>54</v>
      </c>
      <c r="C37" s="627"/>
      <c r="D37" s="628"/>
      <c r="E37" s="624" t="s">
        <v>886</v>
      </c>
      <c r="F37" s="625"/>
      <c r="G37" s="625"/>
      <c r="H37" s="625"/>
      <c r="I37" s="625"/>
      <c r="J37" s="625"/>
      <c r="K37" s="625"/>
      <c r="L37" s="629"/>
      <c r="M37" s="626" t="s">
        <v>54</v>
      </c>
      <c r="N37" s="627"/>
      <c r="O37" s="628"/>
      <c r="P37" s="624" t="s">
        <v>805</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887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888</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862A291-66AA-4720-8253-23C24E3F7DEB}">
      <formula1>INDIRECT(D9)</formula1>
    </dataValidation>
    <dataValidation type="list" allowBlank="1" showInputMessage="1" showErrorMessage="1" sqref="D14:E14 D32:E32 O14:P14 O32:P32" xr:uid="{BB2648B1-61E6-4158-8640-E747907E2B7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21D4F8-65BB-402F-BC15-AE21AC907D05}">
          <x14:formula1>
            <xm:f>'(参考)リスト'!$G$16:$G$20</xm:f>
          </x14:formula1>
          <xm:sqref>D17:E17 D35:E35 O17:P17 O35:P35</xm:sqref>
        </x14:dataValidation>
        <x14:dataValidation type="list" allowBlank="1" showInputMessage="1" showErrorMessage="1" xr:uid="{FCF82443-BADA-4002-BDC8-F4CD2B7FF947}">
          <x14:formula1>
            <xm:f>'(参考)リスト'!$B$16:$B$20</xm:f>
          </x14:formula1>
          <xm:sqref>D9:E10 D27:E28 O9:P10 O27:P28</xm:sqref>
        </x14:dataValidation>
        <x14:dataValidation type="list" allowBlank="1" showInputMessage="1" showErrorMessage="1" xr:uid="{B1B7F810-2B82-45F7-9678-B8BEA5EE9F3C}">
          <x14:formula1>
            <xm:f>'(参考)リスト'!$F$16:$F$21</xm:f>
          </x14:formula1>
          <xm:sqref>E15:E16 E33:E34 P15:P16 P33:P34</xm:sqref>
        </x14:dataValidation>
        <x14:dataValidation type="list" allowBlank="1" showInputMessage="1" showErrorMessage="1" xr:uid="{B22E6877-79E4-494E-B39A-FBCD32B1C637}">
          <x14:formula1>
            <xm:f>'(参考)リスト'!$D$16:$D$18</xm:f>
          </x14:formula1>
          <xm:sqref>D13:E13 D31:E31 O13:P13 O31:P31</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3D5C-9D98-42DF-86F0-7B087F9F8A6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691</v>
      </c>
      <c r="E5" s="646"/>
      <c r="F5" s="661"/>
      <c r="G5" s="662"/>
      <c r="H5" s="662"/>
      <c r="I5" s="662"/>
      <c r="J5" s="662"/>
      <c r="K5" s="662"/>
      <c r="L5" s="663"/>
      <c r="M5" s="660" t="s">
        <v>51</v>
      </c>
      <c r="N5" s="660" t="s">
        <v>47</v>
      </c>
      <c r="O5" s="645" t="s">
        <v>691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803</v>
      </c>
      <c r="F18" s="193"/>
      <c r="G18" s="193"/>
      <c r="H18" s="193"/>
      <c r="I18" s="193"/>
      <c r="J18" s="193"/>
      <c r="K18" s="193"/>
      <c r="L18" s="194"/>
      <c r="M18" s="619" t="s">
        <v>7</v>
      </c>
      <c r="N18" s="636"/>
      <c r="O18" s="620"/>
      <c r="P18" s="243" t="s">
        <v>803</v>
      </c>
      <c r="Q18" s="193"/>
      <c r="R18" s="193"/>
      <c r="S18" s="193"/>
      <c r="T18" s="193"/>
      <c r="U18" s="193"/>
      <c r="V18" s="193"/>
      <c r="W18" s="194"/>
    </row>
    <row r="19" spans="2:23" s="30" customFormat="1" ht="17.100000000000001" customHeight="1" x14ac:dyDescent="0.2">
      <c r="B19" s="626" t="s">
        <v>54</v>
      </c>
      <c r="C19" s="627"/>
      <c r="D19" s="628"/>
      <c r="E19" s="624" t="s">
        <v>889</v>
      </c>
      <c r="F19" s="625"/>
      <c r="G19" s="625"/>
      <c r="H19" s="625"/>
      <c r="I19" s="625"/>
      <c r="J19" s="625"/>
      <c r="K19" s="625"/>
      <c r="L19" s="629"/>
      <c r="M19" s="626" t="s">
        <v>54</v>
      </c>
      <c r="N19" s="627"/>
      <c r="O19" s="628"/>
      <c r="P19" s="624" t="s">
        <v>750</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773</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690</v>
      </c>
      <c r="E23" s="646"/>
      <c r="F23" s="661"/>
      <c r="G23" s="662"/>
      <c r="H23" s="662"/>
      <c r="I23" s="662"/>
      <c r="J23" s="662"/>
      <c r="K23" s="662"/>
      <c r="L23" s="663"/>
      <c r="M23" s="660" t="s">
        <v>51</v>
      </c>
      <c r="N23" s="660" t="s">
        <v>47</v>
      </c>
      <c r="O23" s="645" t="s">
        <v>690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510</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890</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743</v>
      </c>
      <c r="E40" s="638"/>
      <c r="F40" s="638"/>
      <c r="G40" s="638"/>
      <c r="H40" s="638"/>
      <c r="I40" s="638"/>
      <c r="J40" s="638"/>
      <c r="K40" s="638"/>
      <c r="L40" s="639"/>
      <c r="M40" s="619" t="s">
        <v>50</v>
      </c>
      <c r="N40" s="620"/>
      <c r="O40" s="637" t="s">
        <v>923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EFF63DD-9D04-45DD-993B-37D9BD189EB0}">
      <formula1>INDIRECT(D13)</formula1>
    </dataValidation>
    <dataValidation type="list" allowBlank="1" showInputMessage="1" showErrorMessage="1" sqref="D11:E12 D29:E30 O11:P12 O29:P30" xr:uid="{2E3A10B4-7E38-4B72-9BEE-0DFD0B9BD1F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573407-F948-4F10-B4FF-50B866C64623}">
          <x14:formula1>
            <xm:f>'(参考)リスト'!$D$16:$D$18</xm:f>
          </x14:formula1>
          <xm:sqref>D13:E13 D31:E31 O13:P13 O31:P31</xm:sqref>
        </x14:dataValidation>
        <x14:dataValidation type="list" allowBlank="1" showInputMessage="1" showErrorMessage="1" xr:uid="{2167B7F8-0ABD-4F51-8572-41608AF0153A}">
          <x14:formula1>
            <xm:f>'(参考)リスト'!$F$16:$F$21</xm:f>
          </x14:formula1>
          <xm:sqref>E15:E16 E33:E34 P15:P16 P33:P34</xm:sqref>
        </x14:dataValidation>
        <x14:dataValidation type="list" allowBlank="1" showInputMessage="1" showErrorMessage="1" xr:uid="{7071DF88-33D7-4D22-9F9C-2261BF3821F2}">
          <x14:formula1>
            <xm:f>'(参考)リスト'!$B$16:$B$20</xm:f>
          </x14:formula1>
          <xm:sqref>D9:E10 D27:E28 O9:P10 O27:P28</xm:sqref>
        </x14:dataValidation>
        <x14:dataValidation type="list" allowBlank="1" showInputMessage="1" showErrorMessage="1" xr:uid="{E326B451-9D0E-4544-AF9E-9D0413B61312}">
          <x14:formula1>
            <xm:f>'(参考)リスト'!$G$16:$G$20</xm:f>
          </x14:formula1>
          <xm:sqref>D17:E17 D35:E35 O17:P17 O35:P35</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7970-0D1C-4663-9312-4D77B2BD0A5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690</v>
      </c>
      <c r="E5" s="646"/>
      <c r="F5" s="661"/>
      <c r="G5" s="662"/>
      <c r="H5" s="662"/>
      <c r="I5" s="662"/>
      <c r="J5" s="662"/>
      <c r="K5" s="662"/>
      <c r="L5" s="663"/>
      <c r="M5" s="660" t="s">
        <v>51</v>
      </c>
      <c r="N5" s="660" t="s">
        <v>47</v>
      </c>
      <c r="O5" s="645" t="s">
        <v>690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512</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891</v>
      </c>
      <c r="F18" s="193"/>
      <c r="G18" s="193"/>
      <c r="H18" s="193"/>
      <c r="I18" s="193"/>
      <c r="J18" s="193"/>
      <c r="K18" s="193"/>
      <c r="L18" s="194"/>
      <c r="M18" s="619" t="s">
        <v>7</v>
      </c>
      <c r="N18" s="636"/>
      <c r="O18" s="620"/>
      <c r="P18" s="243" t="s">
        <v>892</v>
      </c>
      <c r="Q18" s="193"/>
      <c r="R18" s="193"/>
      <c r="S18" s="193"/>
      <c r="T18" s="193"/>
      <c r="U18" s="193"/>
      <c r="V18" s="193"/>
      <c r="W18" s="194"/>
    </row>
    <row r="19" spans="2:23" s="30" customFormat="1" ht="17.100000000000001" customHeight="1" x14ac:dyDescent="0.2">
      <c r="B19" s="626" t="s">
        <v>54</v>
      </c>
      <c r="C19" s="627"/>
      <c r="D19" s="628"/>
      <c r="E19" s="624" t="s">
        <v>724</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723</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tr">
        <f>O5</f>
        <v>S016</v>
      </c>
      <c r="E23" s="646"/>
      <c r="F23" s="661"/>
      <c r="G23" s="662"/>
      <c r="H23" s="662"/>
      <c r="I23" s="662"/>
      <c r="J23" s="662"/>
      <c r="K23" s="662"/>
      <c r="L23" s="663"/>
      <c r="M23" s="660" t="s">
        <v>51</v>
      </c>
      <c r="N23" s="660" t="s">
        <v>47</v>
      </c>
      <c r="O23" s="645" t="s">
        <v>690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f>O7+1</f>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517</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844</v>
      </c>
      <c r="F36" s="193"/>
      <c r="G36" s="193"/>
      <c r="H36" s="193"/>
      <c r="I36" s="193"/>
      <c r="J36" s="193"/>
      <c r="K36" s="193"/>
      <c r="L36" s="194"/>
      <c r="M36" s="619" t="s">
        <v>7</v>
      </c>
      <c r="N36" s="636"/>
      <c r="O36" s="620"/>
      <c r="P36" s="243" t="s">
        <v>894</v>
      </c>
      <c r="Q36" s="193"/>
      <c r="R36" s="193"/>
      <c r="S36" s="193"/>
      <c r="T36" s="193"/>
      <c r="U36" s="193"/>
      <c r="V36" s="193"/>
      <c r="W36" s="194"/>
    </row>
    <row r="37" spans="2:24" s="30" customFormat="1" ht="17.100000000000001" customHeight="1" x14ac:dyDescent="0.2">
      <c r="B37" s="626" t="s">
        <v>54</v>
      </c>
      <c r="C37" s="627"/>
      <c r="D37" s="628"/>
      <c r="E37" s="624" t="s">
        <v>893</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819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FAA2B73-0A0A-4CC7-944F-11F266DEEE3F}">
      <formula1>INDIRECT(D9)</formula1>
    </dataValidation>
    <dataValidation type="list" allowBlank="1" showInputMessage="1" showErrorMessage="1" sqref="D14:E14 D32:E32 O14:P14 O32:P32" xr:uid="{87F492D3-CB28-46FF-928D-A32E9375E83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E4331B-C586-4F40-B1D5-21AE03AA710C}">
          <x14:formula1>
            <xm:f>'(参考)リスト'!$G$16:$G$20</xm:f>
          </x14:formula1>
          <xm:sqref>D17:E17 D35:E35 O17:P17 O35:P35</xm:sqref>
        </x14:dataValidation>
        <x14:dataValidation type="list" allowBlank="1" showInputMessage="1" showErrorMessage="1" xr:uid="{2258E63C-06AF-40F5-819B-C213629B056E}">
          <x14:formula1>
            <xm:f>'(参考)リスト'!$B$16:$B$20</xm:f>
          </x14:formula1>
          <xm:sqref>D9:E10 D27:E28 O9:P10 O27:P28</xm:sqref>
        </x14:dataValidation>
        <x14:dataValidation type="list" allowBlank="1" showInputMessage="1" showErrorMessage="1" xr:uid="{6F32FBF6-0ECF-4246-9B96-F70A01001C06}">
          <x14:formula1>
            <xm:f>'(参考)リスト'!$F$16:$F$21</xm:f>
          </x14:formula1>
          <xm:sqref>E15:E16 E33:E34 P15:P16 P33:P34</xm:sqref>
        </x14:dataValidation>
        <x14:dataValidation type="list" allowBlank="1" showInputMessage="1" showErrorMessage="1" xr:uid="{700919E3-DEFE-42A2-B47A-D64E94644117}">
          <x14:formula1>
            <xm:f>'(参考)リスト'!$D$16:$D$18</xm:f>
          </x14:formula1>
          <xm:sqref>D13:E13 D31:E31 O13:P13 O31:P31</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9297-0940-4F34-B773-D2F232EEA574}">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690</v>
      </c>
      <c r="E5" s="646"/>
      <c r="F5" s="661"/>
      <c r="G5" s="662"/>
      <c r="H5" s="662"/>
      <c r="I5" s="662"/>
      <c r="J5" s="662"/>
      <c r="K5" s="662"/>
      <c r="L5" s="663"/>
      <c r="M5" s="660" t="s">
        <v>51</v>
      </c>
      <c r="N5" s="660" t="s">
        <v>47</v>
      </c>
      <c r="O5" s="645" t="s">
        <v>689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7</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895</v>
      </c>
      <c r="F18" s="193"/>
      <c r="G18" s="193"/>
      <c r="H18" s="193"/>
      <c r="I18" s="193"/>
      <c r="J18" s="193"/>
      <c r="K18" s="193"/>
      <c r="L18" s="194"/>
      <c r="M18" s="619" t="s">
        <v>7</v>
      </c>
      <c r="N18" s="636"/>
      <c r="O18" s="620"/>
      <c r="P18" s="243" t="s">
        <v>782</v>
      </c>
      <c r="Q18" s="193"/>
      <c r="R18" s="193"/>
      <c r="S18" s="193"/>
      <c r="T18" s="193"/>
      <c r="U18" s="193"/>
      <c r="V18" s="193"/>
      <c r="W18" s="194"/>
    </row>
    <row r="19" spans="2:23" s="30" customFormat="1" ht="17.100000000000001" customHeight="1" x14ac:dyDescent="0.2">
      <c r="B19" s="626" t="s">
        <v>54</v>
      </c>
      <c r="C19" s="627"/>
      <c r="D19" s="628"/>
      <c r="E19" s="624" t="s">
        <v>746</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819</v>
      </c>
      <c r="P22" s="638"/>
      <c r="Q22" s="638"/>
      <c r="R22" s="638"/>
      <c r="S22" s="638"/>
      <c r="T22" s="638"/>
      <c r="U22" s="638"/>
      <c r="V22" s="638"/>
      <c r="W22" s="639"/>
    </row>
    <row r="23" spans="2:23" s="30" customFormat="1" ht="20.100000000000001" customHeight="1" x14ac:dyDescent="0.2">
      <c r="B23" s="660" t="s">
        <v>51</v>
      </c>
      <c r="C23" s="660" t="s">
        <v>47</v>
      </c>
      <c r="D23" s="645" t="s">
        <v>689</v>
      </c>
      <c r="E23" s="646"/>
      <c r="F23" s="661"/>
      <c r="G23" s="662"/>
      <c r="H23" s="662"/>
      <c r="I23" s="662"/>
      <c r="J23" s="662"/>
      <c r="K23" s="662"/>
      <c r="L23" s="663"/>
      <c r="M23" s="660" t="s">
        <v>51</v>
      </c>
      <c r="N23" s="660" t="s">
        <v>47</v>
      </c>
      <c r="O23" s="645" t="s">
        <v>689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724</v>
      </c>
      <c r="F36" s="193"/>
      <c r="G36" s="193"/>
      <c r="H36" s="193"/>
      <c r="I36" s="193"/>
      <c r="J36" s="193"/>
      <c r="K36" s="193"/>
      <c r="L36" s="194"/>
      <c r="M36" s="619" t="s">
        <v>7</v>
      </c>
      <c r="N36" s="636"/>
      <c r="O36" s="620"/>
      <c r="P36" s="243" t="s">
        <v>896</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897</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743</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23F2FEB-82C8-4EBA-9E92-EB03F61F765B}">
      <formula1>INDIRECT(D13)</formula1>
    </dataValidation>
    <dataValidation type="list" allowBlank="1" showInputMessage="1" showErrorMessage="1" sqref="D11:E12 D29:E30 O11:P12 O29:P30" xr:uid="{E76C841C-57DA-4DF0-B0C4-10B2DF2E683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F7A9DA-8D51-4621-BA23-4EFDEE5E78E6}">
          <x14:formula1>
            <xm:f>'(参考)リスト'!$D$16:$D$18</xm:f>
          </x14:formula1>
          <xm:sqref>D13:E13 D31:E31 O13:P13 O31:P31</xm:sqref>
        </x14:dataValidation>
        <x14:dataValidation type="list" allowBlank="1" showInputMessage="1" showErrorMessage="1" xr:uid="{7CD8FBA1-7A5C-4E32-B57B-47AAA502BDA9}">
          <x14:formula1>
            <xm:f>'(参考)リスト'!$F$16:$F$21</xm:f>
          </x14:formula1>
          <xm:sqref>E15:E16 E33:E34 P15:P16 P33:P34</xm:sqref>
        </x14:dataValidation>
        <x14:dataValidation type="list" allowBlank="1" showInputMessage="1" showErrorMessage="1" xr:uid="{C4644162-26BD-4F69-8670-16CC900ED77C}">
          <x14:formula1>
            <xm:f>'(参考)リスト'!$B$16:$B$20</xm:f>
          </x14:formula1>
          <xm:sqref>D9:E10 D27:E28 O9:P10 O27:P28</xm:sqref>
        </x14:dataValidation>
        <x14:dataValidation type="list" allowBlank="1" showInputMessage="1" showErrorMessage="1" xr:uid="{4C94E572-5DC2-4EBF-8109-297104AED474}">
          <x14:formula1>
            <xm:f>'(参考)リスト'!$G$16:$G$20</xm:f>
          </x14:formula1>
          <xm:sqref>D17:E17 D35:E35 O17:P17 O35:P35</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40CE-103F-4E87-AE6F-BDF2E4B0CB07}">
  <dimension ref="B1:X45"/>
  <sheetViews>
    <sheetView showGridLines="0" showZeros="0" view="pageBreakPreview" topLeftCell="A10"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689</v>
      </c>
      <c r="E5" s="646"/>
      <c r="F5" s="661"/>
      <c r="G5" s="662"/>
      <c r="H5" s="662"/>
      <c r="I5" s="662"/>
      <c r="J5" s="662"/>
      <c r="K5" s="662"/>
      <c r="L5" s="663"/>
      <c r="M5" s="660" t="s">
        <v>51</v>
      </c>
      <c r="N5" s="660" t="s">
        <v>47</v>
      </c>
      <c r="O5" s="645" t="s">
        <v>689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510</v>
      </c>
      <c r="E11" s="646"/>
      <c r="F11" s="654"/>
      <c r="G11" s="655"/>
      <c r="H11" s="655"/>
      <c r="I11" s="655"/>
      <c r="J11" s="655"/>
      <c r="K11" s="655"/>
      <c r="L11" s="656"/>
      <c r="M11" s="630"/>
      <c r="N11" s="630" t="s">
        <v>4</v>
      </c>
      <c r="O11" s="645" t="s">
        <v>510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540</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25" t="s">
        <v>668</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724</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743</v>
      </c>
      <c r="E22" s="638"/>
      <c r="F22" s="638"/>
      <c r="G22" s="638"/>
      <c r="H22" s="638"/>
      <c r="I22" s="638"/>
      <c r="J22" s="638"/>
      <c r="K22" s="638"/>
      <c r="L22" s="639"/>
      <c r="M22" s="619" t="s">
        <v>50</v>
      </c>
      <c r="N22" s="620"/>
      <c r="O22" s="637" t="s">
        <v>898</v>
      </c>
      <c r="P22" s="638"/>
      <c r="Q22" s="638"/>
      <c r="R22" s="638"/>
      <c r="S22" s="638"/>
      <c r="T22" s="638"/>
      <c r="U22" s="638"/>
      <c r="V22" s="638"/>
      <c r="W22" s="639"/>
    </row>
    <row r="23" spans="2:23" s="30" customFormat="1" ht="20.100000000000001" customHeight="1" x14ac:dyDescent="0.2">
      <c r="B23" s="660" t="s">
        <v>51</v>
      </c>
      <c r="C23" s="660" t="s">
        <v>47</v>
      </c>
      <c r="D23" s="645" t="s">
        <v>689</v>
      </c>
      <c r="E23" s="646"/>
      <c r="F23" s="661"/>
      <c r="G23" s="662"/>
      <c r="H23" s="662"/>
      <c r="I23" s="662"/>
      <c r="J23" s="662"/>
      <c r="K23" s="662"/>
      <c r="L23" s="663"/>
      <c r="M23" s="660" t="s">
        <v>51</v>
      </c>
      <c r="N23" s="660" t="s">
        <v>47</v>
      </c>
      <c r="O23" s="645" t="s">
        <v>689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517</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796</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899</v>
      </c>
      <c r="F36" s="193"/>
      <c r="G36" s="193"/>
      <c r="H36" s="193"/>
      <c r="I36" s="193"/>
      <c r="J36" s="193"/>
      <c r="K36" s="193"/>
      <c r="L36" s="194"/>
      <c r="M36" s="619" t="s">
        <v>7</v>
      </c>
      <c r="N36" s="636"/>
      <c r="O36" s="620"/>
      <c r="P36" s="243" t="s">
        <v>901</v>
      </c>
      <c r="Q36" s="193"/>
      <c r="R36" s="193"/>
      <c r="S36" s="193"/>
      <c r="T36" s="193"/>
      <c r="U36" s="193"/>
      <c r="V36" s="193"/>
      <c r="W36" s="194"/>
    </row>
    <row r="37" spans="2:24" s="30" customFormat="1" ht="17.100000000000001" customHeight="1" x14ac:dyDescent="0.2">
      <c r="B37" s="626" t="s">
        <v>54</v>
      </c>
      <c r="C37" s="627"/>
      <c r="D37" s="628"/>
      <c r="E37" s="624" t="s">
        <v>722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900</v>
      </c>
      <c r="E40" s="638"/>
      <c r="F40" s="638"/>
      <c r="G40" s="638"/>
      <c r="H40" s="638"/>
      <c r="I40" s="638"/>
      <c r="J40" s="638"/>
      <c r="K40" s="638"/>
      <c r="L40" s="639"/>
      <c r="M40" s="619" t="s">
        <v>50</v>
      </c>
      <c r="N40" s="620"/>
      <c r="O40" s="637" t="s">
        <v>723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1A435BC-022B-4E6C-A41D-E914918A17E1}">
      <formula1>INDIRECT(D9)</formula1>
    </dataValidation>
    <dataValidation type="list" allowBlank="1" showInputMessage="1" showErrorMessage="1" sqref="D14:E14 D32:E32 O14:P14 O32:P32" xr:uid="{C23B40C6-3C62-446C-853E-FDD03E617A0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8EDAA4-3985-4609-82AE-33759DFC1F0B}">
          <x14:formula1>
            <xm:f>'(参考)リスト'!$G$16:$G$20</xm:f>
          </x14:formula1>
          <xm:sqref>D17:E17 D35:E35 O17:P17 O35:P35</xm:sqref>
        </x14:dataValidation>
        <x14:dataValidation type="list" allowBlank="1" showInputMessage="1" showErrorMessage="1" xr:uid="{EEAE6F54-2714-45B7-AE30-A6447DF18529}">
          <x14:formula1>
            <xm:f>'(参考)リスト'!$B$16:$B$20</xm:f>
          </x14:formula1>
          <xm:sqref>D9:E10 D27:E28 O9:P10 O27:P28</xm:sqref>
        </x14:dataValidation>
        <x14:dataValidation type="list" allowBlank="1" showInputMessage="1" showErrorMessage="1" xr:uid="{8E307F75-EF5B-4E64-AB73-10CCBD0B6CD2}">
          <x14:formula1>
            <xm:f>'(参考)リスト'!$F$16:$F$21</xm:f>
          </x14:formula1>
          <xm:sqref>E15:E16 E33:E34 P15:P16 P33:P34</xm:sqref>
        </x14:dataValidation>
        <x14:dataValidation type="list" allowBlank="1" showInputMessage="1" showErrorMessage="1" xr:uid="{F96D75B7-4CD6-4951-999E-FEA9000876BE}">
          <x14:formula1>
            <xm:f>'(参考)リスト'!$D$16:$D$18</xm:f>
          </x14:formula1>
          <xm:sqref>D13:E13 D31:E31 O13:P13 O31:P31</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8D295-35E2-4D72-B5B0-7C2965C86E07}">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689</v>
      </c>
      <c r="E5" s="646"/>
      <c r="F5" s="661"/>
      <c r="G5" s="662"/>
      <c r="H5" s="662"/>
      <c r="I5" s="662"/>
      <c r="J5" s="662"/>
      <c r="K5" s="662"/>
      <c r="L5" s="663"/>
      <c r="M5" s="660" t="s">
        <v>51</v>
      </c>
      <c r="N5" s="660" t="s">
        <v>47</v>
      </c>
      <c r="O5" s="645" t="s">
        <v>689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782</v>
      </c>
      <c r="F18" s="193"/>
      <c r="G18" s="193"/>
      <c r="H18" s="193"/>
      <c r="I18" s="193"/>
      <c r="J18" s="193"/>
      <c r="K18" s="193"/>
      <c r="L18" s="194"/>
      <c r="M18" s="619" t="s">
        <v>7</v>
      </c>
      <c r="N18" s="636"/>
      <c r="O18" s="620"/>
      <c r="P18" s="243" t="s">
        <v>860</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902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739</v>
      </c>
      <c r="E22" s="638"/>
      <c r="F22" s="638"/>
      <c r="G22" s="638"/>
      <c r="H22" s="638"/>
      <c r="I22" s="638"/>
      <c r="J22" s="638"/>
      <c r="K22" s="638"/>
      <c r="L22" s="639"/>
      <c r="M22" s="619" t="s">
        <v>50</v>
      </c>
      <c r="N22" s="620"/>
      <c r="O22" s="637" t="s">
        <v>731</v>
      </c>
      <c r="P22" s="638"/>
      <c r="Q22" s="638"/>
      <c r="R22" s="638"/>
      <c r="S22" s="638"/>
      <c r="T22" s="638"/>
      <c r="U22" s="638"/>
      <c r="V22" s="638"/>
      <c r="W22" s="639"/>
    </row>
    <row r="23" spans="2:23" s="30" customFormat="1" ht="20.100000000000001" customHeight="1" x14ac:dyDescent="0.2">
      <c r="B23" s="660" t="s">
        <v>51</v>
      </c>
      <c r="C23" s="660" t="s">
        <v>47</v>
      </c>
      <c r="D23" s="645" t="s">
        <v>689</v>
      </c>
      <c r="E23" s="646"/>
      <c r="F23" s="661"/>
      <c r="G23" s="662"/>
      <c r="H23" s="662"/>
      <c r="I23" s="662"/>
      <c r="J23" s="662"/>
      <c r="K23" s="662"/>
      <c r="L23" s="663"/>
      <c r="M23" s="660" t="s">
        <v>51</v>
      </c>
      <c r="N23" s="660" t="s">
        <v>47</v>
      </c>
      <c r="O23" s="645" t="s">
        <v>689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903</v>
      </c>
      <c r="F36" s="193"/>
      <c r="G36" s="193"/>
      <c r="H36" s="193"/>
      <c r="I36" s="193"/>
      <c r="J36" s="193"/>
      <c r="K36" s="193"/>
      <c r="L36" s="194"/>
      <c r="M36" s="619" t="s">
        <v>7</v>
      </c>
      <c r="N36" s="636"/>
      <c r="O36" s="620"/>
      <c r="P36" s="243" t="s">
        <v>904</v>
      </c>
      <c r="Q36" s="193"/>
      <c r="R36" s="193"/>
      <c r="S36" s="193"/>
      <c r="T36" s="193"/>
      <c r="U36" s="193"/>
      <c r="V36" s="193"/>
      <c r="W36" s="194"/>
    </row>
    <row r="37" spans="2:24" s="30" customFormat="1" ht="17.100000000000001" customHeight="1" x14ac:dyDescent="0.2">
      <c r="B37" s="626" t="s">
        <v>54</v>
      </c>
      <c r="C37" s="627"/>
      <c r="D37" s="628"/>
      <c r="E37" s="624" t="s">
        <v>726</v>
      </c>
      <c r="F37" s="625"/>
      <c r="G37" s="625"/>
      <c r="H37" s="625"/>
      <c r="I37" s="625"/>
      <c r="J37" s="625"/>
      <c r="K37" s="625"/>
      <c r="L37" s="629"/>
      <c r="M37" s="626" t="s">
        <v>54</v>
      </c>
      <c r="N37" s="627"/>
      <c r="O37" s="628"/>
      <c r="P37" s="624" t="s">
        <v>905</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359</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7B20541-61B9-42FD-8F7D-253521023927}">
      <formula1>INDIRECT(D13)</formula1>
    </dataValidation>
    <dataValidation type="list" allowBlank="1" showInputMessage="1" showErrorMessage="1" sqref="D11:E12 D29:E30 O11:P12 O29:P30" xr:uid="{DB67F403-23B8-4D6B-8529-8C53BE0FDBE2}">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450E59-76C9-4764-9297-E2D948DDAAD2}">
          <x14:formula1>
            <xm:f>'(参考)リスト'!$D$16:$D$18</xm:f>
          </x14:formula1>
          <xm:sqref>D13:E13 D31:E31 O13:P13 O31:P31</xm:sqref>
        </x14:dataValidation>
        <x14:dataValidation type="list" allowBlank="1" showInputMessage="1" showErrorMessage="1" xr:uid="{625C196E-ACB2-422B-A00A-5856B0551B48}">
          <x14:formula1>
            <xm:f>'(参考)リスト'!$F$16:$F$21</xm:f>
          </x14:formula1>
          <xm:sqref>E15:E16 E33:E34 P15:P16 P33:P34</xm:sqref>
        </x14:dataValidation>
        <x14:dataValidation type="list" allowBlank="1" showInputMessage="1" showErrorMessage="1" xr:uid="{14503E22-0062-4FF2-8F88-E8573C9300B9}">
          <x14:formula1>
            <xm:f>'(参考)リスト'!$B$16:$B$20</xm:f>
          </x14:formula1>
          <xm:sqref>D9:E10 D27:E28 O9:P10 O27:P28</xm:sqref>
        </x14:dataValidation>
        <x14:dataValidation type="list" allowBlank="1" showInputMessage="1" showErrorMessage="1" xr:uid="{75880BE3-D997-4DB2-BCCC-EE3107EB68C1}">
          <x14:formula1>
            <xm:f>'(参考)リスト'!$G$16:$G$20</xm:f>
          </x14:formula1>
          <xm:sqref>D17:E17 D35:E35 O17:P17 O35:P35</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7A350-2ECA-49E9-A9C8-3CAD21F5B6DF}">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688</v>
      </c>
      <c r="E5" s="646"/>
      <c r="F5" s="661"/>
      <c r="G5" s="662"/>
      <c r="H5" s="662"/>
      <c r="I5" s="662"/>
      <c r="J5" s="662"/>
      <c r="K5" s="662"/>
      <c r="L5" s="663"/>
      <c r="M5" s="660" t="s">
        <v>51</v>
      </c>
      <c r="N5" s="660" t="s">
        <v>47</v>
      </c>
      <c r="O5" s="645" t="s">
        <v>688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906</v>
      </c>
      <c r="F18" s="193"/>
      <c r="G18" s="193"/>
      <c r="H18" s="193"/>
      <c r="I18" s="193"/>
      <c r="J18" s="193"/>
      <c r="K18" s="193"/>
      <c r="L18" s="194"/>
      <c r="M18" s="619" t="s">
        <v>7</v>
      </c>
      <c r="N18" s="636"/>
      <c r="O18" s="620"/>
      <c r="P18" s="225" t="s">
        <v>724</v>
      </c>
      <c r="Q18" s="193"/>
      <c r="R18" s="193"/>
      <c r="S18" s="193"/>
      <c r="T18" s="193"/>
      <c r="U18" s="193"/>
      <c r="V18" s="193"/>
      <c r="W18" s="194"/>
    </row>
    <row r="19" spans="2:23" s="30" customFormat="1" ht="17.100000000000001" customHeight="1" x14ac:dyDescent="0.2">
      <c r="B19" s="626" t="s">
        <v>54</v>
      </c>
      <c r="C19" s="627"/>
      <c r="D19" s="628"/>
      <c r="E19" s="624" t="s">
        <v>907</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908</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743</v>
      </c>
      <c r="P22" s="638"/>
      <c r="Q22" s="638"/>
      <c r="R22" s="638"/>
      <c r="S22" s="638"/>
      <c r="T22" s="638"/>
      <c r="U22" s="638"/>
      <c r="V22" s="638"/>
      <c r="W22" s="639"/>
    </row>
    <row r="23" spans="2:23" s="30" customFormat="1" ht="20.100000000000001" customHeight="1" x14ac:dyDescent="0.2">
      <c r="B23" s="660" t="s">
        <v>51</v>
      </c>
      <c r="C23" s="660" t="s">
        <v>47</v>
      </c>
      <c r="D23" s="645" t="s">
        <v>688</v>
      </c>
      <c r="E23" s="646"/>
      <c r="F23" s="661"/>
      <c r="G23" s="662"/>
      <c r="H23" s="662"/>
      <c r="I23" s="662"/>
      <c r="J23" s="662"/>
      <c r="K23" s="662"/>
      <c r="L23" s="663"/>
      <c r="M23" s="660" t="s">
        <v>51</v>
      </c>
      <c r="N23" s="660" t="s">
        <v>47</v>
      </c>
      <c r="O23" s="645" t="s">
        <v>688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516</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909</v>
      </c>
      <c r="F36" s="193"/>
      <c r="G36" s="193"/>
      <c r="H36" s="193"/>
      <c r="I36" s="193"/>
      <c r="J36" s="193"/>
      <c r="K36" s="193"/>
      <c r="L36" s="194"/>
      <c r="M36" s="619" t="s">
        <v>7</v>
      </c>
      <c r="N36" s="636"/>
      <c r="O36" s="620"/>
      <c r="P36" s="243" t="s">
        <v>911</v>
      </c>
      <c r="Q36" s="193"/>
      <c r="R36" s="193"/>
      <c r="S36" s="193"/>
      <c r="T36" s="193"/>
      <c r="U36" s="193"/>
      <c r="V36" s="193"/>
      <c r="W36" s="194"/>
    </row>
    <row r="37" spans="2:24" s="30" customFormat="1" ht="17.100000000000001" customHeight="1" x14ac:dyDescent="0.2">
      <c r="B37" s="626" t="s">
        <v>54</v>
      </c>
      <c r="C37" s="627"/>
      <c r="D37" s="628"/>
      <c r="E37" s="624" t="s">
        <v>910</v>
      </c>
      <c r="F37" s="625"/>
      <c r="G37" s="625"/>
      <c r="H37" s="625"/>
      <c r="I37" s="625"/>
      <c r="J37" s="625"/>
      <c r="K37" s="625"/>
      <c r="L37" s="629"/>
      <c r="M37" s="626" t="s">
        <v>54</v>
      </c>
      <c r="N37" s="627"/>
      <c r="O37" s="628"/>
      <c r="P37" s="624" t="s">
        <v>912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908</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913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CD843E9-22F1-4977-8701-F909684760D8}">
      <formula1>INDIRECT(D9)</formula1>
    </dataValidation>
    <dataValidation type="list" allowBlank="1" showInputMessage="1" showErrorMessage="1" sqref="D14:E14 D32:E32 O14:P14 O32:P32" xr:uid="{76A86749-013E-4270-B491-5142FF860AB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63E9C47-0752-4BE5-9146-1460AD64A455}">
          <x14:formula1>
            <xm:f>'(参考)リスト'!$G$16:$G$20</xm:f>
          </x14:formula1>
          <xm:sqref>D17:E17 D35:E35 O17:P17 O35:P35</xm:sqref>
        </x14:dataValidation>
        <x14:dataValidation type="list" allowBlank="1" showInputMessage="1" showErrorMessage="1" xr:uid="{DCC6C9F3-26DF-4C7B-9003-03F45FF0A74F}">
          <x14:formula1>
            <xm:f>'(参考)リスト'!$B$16:$B$20</xm:f>
          </x14:formula1>
          <xm:sqref>D9:E10 D27:E28 O9:P10 O27:P28</xm:sqref>
        </x14:dataValidation>
        <x14:dataValidation type="list" allowBlank="1" showInputMessage="1" showErrorMessage="1" xr:uid="{9662C347-5C67-40D5-BBCA-63FBD3F3AD5D}">
          <x14:formula1>
            <xm:f>'(参考)リスト'!$F$16:$F$21</xm:f>
          </x14:formula1>
          <xm:sqref>E15:E16 E33:E34 P15:P16 P33:P34</xm:sqref>
        </x14:dataValidation>
        <x14:dataValidation type="list" allowBlank="1" showInputMessage="1" showErrorMessage="1" xr:uid="{B9E54026-B409-4B48-A5B3-4A971F186247}">
          <x14:formula1>
            <xm:f>'(参考)リスト'!$D$16:$D$18</xm:f>
          </x14:formula1>
          <xm:sqref>D13:E13 D31:E31 O13:P13 O31:P31</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FD0C9-529E-41B8-B71C-80722A6F8375}">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688</v>
      </c>
      <c r="E5" s="646"/>
      <c r="F5" s="661"/>
      <c r="G5" s="662"/>
      <c r="H5" s="662"/>
      <c r="I5" s="662"/>
      <c r="J5" s="662"/>
      <c r="K5" s="662"/>
      <c r="L5" s="663"/>
      <c r="M5" s="660" t="s">
        <v>51</v>
      </c>
      <c r="N5" s="660" t="s">
        <v>47</v>
      </c>
      <c r="O5" s="645" t="s">
        <v>688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516</v>
      </c>
      <c r="E11" s="646"/>
      <c r="F11" s="654"/>
      <c r="G11" s="655"/>
      <c r="H11" s="655"/>
      <c r="I11" s="655"/>
      <c r="J11" s="655"/>
      <c r="K11" s="655"/>
      <c r="L11" s="656"/>
      <c r="M11" s="630"/>
      <c r="N11" s="630" t="s">
        <v>4</v>
      </c>
      <c r="O11" s="645" t="s">
        <v>517</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915</v>
      </c>
      <c r="F18" s="193"/>
      <c r="G18" s="193"/>
      <c r="H18" s="193"/>
      <c r="I18" s="193"/>
      <c r="J18" s="193"/>
      <c r="K18" s="193"/>
      <c r="L18" s="194"/>
      <c r="M18" s="619" t="s">
        <v>7</v>
      </c>
      <c r="N18" s="636"/>
      <c r="O18" s="620"/>
      <c r="P18" s="243" t="s">
        <v>916</v>
      </c>
      <c r="Q18" s="193"/>
      <c r="R18" s="193"/>
      <c r="S18" s="193"/>
      <c r="T18" s="193"/>
      <c r="U18" s="193"/>
      <c r="V18" s="193"/>
      <c r="W18" s="194"/>
    </row>
    <row r="19" spans="2:23" s="30" customFormat="1" ht="17.100000000000001" customHeight="1" x14ac:dyDescent="0.2">
      <c r="B19" s="626" t="s">
        <v>54</v>
      </c>
      <c r="C19" s="627"/>
      <c r="D19" s="628"/>
      <c r="E19" s="624" t="s">
        <v>914</v>
      </c>
      <c r="F19" s="625"/>
      <c r="G19" s="625"/>
      <c r="H19" s="625"/>
      <c r="I19" s="625"/>
      <c r="J19" s="625"/>
      <c r="K19" s="625"/>
      <c r="L19" s="629"/>
      <c r="M19" s="626" t="s">
        <v>54</v>
      </c>
      <c r="N19" s="627"/>
      <c r="O19" s="628"/>
      <c r="P19" s="624" t="s">
        <v>917</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764</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735</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688</v>
      </c>
      <c r="E23" s="646"/>
      <c r="F23" s="661"/>
      <c r="G23" s="662"/>
      <c r="H23" s="662"/>
      <c r="I23" s="662"/>
      <c r="J23" s="662"/>
      <c r="K23" s="662"/>
      <c r="L23" s="663"/>
      <c r="M23" s="660" t="s">
        <v>51</v>
      </c>
      <c r="N23" s="660" t="s">
        <v>47</v>
      </c>
      <c r="O23" s="645" t="s">
        <v>688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918</v>
      </c>
      <c r="F36" s="193"/>
      <c r="G36" s="193"/>
      <c r="H36" s="193"/>
      <c r="I36" s="193"/>
      <c r="J36" s="193"/>
      <c r="K36" s="193"/>
      <c r="L36" s="194"/>
      <c r="M36" s="619" t="s">
        <v>7</v>
      </c>
      <c r="N36" s="636"/>
      <c r="O36" s="620"/>
      <c r="P36" s="243" t="s">
        <v>840</v>
      </c>
      <c r="Q36" s="193"/>
      <c r="R36" s="193"/>
      <c r="S36" s="193"/>
      <c r="T36" s="193"/>
      <c r="U36" s="193"/>
      <c r="V36" s="193"/>
      <c r="W36" s="194"/>
    </row>
    <row r="37" spans="2:24" s="30" customFormat="1" ht="17.100000000000001" customHeight="1" x14ac:dyDescent="0.2">
      <c r="B37" s="626" t="s">
        <v>54</v>
      </c>
      <c r="C37" s="627"/>
      <c r="D37" s="628"/>
      <c r="E37" s="624" t="s">
        <v>878</v>
      </c>
      <c r="F37" s="625"/>
      <c r="G37" s="625"/>
      <c r="H37" s="625"/>
      <c r="I37" s="625"/>
      <c r="J37" s="625"/>
      <c r="K37" s="625"/>
      <c r="L37" s="629"/>
      <c r="M37" s="626" t="s">
        <v>54</v>
      </c>
      <c r="N37" s="627"/>
      <c r="O37" s="628"/>
      <c r="P37" s="624" t="s">
        <v>919</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764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46B0BB2-DF82-4733-AC55-B3DDD2E96654}">
      <formula1>INDIRECT(D13)</formula1>
    </dataValidation>
    <dataValidation type="list" allowBlank="1" showInputMessage="1" showErrorMessage="1" sqref="D11:E12 D29:E30 O11:P12 O29:P30" xr:uid="{F857480A-4A6C-4BAD-818D-8C760B0ABA8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5D8612-0B3D-47C1-82BD-EF563E3A97D1}">
          <x14:formula1>
            <xm:f>'(参考)リスト'!$D$16:$D$18</xm:f>
          </x14:formula1>
          <xm:sqref>D13:E13 D31:E31 O13:P13 O31:P31</xm:sqref>
        </x14:dataValidation>
        <x14:dataValidation type="list" allowBlank="1" showInputMessage="1" showErrorMessage="1" xr:uid="{BBE9C0FF-1EF9-40A1-A191-52C6EC4C0386}">
          <x14:formula1>
            <xm:f>'(参考)リスト'!$F$16:$F$21</xm:f>
          </x14:formula1>
          <xm:sqref>E15:E16 E33:E34 P15:P16 P33:P34</xm:sqref>
        </x14:dataValidation>
        <x14:dataValidation type="list" allowBlank="1" showInputMessage="1" showErrorMessage="1" xr:uid="{A211CE06-0554-40BA-A7EC-924521ACF3DA}">
          <x14:formula1>
            <xm:f>'(参考)リスト'!$B$16:$B$20</xm:f>
          </x14:formula1>
          <xm:sqref>D9:E10 D27:E28 O9:P10 O27:P28</xm:sqref>
        </x14:dataValidation>
        <x14:dataValidation type="list" allowBlank="1" showInputMessage="1" showErrorMessage="1" xr:uid="{8457C8D7-BE20-4D48-8672-2B48495B79AE}">
          <x14:formula1>
            <xm:f>'(参考)リスト'!$G$16:$G$20</xm:f>
          </x14:formula1>
          <xm:sqref>D17:E17 D35:E35 O17:P17 O35:P35</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D53D-327B-49AB-A9E8-33A3B77EB34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688</v>
      </c>
      <c r="E5" s="646"/>
      <c r="F5" s="661"/>
      <c r="G5" s="662"/>
      <c r="H5" s="662"/>
      <c r="I5" s="662"/>
      <c r="J5" s="662"/>
      <c r="K5" s="662"/>
      <c r="L5" s="663"/>
      <c r="M5" s="660" t="s">
        <v>51</v>
      </c>
      <c r="N5" s="660" t="s">
        <v>47</v>
      </c>
      <c r="O5" s="645" t="s">
        <v>688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803</v>
      </c>
      <c r="F18" s="193"/>
      <c r="G18" s="193"/>
      <c r="H18" s="193"/>
      <c r="I18" s="193"/>
      <c r="J18" s="193"/>
      <c r="K18" s="193"/>
      <c r="L18" s="194"/>
      <c r="M18" s="619" t="s">
        <v>7</v>
      </c>
      <c r="N18" s="636"/>
      <c r="O18" s="620"/>
      <c r="P18" s="243" t="s">
        <v>920</v>
      </c>
      <c r="Q18" s="193"/>
      <c r="R18" s="193"/>
      <c r="S18" s="193"/>
      <c r="T18" s="193"/>
      <c r="U18" s="193"/>
      <c r="V18" s="193"/>
      <c r="W18" s="194"/>
    </row>
    <row r="19" spans="2:23" s="30" customFormat="1" ht="17.100000000000001" customHeight="1" x14ac:dyDescent="0.2">
      <c r="B19" s="626" t="s">
        <v>54</v>
      </c>
      <c r="C19" s="627"/>
      <c r="D19" s="628"/>
      <c r="E19" s="624" t="s">
        <v>775</v>
      </c>
      <c r="F19" s="625"/>
      <c r="G19" s="625"/>
      <c r="H19" s="625"/>
      <c r="I19" s="625"/>
      <c r="J19" s="625"/>
      <c r="K19" s="625"/>
      <c r="L19" s="629"/>
      <c r="M19" s="626" t="s">
        <v>54</v>
      </c>
      <c r="N19" s="627"/>
      <c r="O19" s="628"/>
      <c r="P19" s="624" t="s">
        <v>724</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727</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883</v>
      </c>
      <c r="P22" s="638"/>
      <c r="Q22" s="638"/>
      <c r="R22" s="638"/>
      <c r="S22" s="638"/>
      <c r="T22" s="638"/>
      <c r="U22" s="638"/>
      <c r="V22" s="638"/>
      <c r="W22" s="639"/>
    </row>
    <row r="23" spans="2:23" s="30" customFormat="1" ht="20.100000000000001" customHeight="1" x14ac:dyDescent="0.2">
      <c r="B23" s="660" t="s">
        <v>51</v>
      </c>
      <c r="C23" s="660" t="s">
        <v>47</v>
      </c>
      <c r="D23" s="645" t="s">
        <v>688</v>
      </c>
      <c r="E23" s="646"/>
      <c r="F23" s="661"/>
      <c r="G23" s="662"/>
      <c r="H23" s="662"/>
      <c r="I23" s="662"/>
      <c r="J23" s="662"/>
      <c r="K23" s="662"/>
      <c r="L23" s="663"/>
      <c r="M23" s="660" t="s">
        <v>51</v>
      </c>
      <c r="N23" s="660" t="s">
        <v>47</v>
      </c>
      <c r="O23" s="645" t="s">
        <v>687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11</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879</v>
      </c>
      <c r="F36" s="193"/>
      <c r="G36" s="193"/>
      <c r="H36" s="193"/>
      <c r="I36" s="193"/>
      <c r="J36" s="193"/>
      <c r="K36" s="193"/>
      <c r="L36" s="194"/>
      <c r="M36" s="619" t="s">
        <v>7</v>
      </c>
      <c r="N36" s="636"/>
      <c r="O36" s="620"/>
      <c r="P36" s="243" t="s">
        <v>921</v>
      </c>
      <c r="Q36" s="193"/>
      <c r="R36" s="193"/>
      <c r="S36" s="193"/>
      <c r="T36" s="193"/>
      <c r="U36" s="193"/>
      <c r="V36" s="193"/>
      <c r="W36" s="194"/>
    </row>
    <row r="37" spans="2:24" s="30" customFormat="1" ht="17.100000000000001" customHeight="1" x14ac:dyDescent="0.2">
      <c r="B37" s="626" t="s">
        <v>54</v>
      </c>
      <c r="C37" s="627"/>
      <c r="D37" s="628"/>
      <c r="E37" s="624" t="s">
        <v>746</v>
      </c>
      <c r="F37" s="625"/>
      <c r="G37" s="625"/>
      <c r="H37" s="625"/>
      <c r="I37" s="625"/>
      <c r="J37" s="625"/>
      <c r="K37" s="625"/>
      <c r="L37" s="629"/>
      <c r="M37" s="626" t="s">
        <v>54</v>
      </c>
      <c r="N37" s="627"/>
      <c r="O37" s="628"/>
      <c r="P37" s="624" t="s">
        <v>745</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727</v>
      </c>
      <c r="F39" s="625"/>
      <c r="G39" s="625"/>
      <c r="H39" s="643" t="s">
        <v>8</v>
      </c>
      <c r="I39" s="644"/>
      <c r="J39" s="640"/>
      <c r="K39" s="641"/>
      <c r="L39" s="642"/>
      <c r="M39" s="621" t="s">
        <v>303</v>
      </c>
      <c r="N39" s="622"/>
      <c r="O39" s="623"/>
      <c r="P39" s="624" t="s">
        <v>734</v>
      </c>
      <c r="Q39" s="625"/>
      <c r="R39" s="625"/>
      <c r="S39" s="643" t="s">
        <v>8</v>
      </c>
      <c r="T39" s="644"/>
      <c r="U39" s="640"/>
      <c r="V39" s="641"/>
      <c r="W39" s="642"/>
    </row>
    <row r="40" spans="2:24" s="30" customFormat="1" ht="17.100000000000001" customHeight="1" x14ac:dyDescent="0.2">
      <c r="B40" s="619" t="s">
        <v>50</v>
      </c>
      <c r="C40" s="620"/>
      <c r="D40" s="637" t="s">
        <v>731</v>
      </c>
      <c r="E40" s="638"/>
      <c r="F40" s="638"/>
      <c r="G40" s="638"/>
      <c r="H40" s="638"/>
      <c r="I40" s="638"/>
      <c r="J40" s="638"/>
      <c r="K40" s="638"/>
      <c r="L40" s="639"/>
      <c r="M40" s="619" t="s">
        <v>50</v>
      </c>
      <c r="N40" s="620"/>
      <c r="O40" s="637" t="s">
        <v>735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41FE89FC-B8B3-4001-A1BD-53B7E06CDE5C}">
      <formula1>INDIRECT(D9)</formula1>
    </dataValidation>
    <dataValidation type="list" allowBlank="1" showInputMessage="1" showErrorMessage="1" sqref="D14:E14 D32:E32 O14:P14 O32:P32" xr:uid="{40393A1E-29AB-48A3-9F00-B8CC69ECB01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3F058D-6B27-4F60-A22C-A7CF26ACE34F}">
          <x14:formula1>
            <xm:f>'(参考)リスト'!$G$16:$G$20</xm:f>
          </x14:formula1>
          <xm:sqref>D17:E17 D35:E35 O17:P17 O35:P35</xm:sqref>
        </x14:dataValidation>
        <x14:dataValidation type="list" allowBlank="1" showInputMessage="1" showErrorMessage="1" xr:uid="{82A5AA1C-DA92-4F9F-9F19-386C62BFCCF8}">
          <x14:formula1>
            <xm:f>'(参考)リスト'!$B$16:$B$20</xm:f>
          </x14:formula1>
          <xm:sqref>D9:E10 D27:E28 O9:P10 O27:P28</xm:sqref>
        </x14:dataValidation>
        <x14:dataValidation type="list" allowBlank="1" showInputMessage="1" showErrorMessage="1" xr:uid="{284BA428-7C64-4A68-8ACA-1FA31D5A06E6}">
          <x14:formula1>
            <xm:f>'(参考)リスト'!$F$16:$F$21</xm:f>
          </x14:formula1>
          <xm:sqref>E15:E16 E33:E34 P15:P16 P33:P34</xm:sqref>
        </x14:dataValidation>
        <x14:dataValidation type="list" allowBlank="1" showInputMessage="1" showErrorMessage="1" xr:uid="{53AD1B35-C0A5-4864-B4EB-20B5487E6FBE}">
          <x14:formula1>
            <xm:f>'(参考)リスト'!$D$16:$D$18</xm:f>
          </x14:formula1>
          <xm:sqref>D13:E13 D31:E31 O13:P13 O31:P31</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65831-9F5F-442A-8AF7-DF6F4F13B0E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687</v>
      </c>
      <c r="E5" s="646"/>
      <c r="F5" s="661"/>
      <c r="G5" s="662"/>
      <c r="H5" s="662"/>
      <c r="I5" s="662"/>
      <c r="J5" s="662"/>
      <c r="K5" s="662"/>
      <c r="L5" s="663"/>
      <c r="M5" s="660" t="s">
        <v>51</v>
      </c>
      <c r="N5" s="660" t="s">
        <v>47</v>
      </c>
      <c r="O5" s="645" t="s">
        <v>687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724</v>
      </c>
      <c r="F18" s="193"/>
      <c r="G18" s="193"/>
      <c r="H18" s="193"/>
      <c r="I18" s="193"/>
      <c r="J18" s="193"/>
      <c r="K18" s="193"/>
      <c r="L18" s="194"/>
      <c r="M18" s="619" t="s">
        <v>7</v>
      </c>
      <c r="N18" s="636"/>
      <c r="O18" s="620"/>
      <c r="P18" s="243" t="s">
        <v>803</v>
      </c>
      <c r="Q18" s="193"/>
      <c r="R18" s="193"/>
      <c r="S18" s="193"/>
      <c r="T18" s="193"/>
      <c r="U18" s="193"/>
      <c r="V18" s="193"/>
      <c r="W18" s="194"/>
    </row>
    <row r="19" spans="2:23" s="30" customFormat="1" ht="17.100000000000001" customHeight="1" x14ac:dyDescent="0.2">
      <c r="B19" s="626" t="s">
        <v>54</v>
      </c>
      <c r="C19" s="627"/>
      <c r="D19" s="628"/>
      <c r="E19" s="624" t="s">
        <v>722</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734</v>
      </c>
      <c r="Q21" s="625"/>
      <c r="R21" s="625"/>
      <c r="S21" s="643" t="s">
        <v>8</v>
      </c>
      <c r="T21" s="644"/>
      <c r="U21" s="640"/>
      <c r="V21" s="641"/>
      <c r="W21" s="642"/>
    </row>
    <row r="22" spans="2:23" s="30" customFormat="1" ht="17.100000000000001" customHeight="1" x14ac:dyDescent="0.2">
      <c r="B22" s="619" t="s">
        <v>50</v>
      </c>
      <c r="C22" s="620"/>
      <c r="D22" s="637" t="s">
        <v>743</v>
      </c>
      <c r="E22" s="638"/>
      <c r="F22" s="638"/>
      <c r="G22" s="638"/>
      <c r="H22" s="638"/>
      <c r="I22" s="638"/>
      <c r="J22" s="638"/>
      <c r="K22" s="638"/>
      <c r="L22" s="639"/>
      <c r="M22" s="619" t="s">
        <v>50</v>
      </c>
      <c r="N22" s="620"/>
      <c r="O22" s="637" t="s">
        <v>735</v>
      </c>
      <c r="P22" s="638"/>
      <c r="Q22" s="638"/>
      <c r="R22" s="638"/>
      <c r="S22" s="638"/>
      <c r="T22" s="638"/>
      <c r="U22" s="638"/>
      <c r="V22" s="638"/>
      <c r="W22" s="639"/>
    </row>
    <row r="23" spans="2:23" s="30" customFormat="1" ht="20.100000000000001" customHeight="1" x14ac:dyDescent="0.2">
      <c r="B23" s="660" t="s">
        <v>51</v>
      </c>
      <c r="C23" s="660" t="s">
        <v>47</v>
      </c>
      <c r="D23" s="645" t="s">
        <v>687</v>
      </c>
      <c r="E23" s="646"/>
      <c r="F23" s="661"/>
      <c r="G23" s="662"/>
      <c r="H23" s="662"/>
      <c r="I23" s="662"/>
      <c r="J23" s="662"/>
      <c r="K23" s="662"/>
      <c r="L23" s="663"/>
      <c r="M23" s="660" t="s">
        <v>51</v>
      </c>
      <c r="N23" s="660" t="s">
        <v>47</v>
      </c>
      <c r="O23" s="645" t="s">
        <v>687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513</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788</v>
      </c>
      <c r="F36" s="193"/>
      <c r="G36" s="193"/>
      <c r="H36" s="193"/>
      <c r="I36" s="193"/>
      <c r="J36" s="193"/>
      <c r="K36" s="193"/>
      <c r="L36" s="194"/>
      <c r="M36" s="619" t="s">
        <v>7</v>
      </c>
      <c r="N36" s="636"/>
      <c r="O36" s="620"/>
      <c r="P36" s="243" t="s">
        <v>924</v>
      </c>
      <c r="Q36" s="193"/>
      <c r="R36" s="193"/>
      <c r="S36" s="193"/>
      <c r="T36" s="193"/>
      <c r="U36" s="193"/>
      <c r="V36" s="193"/>
      <c r="W36" s="194"/>
    </row>
    <row r="37" spans="2:24" s="30" customFormat="1" ht="17.100000000000001" customHeight="1" x14ac:dyDescent="0.2">
      <c r="B37" s="626" t="s">
        <v>54</v>
      </c>
      <c r="C37" s="627"/>
      <c r="D37" s="628"/>
      <c r="E37" s="624" t="s">
        <v>922</v>
      </c>
      <c r="F37" s="625"/>
      <c r="G37" s="625"/>
      <c r="H37" s="625"/>
      <c r="I37" s="625"/>
      <c r="J37" s="625"/>
      <c r="K37" s="625"/>
      <c r="L37" s="629"/>
      <c r="M37" s="626" t="s">
        <v>54</v>
      </c>
      <c r="N37" s="627"/>
      <c r="O37" s="628"/>
      <c r="P37" s="624" t="s">
        <v>722</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923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44B8D1F-BB65-4BEF-8BEA-030D2BE4DC5A}">
      <formula1>INDIRECT(D9)</formula1>
    </dataValidation>
    <dataValidation type="list" allowBlank="1" showInputMessage="1" showErrorMessage="1" sqref="D14:E14 D32:E32 O14:P14 O32:P32" xr:uid="{33E92ED0-757C-4FDC-9836-39FE0FC0E48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3DBE00-4AFB-4500-A5CC-D7EA24D223D6}">
          <x14:formula1>
            <xm:f>'(参考)リスト'!$G$16:$G$20</xm:f>
          </x14:formula1>
          <xm:sqref>D17:E17 D35:E35 O17:P17 O35:P35</xm:sqref>
        </x14:dataValidation>
        <x14:dataValidation type="list" allowBlank="1" showInputMessage="1" showErrorMessage="1" xr:uid="{3FA26B86-53D1-44A2-B053-B0A9FA7A53DA}">
          <x14:formula1>
            <xm:f>'(参考)リスト'!$B$16:$B$20</xm:f>
          </x14:formula1>
          <xm:sqref>D9:E10 D27:E28 O9:P10 O27:P28</xm:sqref>
        </x14:dataValidation>
        <x14:dataValidation type="list" allowBlank="1" showInputMessage="1" showErrorMessage="1" xr:uid="{FC790F81-2FB0-4E47-BB60-073AFAFB92E3}">
          <x14:formula1>
            <xm:f>'(参考)リスト'!$F$16:$F$21</xm:f>
          </x14:formula1>
          <xm:sqref>E15:E16 E33:E34 P15:P16 P33:P34</xm:sqref>
        </x14:dataValidation>
        <x14:dataValidation type="list" allowBlank="1" showInputMessage="1" showErrorMessage="1" xr:uid="{D7CBA959-B4AB-49B2-9A82-3F426BC8D08B}">
          <x14:formula1>
            <xm:f>'(参考)リスト'!$D$16:$D$18</xm:f>
          </x14:formula1>
          <xm:sqref>D13:E13 D31:E31 O13:P13 O31:P31</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61E81-1C54-4E79-82B7-E972AFA0ABC4}">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687</v>
      </c>
      <c r="E5" s="646"/>
      <c r="F5" s="661"/>
      <c r="G5" s="662"/>
      <c r="H5" s="662"/>
      <c r="I5" s="662"/>
      <c r="J5" s="662"/>
      <c r="K5" s="662"/>
      <c r="L5" s="663"/>
      <c r="M5" s="660" t="s">
        <v>51</v>
      </c>
      <c r="N5" s="660" t="s">
        <v>47</v>
      </c>
      <c r="O5" s="645" t="s">
        <v>687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515</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925</v>
      </c>
      <c r="F18" s="193"/>
      <c r="G18" s="193"/>
      <c r="H18" s="193"/>
      <c r="I18" s="193"/>
      <c r="J18" s="193"/>
      <c r="K18" s="193"/>
      <c r="L18" s="194"/>
      <c r="M18" s="619" t="s">
        <v>7</v>
      </c>
      <c r="N18" s="636"/>
      <c r="O18" s="620"/>
      <c r="P18" s="225" t="s">
        <v>724</v>
      </c>
      <c r="Q18" s="193"/>
      <c r="R18" s="193"/>
      <c r="S18" s="193"/>
      <c r="T18" s="193"/>
      <c r="U18" s="193"/>
      <c r="V18" s="193"/>
      <c r="W18" s="194"/>
    </row>
    <row r="19" spans="2:23" s="30" customFormat="1" ht="17.100000000000001" customHeight="1" x14ac:dyDescent="0.2">
      <c r="B19" s="626" t="s">
        <v>54</v>
      </c>
      <c r="C19" s="627"/>
      <c r="D19" s="628"/>
      <c r="E19" s="624" t="s">
        <v>926</v>
      </c>
      <c r="F19" s="625"/>
      <c r="G19" s="625"/>
      <c r="H19" s="625"/>
      <c r="I19" s="625"/>
      <c r="J19" s="625"/>
      <c r="K19" s="625"/>
      <c r="L19" s="629"/>
      <c r="M19" s="626" t="s">
        <v>54</v>
      </c>
      <c r="N19" s="627"/>
      <c r="O19" s="628"/>
      <c r="P19" s="624" t="s">
        <v>722</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727</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781</v>
      </c>
      <c r="Q21" s="625"/>
      <c r="R21" s="625"/>
      <c r="S21" s="643" t="s">
        <v>8</v>
      </c>
      <c r="T21" s="644"/>
      <c r="U21" s="640"/>
      <c r="V21" s="641"/>
      <c r="W21" s="642"/>
    </row>
    <row r="22" spans="2:23" s="30" customFormat="1" ht="17.100000000000001" customHeight="1" x14ac:dyDescent="0.2">
      <c r="B22" s="619" t="s">
        <v>50</v>
      </c>
      <c r="C22" s="620"/>
      <c r="D22" s="637" t="s">
        <v>927</v>
      </c>
      <c r="E22" s="638"/>
      <c r="F22" s="638"/>
      <c r="G22" s="638"/>
      <c r="H22" s="638"/>
      <c r="I22" s="638"/>
      <c r="J22" s="638"/>
      <c r="K22" s="638"/>
      <c r="L22" s="639"/>
      <c r="M22" s="619" t="s">
        <v>50</v>
      </c>
      <c r="N22" s="620"/>
      <c r="O22" s="637" t="s">
        <v>1134</v>
      </c>
      <c r="P22" s="638"/>
      <c r="Q22" s="638"/>
      <c r="R22" s="638"/>
      <c r="S22" s="638"/>
      <c r="T22" s="638"/>
      <c r="U22" s="638"/>
      <c r="V22" s="638"/>
      <c r="W22" s="639"/>
    </row>
    <row r="23" spans="2:23" s="30" customFormat="1" ht="20.100000000000001" customHeight="1" x14ac:dyDescent="0.2">
      <c r="B23" s="660" t="s">
        <v>51</v>
      </c>
      <c r="C23" s="660" t="s">
        <v>47</v>
      </c>
      <c r="D23" s="645" t="s">
        <v>687</v>
      </c>
      <c r="E23" s="646"/>
      <c r="F23" s="661"/>
      <c r="G23" s="662"/>
      <c r="H23" s="662"/>
      <c r="I23" s="662"/>
      <c r="J23" s="662"/>
      <c r="K23" s="662"/>
      <c r="L23" s="663"/>
      <c r="M23" s="660" t="s">
        <v>51</v>
      </c>
      <c r="N23" s="660" t="s">
        <v>47</v>
      </c>
      <c r="O23" s="645" t="s">
        <v>687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928</v>
      </c>
      <c r="F36" s="193"/>
      <c r="G36" s="193"/>
      <c r="H36" s="193"/>
      <c r="I36" s="193"/>
      <c r="J36" s="193"/>
      <c r="K36" s="193"/>
      <c r="L36" s="194"/>
      <c r="M36" s="619" t="s">
        <v>7</v>
      </c>
      <c r="N36" s="636"/>
      <c r="O36" s="620"/>
      <c r="P36" s="243" t="s">
        <v>930</v>
      </c>
      <c r="Q36" s="193"/>
      <c r="R36" s="193"/>
      <c r="S36" s="193"/>
      <c r="T36" s="193"/>
      <c r="U36" s="193"/>
      <c r="V36" s="193"/>
      <c r="W36" s="194"/>
    </row>
    <row r="37" spans="2:24" s="30" customFormat="1" ht="17.100000000000001" customHeight="1" x14ac:dyDescent="0.2">
      <c r="B37" s="626" t="s">
        <v>54</v>
      </c>
      <c r="C37" s="627"/>
      <c r="D37" s="628"/>
      <c r="E37" s="624" t="s">
        <v>929</v>
      </c>
      <c r="F37" s="625"/>
      <c r="G37" s="625"/>
      <c r="H37" s="625"/>
      <c r="I37" s="625"/>
      <c r="J37" s="625"/>
      <c r="K37" s="625"/>
      <c r="L37" s="629"/>
      <c r="M37" s="626" t="s">
        <v>54</v>
      </c>
      <c r="N37" s="627"/>
      <c r="O37" s="628"/>
      <c r="P37" s="624" t="s">
        <v>931</v>
      </c>
      <c r="Q37" s="625"/>
      <c r="R37" s="625"/>
      <c r="S37" s="625"/>
      <c r="T37" s="625"/>
      <c r="U37" s="625"/>
      <c r="V37" s="625"/>
      <c r="W37" s="629"/>
    </row>
    <row r="38" spans="2:24" s="30" customFormat="1" ht="17.100000000000001" customHeight="1" x14ac:dyDescent="0.2">
      <c r="B38" s="621" t="s">
        <v>283</v>
      </c>
      <c r="C38" s="622"/>
      <c r="D38" s="623"/>
      <c r="E38" s="624" t="s">
        <v>727</v>
      </c>
      <c r="F38" s="625"/>
      <c r="G38" s="625"/>
      <c r="H38" s="598"/>
      <c r="I38" s="598"/>
      <c r="J38" s="598"/>
      <c r="K38" s="598"/>
      <c r="L38" s="599"/>
      <c r="M38" s="621" t="s">
        <v>283</v>
      </c>
      <c r="N38" s="622"/>
      <c r="O38" s="623"/>
      <c r="P38" s="624" t="s">
        <v>727</v>
      </c>
      <c r="Q38" s="625"/>
      <c r="R38" s="625"/>
      <c r="S38" s="598"/>
      <c r="T38" s="598"/>
      <c r="U38" s="598"/>
      <c r="V38" s="598"/>
      <c r="W38" s="599"/>
    </row>
    <row r="39" spans="2:24" s="30" customFormat="1" ht="17.100000000000001" customHeight="1" x14ac:dyDescent="0.2">
      <c r="B39" s="621" t="s">
        <v>303</v>
      </c>
      <c r="C39" s="622"/>
      <c r="D39" s="623"/>
      <c r="E39" s="624" t="s">
        <v>734</v>
      </c>
      <c r="F39" s="625"/>
      <c r="G39" s="625"/>
      <c r="H39" s="643" t="s">
        <v>8</v>
      </c>
      <c r="I39" s="644"/>
      <c r="J39" s="640"/>
      <c r="K39" s="641"/>
      <c r="L39" s="642"/>
      <c r="M39" s="621" t="s">
        <v>303</v>
      </c>
      <c r="N39" s="622"/>
      <c r="O39" s="623"/>
      <c r="P39" s="624" t="s">
        <v>727</v>
      </c>
      <c r="Q39" s="625"/>
      <c r="R39" s="625"/>
      <c r="S39" s="643" t="s">
        <v>8</v>
      </c>
      <c r="T39" s="644"/>
      <c r="U39" s="640"/>
      <c r="V39" s="641"/>
      <c r="W39" s="642"/>
    </row>
    <row r="40" spans="2:24" s="30" customFormat="1" ht="17.100000000000001" customHeight="1" x14ac:dyDescent="0.2">
      <c r="B40" s="619" t="s">
        <v>50</v>
      </c>
      <c r="C40" s="620"/>
      <c r="D40" s="637" t="s">
        <v>735</v>
      </c>
      <c r="E40" s="638"/>
      <c r="F40" s="638"/>
      <c r="G40" s="638"/>
      <c r="H40" s="638"/>
      <c r="I40" s="638"/>
      <c r="J40" s="638"/>
      <c r="K40" s="638"/>
      <c r="L40" s="639"/>
      <c r="M40" s="619" t="s">
        <v>50</v>
      </c>
      <c r="N40" s="620"/>
      <c r="O40" s="637" t="s">
        <v>731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A65FF57-8EBC-4A6A-A74D-3420542E1D7D}">
      <formula1>INDIRECT(D13)</formula1>
    </dataValidation>
    <dataValidation type="list" allowBlank="1" showInputMessage="1" showErrorMessage="1" sqref="D11:E12 D29:E30 O11:P12 O29:P30" xr:uid="{D6056C78-CBDA-40DD-9536-41732B4615A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F9AA68F-8BCA-444D-9DE3-64A054F27DC4}">
          <x14:formula1>
            <xm:f>'(参考)リスト'!$D$16:$D$18</xm:f>
          </x14:formula1>
          <xm:sqref>D13:E13 D31:E31 O13:P13 O31:P31</xm:sqref>
        </x14:dataValidation>
        <x14:dataValidation type="list" allowBlank="1" showInputMessage="1" showErrorMessage="1" xr:uid="{BC2CD6BE-F5D3-48A2-8A36-ABB580D82FEA}">
          <x14:formula1>
            <xm:f>'(参考)リスト'!$F$16:$F$21</xm:f>
          </x14:formula1>
          <xm:sqref>E15:E16 E33:E34 P15:P16 P33:P34</xm:sqref>
        </x14:dataValidation>
        <x14:dataValidation type="list" allowBlank="1" showInputMessage="1" showErrorMessage="1" xr:uid="{470668AE-8721-4EC9-AE38-65781A38F206}">
          <x14:formula1>
            <xm:f>'(参考)リスト'!$B$16:$B$20</xm:f>
          </x14:formula1>
          <xm:sqref>D9:E10 D27:E28 O9:P10 O27:P28</xm:sqref>
        </x14:dataValidation>
        <x14:dataValidation type="list" allowBlank="1" showInputMessage="1" showErrorMessage="1" xr:uid="{5A8F0897-36FA-4589-BD8F-2476EFA2F111}">
          <x14:formula1>
            <xm:f>'(参考)リスト'!$G$16:$G$20</xm:f>
          </x14:formula1>
          <xm:sqref>D17:E17 D35:E35 O17:P17 O35:P35</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7EA4-7BE4-462E-A47B-766421EE73C6}">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687</v>
      </c>
      <c r="E5" s="646"/>
      <c r="F5" s="661"/>
      <c r="G5" s="662"/>
      <c r="H5" s="662"/>
      <c r="I5" s="662"/>
      <c r="J5" s="662"/>
      <c r="K5" s="662"/>
      <c r="L5" s="663"/>
      <c r="M5" s="660" t="s">
        <v>51</v>
      </c>
      <c r="N5" s="660" t="s">
        <v>47</v>
      </c>
      <c r="O5" s="645" t="s">
        <v>686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10</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510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932</v>
      </c>
      <c r="F18" s="193"/>
      <c r="G18" s="193"/>
      <c r="H18" s="193"/>
      <c r="I18" s="193"/>
      <c r="J18" s="193"/>
      <c r="K18" s="193"/>
      <c r="L18" s="194"/>
      <c r="M18" s="619" t="s">
        <v>7</v>
      </c>
      <c r="N18" s="636"/>
      <c r="O18" s="620"/>
      <c r="P18" s="243" t="s">
        <v>934</v>
      </c>
      <c r="Q18" s="193"/>
      <c r="R18" s="193"/>
      <c r="S18" s="193"/>
      <c r="T18" s="193"/>
      <c r="U18" s="193"/>
      <c r="V18" s="193"/>
      <c r="W18" s="194"/>
    </row>
    <row r="19" spans="2:23" s="30" customFormat="1" ht="17.100000000000001" customHeight="1" x14ac:dyDescent="0.2">
      <c r="B19" s="626" t="s">
        <v>54</v>
      </c>
      <c r="C19" s="627"/>
      <c r="D19" s="628"/>
      <c r="E19" s="624" t="s">
        <v>933</v>
      </c>
      <c r="F19" s="625"/>
      <c r="G19" s="625"/>
      <c r="H19" s="625"/>
      <c r="I19" s="625"/>
      <c r="J19" s="625"/>
      <c r="K19" s="625"/>
      <c r="L19" s="629"/>
      <c r="M19" s="626" t="s">
        <v>54</v>
      </c>
      <c r="N19" s="627"/>
      <c r="O19" s="628"/>
      <c r="P19" s="624" t="s">
        <v>935</v>
      </c>
      <c r="Q19" s="625"/>
      <c r="R19" s="625"/>
      <c r="S19" s="625"/>
      <c r="T19" s="625"/>
      <c r="U19" s="625"/>
      <c r="V19" s="625"/>
      <c r="W19" s="629"/>
    </row>
    <row r="20" spans="2:23" s="30" customFormat="1" ht="17.100000000000001" customHeight="1" x14ac:dyDescent="0.2">
      <c r="B20" s="621" t="s">
        <v>283</v>
      </c>
      <c r="C20" s="622"/>
      <c r="D20" s="623"/>
      <c r="E20" s="624" t="s">
        <v>727</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727</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731</v>
      </c>
      <c r="E22" s="638"/>
      <c r="F22" s="638"/>
      <c r="G22" s="638"/>
      <c r="H22" s="638"/>
      <c r="I22" s="638"/>
      <c r="J22" s="638"/>
      <c r="K22" s="638"/>
      <c r="L22" s="639"/>
      <c r="M22" s="619" t="s">
        <v>50</v>
      </c>
      <c r="N22" s="620"/>
      <c r="O22" s="637" t="s">
        <v>937</v>
      </c>
      <c r="P22" s="638"/>
      <c r="Q22" s="638"/>
      <c r="R22" s="638"/>
      <c r="S22" s="638"/>
      <c r="T22" s="638"/>
      <c r="U22" s="638"/>
      <c r="V22" s="638"/>
      <c r="W22" s="639"/>
    </row>
    <row r="23" spans="2:23" s="30" customFormat="1" ht="20.100000000000001" customHeight="1" x14ac:dyDescent="0.2">
      <c r="B23" s="660" t="s">
        <v>51</v>
      </c>
      <c r="C23" s="660" t="s">
        <v>47</v>
      </c>
      <c r="D23" s="645" t="s">
        <v>686</v>
      </c>
      <c r="E23" s="646"/>
      <c r="F23" s="661"/>
      <c r="G23" s="662"/>
      <c r="H23" s="662"/>
      <c r="I23" s="662"/>
      <c r="J23" s="662"/>
      <c r="K23" s="662"/>
      <c r="L23" s="663"/>
      <c r="M23" s="660" t="s">
        <v>51</v>
      </c>
      <c r="N23" s="660" t="s">
        <v>47</v>
      </c>
      <c r="O23" s="645" t="s">
        <v>686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512</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540</v>
      </c>
      <c r="E32" s="650"/>
      <c r="F32" s="654"/>
      <c r="G32" s="655"/>
      <c r="H32" s="655"/>
      <c r="I32" s="655"/>
      <c r="J32" s="655"/>
      <c r="K32" s="655"/>
      <c r="L32" s="656"/>
      <c r="M32" s="619" t="s">
        <v>49</v>
      </c>
      <c r="N32" s="620"/>
      <c r="O32" s="649" t="s">
        <v>540</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939</v>
      </c>
      <c r="F37" s="625"/>
      <c r="G37" s="625"/>
      <c r="H37" s="625"/>
      <c r="I37" s="625"/>
      <c r="J37" s="625"/>
      <c r="K37" s="625"/>
      <c r="L37" s="629"/>
      <c r="M37" s="626" t="s">
        <v>54</v>
      </c>
      <c r="N37" s="627"/>
      <c r="O37" s="628"/>
      <c r="P37" s="624" t="s">
        <v>938</v>
      </c>
      <c r="Q37" s="625"/>
      <c r="R37" s="625"/>
      <c r="S37" s="625"/>
      <c r="T37" s="625"/>
      <c r="U37" s="625"/>
      <c r="V37" s="625"/>
      <c r="W37" s="629"/>
    </row>
    <row r="38" spans="2:24" s="30" customFormat="1" ht="17.100000000000001" customHeight="1" x14ac:dyDescent="0.2">
      <c r="B38" s="621" t="s">
        <v>283</v>
      </c>
      <c r="C38" s="622"/>
      <c r="D38" s="623"/>
      <c r="E38" s="624" t="s">
        <v>651</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651</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940</v>
      </c>
      <c r="E40" s="638"/>
      <c r="F40" s="638"/>
      <c r="G40" s="638"/>
      <c r="H40" s="638"/>
      <c r="I40" s="638"/>
      <c r="J40" s="638"/>
      <c r="K40" s="638"/>
      <c r="L40" s="639"/>
      <c r="M40" s="619" t="s">
        <v>50</v>
      </c>
      <c r="N40" s="620"/>
      <c r="O40" s="637" t="s">
        <v>941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A876BD3-6D49-4C6D-8FB6-10F372C7D0A7}">
      <formula1>INDIRECT(D9)</formula1>
    </dataValidation>
    <dataValidation type="list" allowBlank="1" showInputMessage="1" showErrorMessage="1" sqref="D14:E14 D32:E32 O14:P14 O32:P32" xr:uid="{CA05F8A5-1D2E-486F-B517-DA56CA6DFE8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CA056D-6A38-460D-A50E-CE5603CD1FEA}">
          <x14:formula1>
            <xm:f>'(参考)リスト'!$G$16:$G$20</xm:f>
          </x14:formula1>
          <xm:sqref>D17:E17 D35:E35 O17:P17 O35:P35</xm:sqref>
        </x14:dataValidation>
        <x14:dataValidation type="list" allowBlank="1" showInputMessage="1" showErrorMessage="1" xr:uid="{070A74C3-700E-47A1-A3A5-AE23BD44BEB2}">
          <x14:formula1>
            <xm:f>'(参考)リスト'!$B$16:$B$20</xm:f>
          </x14:formula1>
          <xm:sqref>D9:E10 D27:E28 O9:P10 O27:P28</xm:sqref>
        </x14:dataValidation>
        <x14:dataValidation type="list" allowBlank="1" showInputMessage="1" showErrorMessage="1" xr:uid="{FE719483-CEBC-41ED-B3C7-27ECBD975B83}">
          <x14:formula1>
            <xm:f>'(参考)リスト'!$F$16:$F$21</xm:f>
          </x14:formula1>
          <xm:sqref>E15:E16 E33:E34 P15:P16 P33:P34</xm:sqref>
        </x14:dataValidation>
        <x14:dataValidation type="list" allowBlank="1" showInputMessage="1" showErrorMessage="1" xr:uid="{33D4F5EC-CFA7-4D57-AFDC-F4653D4A651F}">
          <x14:formula1>
            <xm:f>'(参考)リスト'!$D$16:$D$18</xm:f>
          </x14:formula1>
          <xm:sqref>D13:E13 D31:E31 O13:P13 O31:P31</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16D40-8C06-4F08-8F4E-2B7CAB0A07B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686</v>
      </c>
      <c r="E5" s="646"/>
      <c r="F5" s="661"/>
      <c r="G5" s="662"/>
      <c r="H5" s="662"/>
      <c r="I5" s="662"/>
      <c r="J5" s="662"/>
      <c r="K5" s="662"/>
      <c r="L5" s="663"/>
      <c r="M5" s="660" t="s">
        <v>51</v>
      </c>
      <c r="N5" s="660" t="s">
        <v>47</v>
      </c>
      <c r="O5" s="645" t="s">
        <v>686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800</v>
      </c>
      <c r="F18" s="193"/>
      <c r="G18" s="193"/>
      <c r="H18" s="193"/>
      <c r="I18" s="193"/>
      <c r="J18" s="193"/>
      <c r="K18" s="193"/>
      <c r="L18" s="194"/>
      <c r="M18" s="619" t="s">
        <v>7</v>
      </c>
      <c r="N18" s="636"/>
      <c r="O18" s="620"/>
      <c r="P18" s="243" t="s">
        <v>877</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943</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944</v>
      </c>
      <c r="Q21" s="625"/>
      <c r="R21" s="625"/>
      <c r="S21" s="643" t="s">
        <v>8</v>
      </c>
      <c r="T21" s="644"/>
      <c r="U21" s="640"/>
      <c r="V21" s="641"/>
      <c r="W21" s="642"/>
    </row>
    <row r="22" spans="2:23" s="30" customFormat="1" ht="17.100000000000001" customHeight="1" x14ac:dyDescent="0.2">
      <c r="B22" s="619" t="s">
        <v>50</v>
      </c>
      <c r="C22" s="620"/>
      <c r="D22" s="637" t="s">
        <v>942</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686</v>
      </c>
      <c r="E23" s="646"/>
      <c r="F23" s="661"/>
      <c r="G23" s="662"/>
      <c r="H23" s="662"/>
      <c r="I23" s="662"/>
      <c r="J23" s="662"/>
      <c r="K23" s="662"/>
      <c r="L23" s="663"/>
      <c r="M23" s="660" t="s">
        <v>51</v>
      </c>
      <c r="N23" s="660" t="s">
        <v>47</v>
      </c>
      <c r="O23" s="645" t="s">
        <v>686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946</v>
      </c>
      <c r="F36" s="193"/>
      <c r="G36" s="193"/>
      <c r="H36" s="193"/>
      <c r="I36" s="193"/>
      <c r="J36" s="193"/>
      <c r="K36" s="193"/>
      <c r="L36" s="194"/>
      <c r="M36" s="619" t="s">
        <v>7</v>
      </c>
      <c r="N36" s="636"/>
      <c r="O36" s="620"/>
      <c r="P36" s="243" t="s">
        <v>949</v>
      </c>
      <c r="Q36" s="193"/>
      <c r="R36" s="193"/>
      <c r="S36" s="193"/>
      <c r="T36" s="193"/>
      <c r="U36" s="193"/>
      <c r="V36" s="193"/>
      <c r="W36" s="194"/>
    </row>
    <row r="37" spans="2:24" s="30" customFormat="1" ht="17.100000000000001" customHeight="1" x14ac:dyDescent="0.2">
      <c r="B37" s="626" t="s">
        <v>54</v>
      </c>
      <c r="C37" s="627"/>
      <c r="D37" s="628"/>
      <c r="E37" s="624" t="s">
        <v>947</v>
      </c>
      <c r="F37" s="625"/>
      <c r="G37" s="625"/>
      <c r="H37" s="625"/>
      <c r="I37" s="625"/>
      <c r="J37" s="625"/>
      <c r="K37" s="625"/>
      <c r="L37" s="629"/>
      <c r="M37" s="626" t="s">
        <v>54</v>
      </c>
      <c r="N37" s="627"/>
      <c r="O37" s="628"/>
      <c r="P37" s="624" t="s">
        <v>950</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951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6ECBF56-6B43-4DF0-88AD-9B6E96D7AA72}">
      <formula1>INDIRECT(D13)</formula1>
    </dataValidation>
    <dataValidation type="list" allowBlank="1" showInputMessage="1" showErrorMessage="1" sqref="D11:E12 D29:E30 O11:P12 O29:P30" xr:uid="{2193FB59-258F-41F5-B082-4B4B5CBF382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AE2DC6E-004C-425B-A415-B62E9D3A52BE}">
          <x14:formula1>
            <xm:f>'(参考)リスト'!$D$16:$D$18</xm:f>
          </x14:formula1>
          <xm:sqref>D13:E13 D31:E31 O13:P13 O31:P31</xm:sqref>
        </x14:dataValidation>
        <x14:dataValidation type="list" allowBlank="1" showInputMessage="1" showErrorMessage="1" xr:uid="{54ADC696-AF40-4284-B901-278C46446BE1}">
          <x14:formula1>
            <xm:f>'(参考)リスト'!$F$16:$F$21</xm:f>
          </x14:formula1>
          <xm:sqref>E15:E16 E33:E34 P15:P16 P33:P34</xm:sqref>
        </x14:dataValidation>
        <x14:dataValidation type="list" allowBlank="1" showInputMessage="1" showErrorMessage="1" xr:uid="{71CDA368-8622-4B46-9A82-8ECBDD7536C4}">
          <x14:formula1>
            <xm:f>'(参考)リスト'!$B$16:$B$20</xm:f>
          </x14:formula1>
          <xm:sqref>D9:E10 D27:E28 O9:P10 O27:P28</xm:sqref>
        </x14:dataValidation>
        <x14:dataValidation type="list" allowBlank="1" showInputMessage="1" showErrorMessage="1" xr:uid="{83685B28-8766-4033-A340-060054F26580}">
          <x14:formula1>
            <xm:f>'(参考)リスト'!$G$16:$G$20</xm:f>
          </x14:formula1>
          <xm:sqref>D17:E17 D35:E35 O17:P17 O35:P35</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199B-7A18-4C5E-8BBC-205191CBA4B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686</v>
      </c>
      <c r="E5" s="646"/>
      <c r="F5" s="661"/>
      <c r="G5" s="662"/>
      <c r="H5" s="662"/>
      <c r="I5" s="662"/>
      <c r="J5" s="662"/>
      <c r="K5" s="662"/>
      <c r="L5" s="663"/>
      <c r="M5" s="660" t="s">
        <v>51</v>
      </c>
      <c r="N5" s="660" t="s">
        <v>47</v>
      </c>
      <c r="O5" s="645" t="s">
        <v>686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952</v>
      </c>
      <c r="F18" s="193"/>
      <c r="G18" s="193"/>
      <c r="H18" s="193"/>
      <c r="I18" s="193"/>
      <c r="J18" s="193"/>
      <c r="K18" s="193"/>
      <c r="L18" s="194"/>
      <c r="M18" s="619" t="s">
        <v>7</v>
      </c>
      <c r="N18" s="636"/>
      <c r="O18" s="620"/>
      <c r="P18" s="243" t="s">
        <v>673</v>
      </c>
      <c r="Q18" s="193"/>
      <c r="R18" s="193"/>
      <c r="S18" s="193"/>
      <c r="T18" s="193"/>
      <c r="U18" s="193"/>
      <c r="V18" s="193"/>
      <c r="W18" s="194"/>
    </row>
    <row r="19" spans="2:23" s="30" customFormat="1" ht="17.100000000000001" customHeight="1" x14ac:dyDescent="0.2">
      <c r="B19" s="626" t="s">
        <v>54</v>
      </c>
      <c r="C19" s="627"/>
      <c r="D19" s="628"/>
      <c r="E19" s="624" t="s">
        <v>953</v>
      </c>
      <c r="F19" s="625"/>
      <c r="G19" s="625"/>
      <c r="H19" s="625"/>
      <c r="I19" s="625"/>
      <c r="J19" s="625"/>
      <c r="K19" s="625"/>
      <c r="L19" s="629"/>
      <c r="M19" s="626" t="s">
        <v>54</v>
      </c>
      <c r="N19" s="627"/>
      <c r="O19" s="628"/>
      <c r="P19" s="624" t="s">
        <v>954</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686</v>
      </c>
      <c r="E23" s="646"/>
      <c r="F23" s="661"/>
      <c r="G23" s="662"/>
      <c r="H23" s="662"/>
      <c r="I23" s="662"/>
      <c r="J23" s="662"/>
      <c r="K23" s="662"/>
      <c r="L23" s="663"/>
      <c r="M23" s="660" t="s">
        <v>51</v>
      </c>
      <c r="N23" s="660" t="s">
        <v>47</v>
      </c>
      <c r="O23" s="645" t="s">
        <v>686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673</v>
      </c>
      <c r="F36" s="193"/>
      <c r="G36" s="193"/>
      <c r="H36" s="193"/>
      <c r="I36" s="193"/>
      <c r="J36" s="193"/>
      <c r="K36" s="193"/>
      <c r="L36" s="194"/>
      <c r="M36" s="619" t="s">
        <v>7</v>
      </c>
      <c r="N36" s="636"/>
      <c r="O36" s="620"/>
      <c r="P36" s="243" t="s">
        <v>749</v>
      </c>
      <c r="Q36" s="193"/>
      <c r="R36" s="193"/>
      <c r="S36" s="193"/>
      <c r="T36" s="193"/>
      <c r="U36" s="193"/>
      <c r="V36" s="193"/>
      <c r="W36" s="194"/>
    </row>
    <row r="37" spans="2:24" s="30" customFormat="1" ht="17.100000000000001" customHeight="1" x14ac:dyDescent="0.2">
      <c r="B37" s="626" t="s">
        <v>54</v>
      </c>
      <c r="C37" s="627"/>
      <c r="D37" s="628"/>
      <c r="E37" s="624" t="s">
        <v>955</v>
      </c>
      <c r="F37" s="625"/>
      <c r="G37" s="625"/>
      <c r="H37" s="625"/>
      <c r="I37" s="625"/>
      <c r="J37" s="625"/>
      <c r="K37" s="625"/>
      <c r="L37" s="629"/>
      <c r="M37" s="626" t="s">
        <v>54</v>
      </c>
      <c r="N37" s="627"/>
      <c r="O37" s="628"/>
      <c r="P37" s="624" t="s">
        <v>956</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7FBC28E-6D1B-4218-BF30-341BC91F9A95}">
      <formula1>INDIRECT(D9)</formula1>
    </dataValidation>
    <dataValidation type="list" allowBlank="1" showInputMessage="1" showErrorMessage="1" sqref="D14:E14 D32:E32 O14:P14 O32:P32" xr:uid="{0A0A73E2-7D2A-41C1-B888-B8045719040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EC6E89-5E39-49D3-B0D6-5DAB90A1DCA8}">
          <x14:formula1>
            <xm:f>'(参考)リスト'!$G$16:$G$20</xm:f>
          </x14:formula1>
          <xm:sqref>D17:E17 D35:E35 O17:P17 O35:P35</xm:sqref>
        </x14:dataValidation>
        <x14:dataValidation type="list" allowBlank="1" showInputMessage="1" showErrorMessage="1" xr:uid="{22359A80-6A34-4244-BD69-A7B98EE6D330}">
          <x14:formula1>
            <xm:f>'(参考)リスト'!$B$16:$B$20</xm:f>
          </x14:formula1>
          <xm:sqref>D9:E10 D27:E28 O9:P10 O27:P28</xm:sqref>
        </x14:dataValidation>
        <x14:dataValidation type="list" allowBlank="1" showInputMessage="1" showErrorMessage="1" xr:uid="{78EF0836-09F6-46D4-A334-D8F2EB774C69}">
          <x14:formula1>
            <xm:f>'(参考)リスト'!$F$16:$F$21</xm:f>
          </x14:formula1>
          <xm:sqref>E15:E16 E33:E34 P15:P16 P33:P34</xm:sqref>
        </x14:dataValidation>
        <x14:dataValidation type="list" allowBlank="1" showInputMessage="1" showErrorMessage="1" xr:uid="{801CD2E3-CF32-4F99-8BF9-9C0FF6D1EF50}">
          <x14:formula1>
            <xm:f>'(参考)リスト'!$D$16:$D$18</xm:f>
          </x14:formula1>
          <xm:sqref>D13:E13 D31:E31 O13:P13 O31:P31</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71C90-332C-4DC9-B060-BC58592C7155}">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685</v>
      </c>
      <c r="E5" s="646"/>
      <c r="F5" s="661"/>
      <c r="G5" s="662"/>
      <c r="H5" s="662"/>
      <c r="I5" s="662"/>
      <c r="J5" s="662"/>
      <c r="K5" s="662"/>
      <c r="L5" s="663"/>
      <c r="M5" s="660" t="s">
        <v>51</v>
      </c>
      <c r="N5" s="660" t="s">
        <v>47</v>
      </c>
      <c r="O5" s="645" t="s">
        <v>685</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510</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540</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957</v>
      </c>
      <c r="Q18" s="193"/>
      <c r="R18" s="193"/>
      <c r="S18" s="193"/>
      <c r="T18" s="193"/>
      <c r="U18" s="193"/>
      <c r="V18" s="193"/>
      <c r="W18" s="194"/>
    </row>
    <row r="19" spans="2:23" s="30" customFormat="1" ht="17.100000000000001" customHeight="1" x14ac:dyDescent="0.2">
      <c r="B19" s="626" t="s">
        <v>54</v>
      </c>
      <c r="C19" s="627"/>
      <c r="D19" s="628"/>
      <c r="E19" s="624" t="s">
        <v>938</v>
      </c>
      <c r="F19" s="625"/>
      <c r="G19" s="625"/>
      <c r="H19" s="625"/>
      <c r="I19" s="625"/>
      <c r="J19" s="625"/>
      <c r="K19" s="625"/>
      <c r="L19" s="629"/>
      <c r="M19" s="626" t="s">
        <v>54</v>
      </c>
      <c r="N19" s="627"/>
      <c r="O19" s="628"/>
      <c r="P19" s="624" t="s">
        <v>958</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898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685</v>
      </c>
      <c r="E23" s="646"/>
      <c r="F23" s="661"/>
      <c r="G23" s="662"/>
      <c r="H23" s="662"/>
      <c r="I23" s="662"/>
      <c r="J23" s="662"/>
      <c r="K23" s="662"/>
      <c r="L23" s="663"/>
      <c r="M23" s="660" t="s">
        <v>51</v>
      </c>
      <c r="N23" s="660" t="s">
        <v>47</v>
      </c>
      <c r="O23" s="645" t="s">
        <v>685</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960</v>
      </c>
      <c r="F36" s="193"/>
      <c r="G36" s="193"/>
      <c r="H36" s="193"/>
      <c r="I36" s="193"/>
      <c r="J36" s="193"/>
      <c r="K36" s="193"/>
      <c r="L36" s="194"/>
      <c r="M36" s="619" t="s">
        <v>7</v>
      </c>
      <c r="N36" s="636"/>
      <c r="O36" s="620"/>
      <c r="P36" s="243" t="s">
        <v>778</v>
      </c>
      <c r="Q36" s="193"/>
      <c r="R36" s="193"/>
      <c r="S36" s="193"/>
      <c r="T36" s="193"/>
      <c r="U36" s="193"/>
      <c r="V36" s="193"/>
      <c r="W36" s="194"/>
    </row>
    <row r="37" spans="2:24" s="30" customFormat="1" ht="17.100000000000001" customHeight="1" x14ac:dyDescent="0.2">
      <c r="B37" s="626" t="s">
        <v>54</v>
      </c>
      <c r="C37" s="627"/>
      <c r="D37" s="628"/>
      <c r="E37" s="624" t="s">
        <v>961</v>
      </c>
      <c r="F37" s="625"/>
      <c r="G37" s="625"/>
      <c r="H37" s="625"/>
      <c r="I37" s="625"/>
      <c r="J37" s="625"/>
      <c r="K37" s="625"/>
      <c r="L37" s="629"/>
      <c r="M37" s="626" t="s">
        <v>54</v>
      </c>
      <c r="N37" s="627"/>
      <c r="O37" s="628"/>
      <c r="P37" s="624" t="s">
        <v>962</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8CAC554-B8BC-4320-84EC-FD3FC2502CD7}">
      <formula1>INDIRECT(D13)</formula1>
    </dataValidation>
    <dataValidation type="list" allowBlank="1" showInputMessage="1" showErrorMessage="1" sqref="D11:E12 D29:E30 O11:P12 O29:P30" xr:uid="{346A405F-B5B1-492F-AA3A-4FEA783F463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3947A49-1945-4840-93A9-562AA38E6FAA}">
          <x14:formula1>
            <xm:f>'(参考)リスト'!$D$16:$D$18</xm:f>
          </x14:formula1>
          <xm:sqref>D13:E13 D31:E31 O13:P13 O31:P31</xm:sqref>
        </x14:dataValidation>
        <x14:dataValidation type="list" allowBlank="1" showInputMessage="1" showErrorMessage="1" xr:uid="{2C6752EF-5F28-4DA9-8FD4-A35BF27AB5BF}">
          <x14:formula1>
            <xm:f>'(参考)リスト'!$F$16:$F$21</xm:f>
          </x14:formula1>
          <xm:sqref>E15:E16 E33:E34 P15:P16 P33:P34</xm:sqref>
        </x14:dataValidation>
        <x14:dataValidation type="list" allowBlank="1" showInputMessage="1" showErrorMessage="1" xr:uid="{CAEF0E73-F10F-442A-980E-40146D07E749}">
          <x14:formula1>
            <xm:f>'(参考)リスト'!$B$16:$B$20</xm:f>
          </x14:formula1>
          <xm:sqref>D9:E10 D27:E28 O9:P10 O27:P28</xm:sqref>
        </x14:dataValidation>
        <x14:dataValidation type="list" allowBlank="1" showInputMessage="1" showErrorMessage="1" xr:uid="{13B706FB-10B9-49BE-9092-AD5C20A262CB}">
          <x14:formula1>
            <xm:f>'(参考)リスト'!$G$16:$G$20</xm:f>
          </x14:formula1>
          <xm:sqref>D17:E17 D35:E35 O17:P17 O35:P35</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8755-B7AB-44B0-ABDA-288EC714CA7A}">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685</v>
      </c>
      <c r="E5" s="646"/>
      <c r="F5" s="661"/>
      <c r="G5" s="662"/>
      <c r="H5" s="662"/>
      <c r="I5" s="662"/>
      <c r="J5" s="662"/>
      <c r="K5" s="662"/>
      <c r="L5" s="663"/>
      <c r="M5" s="660" t="s">
        <v>51</v>
      </c>
      <c r="N5" s="660" t="s">
        <v>47</v>
      </c>
      <c r="O5" s="645" t="s">
        <v>685</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511</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755</v>
      </c>
      <c r="F18" s="193"/>
      <c r="G18" s="193"/>
      <c r="H18" s="193"/>
      <c r="I18" s="193"/>
      <c r="J18" s="193"/>
      <c r="K18" s="193"/>
      <c r="L18" s="194"/>
      <c r="M18" s="619" t="s">
        <v>7</v>
      </c>
      <c r="N18" s="636"/>
      <c r="O18" s="620"/>
      <c r="P18" s="225" t="s">
        <v>938</v>
      </c>
      <c r="Q18" s="193"/>
      <c r="R18" s="193"/>
      <c r="S18" s="193"/>
      <c r="T18" s="193"/>
      <c r="U18" s="193"/>
      <c r="V18" s="193"/>
      <c r="W18" s="194"/>
    </row>
    <row r="19" spans="2:23" s="30" customFormat="1" ht="17.100000000000001" customHeight="1" x14ac:dyDescent="0.2">
      <c r="B19" s="626" t="s">
        <v>54</v>
      </c>
      <c r="C19" s="627"/>
      <c r="D19" s="628"/>
      <c r="E19" s="624" t="s">
        <v>963</v>
      </c>
      <c r="F19" s="625"/>
      <c r="G19" s="625"/>
      <c r="H19" s="625"/>
      <c r="I19" s="625"/>
      <c r="J19" s="625"/>
      <c r="K19" s="625"/>
      <c r="L19" s="629"/>
      <c r="M19" s="626" t="s">
        <v>54</v>
      </c>
      <c r="N19" s="627"/>
      <c r="O19" s="628"/>
      <c r="P19" s="624" t="s">
        <v>935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964</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1133</v>
      </c>
      <c r="P22" s="638"/>
      <c r="Q22" s="638"/>
      <c r="R22" s="638"/>
      <c r="S22" s="638"/>
      <c r="T22" s="638"/>
      <c r="U22" s="638"/>
      <c r="V22" s="638"/>
      <c r="W22" s="639"/>
    </row>
    <row r="23" spans="2:23" s="30" customFormat="1" ht="20.100000000000001" customHeight="1" x14ac:dyDescent="0.2">
      <c r="B23" s="660" t="s">
        <v>51</v>
      </c>
      <c r="C23" s="660" t="s">
        <v>47</v>
      </c>
      <c r="D23" s="645" t="s">
        <v>685</v>
      </c>
      <c r="E23" s="646"/>
      <c r="F23" s="661"/>
      <c r="G23" s="662"/>
      <c r="H23" s="662"/>
      <c r="I23" s="662"/>
      <c r="J23" s="662"/>
      <c r="K23" s="662"/>
      <c r="L23" s="663"/>
      <c r="M23" s="660" t="s">
        <v>51</v>
      </c>
      <c r="N23" s="660" t="s">
        <v>47</v>
      </c>
      <c r="O23" s="645" t="s">
        <v>685</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43" t="s">
        <v>966</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967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C362974-E2FE-47AD-BC48-07397B3F17B4}">
      <formula1>INDIRECT(D9)</formula1>
    </dataValidation>
    <dataValidation type="list" allowBlank="1" showInputMessage="1" showErrorMessage="1" sqref="D14:E14 D32:E32 O14:P14 O32:P32" xr:uid="{585D157D-D5CB-4E40-9026-BC4F49C7B02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76562A-FD34-402D-9D18-49B576F752B2}">
          <x14:formula1>
            <xm:f>'(参考)リスト'!$G$16:$G$20</xm:f>
          </x14:formula1>
          <xm:sqref>D17:E17 D35:E35 O17:P17 O35:P35</xm:sqref>
        </x14:dataValidation>
        <x14:dataValidation type="list" allowBlank="1" showInputMessage="1" showErrorMessage="1" xr:uid="{2505E0AE-BD22-4906-9BFB-534F5601CB48}">
          <x14:formula1>
            <xm:f>'(参考)リスト'!$B$16:$B$20</xm:f>
          </x14:formula1>
          <xm:sqref>D9:E10 D27:E28 O9:P10 O27:P28</xm:sqref>
        </x14:dataValidation>
        <x14:dataValidation type="list" allowBlank="1" showInputMessage="1" showErrorMessage="1" xr:uid="{FA9B77DB-332A-416C-88DC-0A29E78733E2}">
          <x14:formula1>
            <xm:f>'(参考)リスト'!$F$16:$F$21</xm:f>
          </x14:formula1>
          <xm:sqref>E15:E16 E33:E34 P15:P16 P33:P34</xm:sqref>
        </x14:dataValidation>
        <x14:dataValidation type="list" allowBlank="1" showInputMessage="1" showErrorMessage="1" xr:uid="{3094C536-A8B4-4562-BF32-12EC421C1DCA}">
          <x14:formula1>
            <xm:f>'(参考)リスト'!$D$16:$D$18</xm:f>
          </x14:formula1>
          <xm:sqref>D13:E13 D31:E31 O13:P13 O31:P31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02BC-4828-46D8-9992-0277227C022B}">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685</v>
      </c>
      <c r="E5" s="646"/>
      <c r="F5" s="661"/>
      <c r="G5" s="662"/>
      <c r="H5" s="662"/>
      <c r="I5" s="662"/>
      <c r="J5" s="662"/>
      <c r="K5" s="662"/>
      <c r="L5" s="663"/>
      <c r="M5" s="660" t="s">
        <v>51</v>
      </c>
      <c r="N5" s="660" t="s">
        <v>47</v>
      </c>
      <c r="O5" s="645" t="s">
        <v>685</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813</v>
      </c>
      <c r="F18" s="193"/>
      <c r="G18" s="193"/>
      <c r="H18" s="193"/>
      <c r="I18" s="193"/>
      <c r="J18" s="193"/>
      <c r="K18" s="193"/>
      <c r="L18" s="194"/>
      <c r="M18" s="619" t="s">
        <v>7</v>
      </c>
      <c r="N18" s="636"/>
      <c r="O18" s="620"/>
      <c r="P18" s="243" t="s">
        <v>749</v>
      </c>
      <c r="Q18" s="193"/>
      <c r="R18" s="193"/>
      <c r="S18" s="193"/>
      <c r="T18" s="193"/>
      <c r="U18" s="193"/>
      <c r="V18" s="193"/>
      <c r="W18" s="194"/>
    </row>
    <row r="19" spans="2:23" s="30" customFormat="1" ht="17.100000000000001" customHeight="1" x14ac:dyDescent="0.2">
      <c r="B19" s="626" t="s">
        <v>54</v>
      </c>
      <c r="C19" s="627"/>
      <c r="D19" s="628"/>
      <c r="E19" s="624" t="s">
        <v>968</v>
      </c>
      <c r="F19" s="625"/>
      <c r="G19" s="625"/>
      <c r="H19" s="625"/>
      <c r="I19" s="625"/>
      <c r="J19" s="625"/>
      <c r="K19" s="625"/>
      <c r="L19" s="629"/>
      <c r="M19" s="626" t="s">
        <v>54</v>
      </c>
      <c r="N19" s="627"/>
      <c r="O19" s="628"/>
      <c r="P19" s="624" t="s">
        <v>969</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684</v>
      </c>
      <c r="E23" s="646"/>
      <c r="F23" s="661"/>
      <c r="G23" s="662"/>
      <c r="H23" s="662"/>
      <c r="I23" s="662"/>
      <c r="J23" s="662"/>
      <c r="K23" s="662"/>
      <c r="L23" s="663"/>
      <c r="M23" s="660" t="s">
        <v>51</v>
      </c>
      <c r="N23" s="660" t="s">
        <v>47</v>
      </c>
      <c r="O23" s="645" t="s">
        <v>684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970</v>
      </c>
      <c r="F36" s="193"/>
      <c r="G36" s="193"/>
      <c r="H36" s="193"/>
      <c r="I36" s="193"/>
      <c r="J36" s="193"/>
      <c r="K36" s="193"/>
      <c r="L36" s="194"/>
      <c r="M36" s="619" t="s">
        <v>7</v>
      </c>
      <c r="N36" s="636"/>
      <c r="O36" s="620"/>
      <c r="P36" s="243" t="s">
        <v>896</v>
      </c>
      <c r="Q36" s="193"/>
      <c r="R36" s="193"/>
      <c r="S36" s="193"/>
      <c r="T36" s="193"/>
      <c r="U36" s="193"/>
      <c r="V36" s="193"/>
      <c r="W36" s="194"/>
    </row>
    <row r="37" spans="2:24" s="30" customFormat="1" ht="17.100000000000001" customHeight="1" x14ac:dyDescent="0.2">
      <c r="B37" s="626" t="s">
        <v>54</v>
      </c>
      <c r="C37" s="627"/>
      <c r="D37" s="628"/>
      <c r="E37" s="624" t="s">
        <v>971</v>
      </c>
      <c r="F37" s="625"/>
      <c r="G37" s="625"/>
      <c r="H37" s="625"/>
      <c r="I37" s="625"/>
      <c r="J37" s="625"/>
      <c r="K37" s="625"/>
      <c r="L37" s="629"/>
      <c r="M37" s="626" t="s">
        <v>54</v>
      </c>
      <c r="N37" s="627"/>
      <c r="O37" s="628"/>
      <c r="P37" s="624" t="s">
        <v>972</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A2CC830-3434-4E19-8E9F-16A76559A424}">
      <formula1>INDIRECT(D13)</formula1>
    </dataValidation>
    <dataValidation type="list" allowBlank="1" showInputMessage="1" showErrorMessage="1" sqref="D11:E12 D29:E30 O11:P12 O29:P30" xr:uid="{FEA863C5-0E74-4B7D-8005-1DA0FF89FDD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50246C-BE92-419C-8D71-80C637FD4C74}">
          <x14:formula1>
            <xm:f>'(参考)リスト'!$D$16:$D$18</xm:f>
          </x14:formula1>
          <xm:sqref>D13:E13 D31:E31 O13:P13 O31:P31</xm:sqref>
        </x14:dataValidation>
        <x14:dataValidation type="list" allowBlank="1" showInputMessage="1" showErrorMessage="1" xr:uid="{7068701B-6FFF-4788-9E72-2D63C888289B}">
          <x14:formula1>
            <xm:f>'(参考)リスト'!$F$16:$F$21</xm:f>
          </x14:formula1>
          <xm:sqref>E15:E16 E33:E34 P15:P16 P33:P34</xm:sqref>
        </x14:dataValidation>
        <x14:dataValidation type="list" allowBlank="1" showInputMessage="1" showErrorMessage="1" xr:uid="{09BB74EB-4617-42C7-89AC-EA9FAAAAB6E0}">
          <x14:formula1>
            <xm:f>'(参考)リスト'!$B$16:$B$20</xm:f>
          </x14:formula1>
          <xm:sqref>D9:E10 D27:E28 O9:P10 O27:P28</xm:sqref>
        </x14:dataValidation>
        <x14:dataValidation type="list" allowBlank="1" showInputMessage="1" showErrorMessage="1" xr:uid="{D045E2F3-739C-47B0-9754-53BCEF2054C9}">
          <x14:formula1>
            <xm:f>'(参考)リスト'!$G$16:$G$20</xm:f>
          </x14:formula1>
          <xm:sqref>D17:E17 D35:E35 O17:P17 O35:P35</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34E0-7995-40C3-BC91-4A3C69464B0A}">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684</v>
      </c>
      <c r="E5" s="646"/>
      <c r="F5" s="661"/>
      <c r="G5" s="662"/>
      <c r="H5" s="662"/>
      <c r="I5" s="662"/>
      <c r="J5" s="662"/>
      <c r="K5" s="662"/>
      <c r="L5" s="663"/>
      <c r="M5" s="660" t="s">
        <v>51</v>
      </c>
      <c r="N5" s="660" t="s">
        <v>47</v>
      </c>
      <c r="O5" s="645" t="s">
        <v>684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513</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357</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973</v>
      </c>
      <c r="F18" s="193"/>
      <c r="G18" s="193"/>
      <c r="H18" s="193"/>
      <c r="I18" s="193"/>
      <c r="J18" s="193"/>
      <c r="K18" s="193"/>
      <c r="L18" s="194"/>
      <c r="M18" s="619" t="s">
        <v>7</v>
      </c>
      <c r="N18" s="636"/>
      <c r="O18" s="620"/>
      <c r="P18" s="243" t="s">
        <v>975</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976</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974</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684</v>
      </c>
      <c r="E23" s="646"/>
      <c r="F23" s="661"/>
      <c r="G23" s="662"/>
      <c r="H23" s="662"/>
      <c r="I23" s="662"/>
      <c r="J23" s="662"/>
      <c r="K23" s="662"/>
      <c r="L23" s="663"/>
      <c r="M23" s="660" t="s">
        <v>51</v>
      </c>
      <c r="N23" s="660" t="s">
        <v>47</v>
      </c>
      <c r="O23" s="645" t="s">
        <v>684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515</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844</v>
      </c>
      <c r="F36" s="193"/>
      <c r="G36" s="193"/>
      <c r="H36" s="193"/>
      <c r="I36" s="193"/>
      <c r="J36" s="193"/>
      <c r="K36" s="193"/>
      <c r="L36" s="194"/>
      <c r="M36" s="619" t="s">
        <v>7</v>
      </c>
      <c r="N36" s="636"/>
      <c r="O36" s="620"/>
      <c r="P36" s="243" t="s">
        <v>978</v>
      </c>
      <c r="Q36" s="193"/>
      <c r="R36" s="193"/>
      <c r="S36" s="193"/>
      <c r="T36" s="193"/>
      <c r="U36" s="193"/>
      <c r="V36" s="193"/>
      <c r="W36" s="194"/>
    </row>
    <row r="37" spans="2:24" s="30" customFormat="1" ht="17.100000000000001" customHeight="1" x14ac:dyDescent="0.2">
      <c r="B37" s="626" t="s">
        <v>54</v>
      </c>
      <c r="C37" s="627"/>
      <c r="D37" s="628"/>
      <c r="E37" s="624" t="s">
        <v>977</v>
      </c>
      <c r="F37" s="625"/>
      <c r="G37" s="625"/>
      <c r="H37" s="625"/>
      <c r="I37" s="625"/>
      <c r="J37" s="625"/>
      <c r="K37" s="625"/>
      <c r="L37" s="629"/>
      <c r="M37" s="626" t="s">
        <v>54</v>
      </c>
      <c r="N37" s="627"/>
      <c r="O37" s="628"/>
      <c r="P37" s="624" t="s">
        <v>979</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06D1B24-8E9E-4AF7-A04B-2D702E24595F}">
      <formula1>INDIRECT(D9)</formula1>
    </dataValidation>
    <dataValidation type="list" allowBlank="1" showInputMessage="1" showErrorMessage="1" sqref="D14:E14 D32:E32 O14:P14 O32:P32" xr:uid="{21C7503E-9790-40B8-928E-5DD8A958E45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507E55-BE4C-4AC7-B2A3-860A468F4D68}">
          <x14:formula1>
            <xm:f>'(参考)リスト'!$G$16:$G$20</xm:f>
          </x14:formula1>
          <xm:sqref>D17:E17 D35:E35 O17:P17 O35:P35</xm:sqref>
        </x14:dataValidation>
        <x14:dataValidation type="list" allowBlank="1" showInputMessage="1" showErrorMessage="1" xr:uid="{34DECEF5-9541-435D-86F4-5A871081AD0A}">
          <x14:formula1>
            <xm:f>'(参考)リスト'!$B$16:$B$20</xm:f>
          </x14:formula1>
          <xm:sqref>D9:E10 D27:E28 O9:P10 O27:P28</xm:sqref>
        </x14:dataValidation>
        <x14:dataValidation type="list" allowBlank="1" showInputMessage="1" showErrorMessage="1" xr:uid="{93001C9E-CBE3-4A1A-AD33-78DD2B39BB49}">
          <x14:formula1>
            <xm:f>'(参考)リスト'!$F$16:$F$21</xm:f>
          </x14:formula1>
          <xm:sqref>E15:E16 E33:E34 P15:P16 P33:P34</xm:sqref>
        </x14:dataValidation>
        <x14:dataValidation type="list" allowBlank="1" showInputMessage="1" showErrorMessage="1" xr:uid="{8455293F-D66A-43C0-8356-F25AC17B8D79}">
          <x14:formula1>
            <xm:f>'(参考)リスト'!$D$16:$D$18</xm:f>
          </x14:formula1>
          <xm:sqref>D13:E13 D31:E31 O13:P13 O31:P31</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F5236-F3CE-44DD-80E9-A8CB320E5A6B}">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684</v>
      </c>
      <c r="E5" s="646"/>
      <c r="F5" s="661"/>
      <c r="G5" s="662"/>
      <c r="H5" s="662"/>
      <c r="I5" s="662"/>
      <c r="J5" s="662"/>
      <c r="K5" s="662"/>
      <c r="L5" s="663"/>
      <c r="M5" s="660" t="s">
        <v>51</v>
      </c>
      <c r="N5" s="660" t="s">
        <v>47</v>
      </c>
      <c r="O5" s="645" t="s">
        <v>684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7</v>
      </c>
      <c r="E7" s="633"/>
      <c r="F7" s="654"/>
      <c r="G7" s="655"/>
      <c r="H7" s="655"/>
      <c r="I7" s="655"/>
      <c r="J7" s="655"/>
      <c r="K7" s="655"/>
      <c r="L7" s="656"/>
      <c r="M7" s="630"/>
      <c r="N7" s="630" t="s">
        <v>2</v>
      </c>
      <c r="O7" s="632">
        <v>8</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980</v>
      </c>
      <c r="F18" s="193"/>
      <c r="G18" s="193"/>
      <c r="H18" s="193"/>
      <c r="I18" s="193"/>
      <c r="J18" s="193"/>
      <c r="K18" s="193"/>
      <c r="L18" s="194"/>
      <c r="M18" s="619" t="s">
        <v>7</v>
      </c>
      <c r="N18" s="636"/>
      <c r="O18" s="620"/>
      <c r="P18" s="243" t="s">
        <v>982</v>
      </c>
      <c r="Q18" s="193"/>
      <c r="R18" s="193"/>
      <c r="S18" s="193"/>
      <c r="T18" s="193"/>
      <c r="U18" s="193"/>
      <c r="V18" s="193"/>
      <c r="W18" s="194"/>
    </row>
    <row r="19" spans="2:23" s="30" customFormat="1" ht="17.100000000000001" customHeight="1" x14ac:dyDescent="0.2">
      <c r="B19" s="626" t="s">
        <v>54</v>
      </c>
      <c r="C19" s="627"/>
      <c r="D19" s="628"/>
      <c r="E19" s="624" t="s">
        <v>981</v>
      </c>
      <c r="F19" s="625"/>
      <c r="G19" s="625"/>
      <c r="H19" s="625"/>
      <c r="I19" s="625"/>
      <c r="J19" s="625"/>
      <c r="K19" s="625"/>
      <c r="L19" s="629"/>
      <c r="M19" s="626" t="s">
        <v>54</v>
      </c>
      <c r="N19" s="627"/>
      <c r="O19" s="628"/>
      <c r="P19" s="624" t="s">
        <v>983</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684</v>
      </c>
      <c r="E23" s="646"/>
      <c r="F23" s="661"/>
      <c r="G23" s="662"/>
      <c r="H23" s="662"/>
      <c r="I23" s="662"/>
      <c r="J23" s="662"/>
      <c r="K23" s="662"/>
      <c r="L23" s="663"/>
      <c r="M23" s="660" t="s">
        <v>51</v>
      </c>
      <c r="N23" s="660" t="s">
        <v>47</v>
      </c>
      <c r="O23" s="645" t="s">
        <v>684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9</v>
      </c>
      <c r="E25" s="633"/>
      <c r="F25" s="654"/>
      <c r="G25" s="655"/>
      <c r="H25" s="655"/>
      <c r="I25" s="655"/>
      <c r="J25" s="655"/>
      <c r="K25" s="655"/>
      <c r="L25" s="656"/>
      <c r="M25" s="630"/>
      <c r="N25" s="630" t="s">
        <v>2</v>
      </c>
      <c r="O25" s="632">
        <v>10</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984</v>
      </c>
      <c r="F36" s="193"/>
      <c r="G36" s="193"/>
      <c r="H36" s="193"/>
      <c r="I36" s="193"/>
      <c r="J36" s="193"/>
      <c r="K36" s="193"/>
      <c r="L36" s="194"/>
      <c r="M36" s="619" t="s">
        <v>7</v>
      </c>
      <c r="N36" s="636"/>
      <c r="O36" s="620"/>
      <c r="P36" s="243" t="s">
        <v>986</v>
      </c>
      <c r="Q36" s="193"/>
      <c r="R36" s="193"/>
      <c r="S36" s="193"/>
      <c r="T36" s="193"/>
      <c r="U36" s="193"/>
      <c r="V36" s="193"/>
      <c r="W36" s="194"/>
    </row>
    <row r="37" spans="2:24" s="30" customFormat="1" ht="17.100000000000001" customHeight="1" x14ac:dyDescent="0.2">
      <c r="B37" s="626" t="s">
        <v>54</v>
      </c>
      <c r="C37" s="627"/>
      <c r="D37" s="628"/>
      <c r="E37" s="624" t="s">
        <v>985</v>
      </c>
      <c r="F37" s="625"/>
      <c r="G37" s="625"/>
      <c r="H37" s="625"/>
      <c r="I37" s="625"/>
      <c r="J37" s="625"/>
      <c r="K37" s="625"/>
      <c r="L37" s="629"/>
      <c r="M37" s="626" t="s">
        <v>54</v>
      </c>
      <c r="N37" s="627"/>
      <c r="O37" s="628"/>
      <c r="P37" s="624" t="s">
        <v>987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951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32:P32 O14:P14" xr:uid="{683D9345-AAD6-409B-B811-84D97CB40EE2}">
      <formula1>INDIRECT(D13)</formula1>
    </dataValidation>
    <dataValidation type="list" allowBlank="1" showInputMessage="1" showErrorMessage="1" sqref="D11:E12 D29:E30 O29:P30 O11:P12" xr:uid="{AA430EA1-259B-4DB5-AD2B-52BBB053CA5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7A8F87-4C60-426A-8CFF-86C5895D2A89}">
          <x14:formula1>
            <xm:f>'(参考)リスト'!$D$16:$D$18</xm:f>
          </x14:formula1>
          <xm:sqref>D13:E13 D31:E31 O31:P31 O13:P13</xm:sqref>
        </x14:dataValidation>
        <x14:dataValidation type="list" allowBlank="1" showInputMessage="1" showErrorMessage="1" xr:uid="{8442754A-1C96-4A63-B1C9-7C2BE84C61DD}">
          <x14:formula1>
            <xm:f>'(参考)リスト'!$F$16:$F$21</xm:f>
          </x14:formula1>
          <xm:sqref>E15:E16 E33:E34 P15:P16 P33:P34</xm:sqref>
        </x14:dataValidation>
        <x14:dataValidation type="list" allowBlank="1" showInputMessage="1" showErrorMessage="1" xr:uid="{3BAF91C6-9887-42DA-B965-E712065FC669}">
          <x14:formula1>
            <xm:f>'(参考)リスト'!$B$16:$B$20</xm:f>
          </x14:formula1>
          <xm:sqref>D9:E10 D27:E28 O27:P28 O9:P10</xm:sqref>
        </x14:dataValidation>
        <x14:dataValidation type="list" allowBlank="1" showInputMessage="1" showErrorMessage="1" xr:uid="{81D4675D-197A-4AC3-A957-5CCCE618D973}">
          <x14:formula1>
            <xm:f>'(参考)リスト'!$G$16:$G$20</xm:f>
          </x14:formula1>
          <xm:sqref>D17:E17 D35:E35 O17:P17 O35:P35</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2D8D5-7FA3-4F93-BF94-76307F18B286}">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684</v>
      </c>
      <c r="E5" s="646"/>
      <c r="F5" s="661"/>
      <c r="G5" s="662"/>
      <c r="H5" s="662"/>
      <c r="I5" s="662"/>
      <c r="J5" s="662"/>
      <c r="K5" s="662"/>
      <c r="L5" s="663"/>
      <c r="M5" s="660" t="s">
        <v>51</v>
      </c>
      <c r="N5" s="660" t="s">
        <v>47</v>
      </c>
      <c r="O5" s="645" t="s">
        <v>684</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11</v>
      </c>
      <c r="E7" s="633"/>
      <c r="F7" s="654"/>
      <c r="G7" s="655"/>
      <c r="H7" s="655"/>
      <c r="I7" s="655"/>
      <c r="J7" s="655"/>
      <c r="K7" s="655"/>
      <c r="L7" s="656"/>
      <c r="M7" s="630"/>
      <c r="N7" s="630" t="s">
        <v>2</v>
      </c>
      <c r="O7" s="632">
        <v>12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988</v>
      </c>
      <c r="F18" s="193"/>
      <c r="G18" s="193"/>
      <c r="H18" s="193"/>
      <c r="I18" s="193"/>
      <c r="J18" s="193"/>
      <c r="K18" s="193"/>
      <c r="L18" s="194"/>
      <c r="M18" s="619" t="s">
        <v>7</v>
      </c>
      <c r="N18" s="636"/>
      <c r="O18" s="620"/>
      <c r="P18" s="243" t="s">
        <v>990</v>
      </c>
      <c r="Q18" s="193"/>
      <c r="R18" s="193"/>
      <c r="S18" s="193"/>
      <c r="T18" s="193"/>
      <c r="U18" s="193"/>
      <c r="V18" s="193"/>
      <c r="W18" s="194"/>
    </row>
    <row r="19" spans="2:23" s="30" customFormat="1" ht="17.100000000000001" customHeight="1" x14ac:dyDescent="0.2">
      <c r="B19" s="626" t="s">
        <v>54</v>
      </c>
      <c r="C19" s="627"/>
      <c r="D19" s="628"/>
      <c r="E19" s="624" t="s">
        <v>989</v>
      </c>
      <c r="F19" s="625"/>
      <c r="G19" s="625"/>
      <c r="H19" s="625"/>
      <c r="I19" s="625"/>
      <c r="J19" s="625"/>
      <c r="K19" s="625"/>
      <c r="L19" s="629"/>
      <c r="M19" s="626" t="s">
        <v>54</v>
      </c>
      <c r="N19" s="627"/>
      <c r="O19" s="628"/>
      <c r="P19" s="624" t="s">
        <v>991</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951</v>
      </c>
      <c r="P22" s="638"/>
      <c r="Q22" s="638"/>
      <c r="R22" s="638"/>
      <c r="S22" s="638"/>
      <c r="T22" s="638"/>
      <c r="U22" s="638"/>
      <c r="V22" s="638"/>
      <c r="W22" s="639"/>
    </row>
    <row r="23" spans="2:23" s="30" customFormat="1" ht="20.100000000000001" customHeight="1" x14ac:dyDescent="0.2">
      <c r="B23" s="660" t="s">
        <v>51</v>
      </c>
      <c r="C23" s="660" t="s">
        <v>47</v>
      </c>
      <c r="D23" s="645" t="s">
        <v>684</v>
      </c>
      <c r="E23" s="646"/>
      <c r="F23" s="661"/>
      <c r="G23" s="662"/>
      <c r="H23" s="662"/>
      <c r="I23" s="662"/>
      <c r="J23" s="662"/>
      <c r="K23" s="662"/>
      <c r="L23" s="663"/>
      <c r="M23" s="660" t="s">
        <v>51</v>
      </c>
      <c r="N23" s="660" t="s">
        <v>47</v>
      </c>
      <c r="O23" s="645" t="s">
        <v>684</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13</v>
      </c>
      <c r="E25" s="633"/>
      <c r="F25" s="654"/>
      <c r="G25" s="655"/>
      <c r="H25" s="655"/>
      <c r="I25" s="655"/>
      <c r="J25" s="655"/>
      <c r="K25" s="655"/>
      <c r="L25" s="656"/>
      <c r="M25" s="630"/>
      <c r="N25" s="630" t="s">
        <v>2</v>
      </c>
      <c r="O25" s="632">
        <v>14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992</v>
      </c>
      <c r="F36" s="193"/>
      <c r="G36" s="193"/>
      <c r="H36" s="193"/>
      <c r="I36" s="193"/>
      <c r="J36" s="193"/>
      <c r="K36" s="193"/>
      <c r="L36" s="194"/>
      <c r="M36" s="619" t="s">
        <v>7</v>
      </c>
      <c r="N36" s="636"/>
      <c r="O36" s="620"/>
      <c r="P36" s="243" t="s">
        <v>994</v>
      </c>
      <c r="Q36" s="193"/>
      <c r="R36" s="193"/>
      <c r="S36" s="193"/>
      <c r="T36" s="193"/>
      <c r="U36" s="193"/>
      <c r="V36" s="193"/>
      <c r="W36" s="194"/>
    </row>
    <row r="37" spans="2:24" s="30" customFormat="1" ht="17.100000000000001" customHeight="1" x14ac:dyDescent="0.2">
      <c r="B37" s="626" t="s">
        <v>54</v>
      </c>
      <c r="C37" s="627"/>
      <c r="D37" s="628"/>
      <c r="E37" s="624" t="s">
        <v>993</v>
      </c>
      <c r="F37" s="625"/>
      <c r="G37" s="625"/>
      <c r="H37" s="625"/>
      <c r="I37" s="625"/>
      <c r="J37" s="625"/>
      <c r="K37" s="625"/>
      <c r="L37" s="629"/>
      <c r="M37" s="626" t="s">
        <v>54</v>
      </c>
      <c r="N37" s="627"/>
      <c r="O37" s="628"/>
      <c r="P37" s="624" t="s">
        <v>995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996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843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O29:P30 O11:P12 D29:E30" xr:uid="{0DE9084E-4376-4324-8E6B-20DA848BD2D4}">
      <formula1>INDIRECT(D9)</formula1>
    </dataValidation>
    <dataValidation type="list" allowBlank="1" showInputMessage="1" showErrorMessage="1" sqref="D14:E14 O32:P32 O14:P14 D32:E32" xr:uid="{AF52B802-16D1-46E1-AFB1-718A8A61576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D6A540-E7FE-476D-B4CF-8083C8B127F4}">
          <x14:formula1>
            <xm:f>'(参考)リスト'!$G$16:$G$20</xm:f>
          </x14:formula1>
          <xm:sqref>D17:E17 D35:E35 O17:P17 O35:P35</xm:sqref>
        </x14:dataValidation>
        <x14:dataValidation type="list" allowBlank="1" showInputMessage="1" showErrorMessage="1" xr:uid="{52711FE6-3493-458A-8C6B-87F5BC3B9972}">
          <x14:formula1>
            <xm:f>'(参考)リスト'!$B$16:$B$20</xm:f>
          </x14:formula1>
          <xm:sqref>D9:E10 O27:P28 O9:P10 D27:E28</xm:sqref>
        </x14:dataValidation>
        <x14:dataValidation type="list" allowBlank="1" showInputMessage="1" showErrorMessage="1" xr:uid="{70740376-8194-4CBD-9558-D9F591EB3D27}">
          <x14:formula1>
            <xm:f>'(参考)リスト'!$F$16:$F$21</xm:f>
          </x14:formula1>
          <xm:sqref>E15:E16 E33:E34 P15:P16 P33:P34</xm:sqref>
        </x14:dataValidation>
        <x14:dataValidation type="list" allowBlank="1" showInputMessage="1" showErrorMessage="1" xr:uid="{D6BBED8D-414C-429E-B75C-D6D875B0920F}">
          <x14:formula1>
            <xm:f>'(参考)リスト'!$D$16:$D$18</xm:f>
          </x14:formula1>
          <xm:sqref>D13:E13 O31:P31 O13:P13 D31:E31</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0D72-E168-4CFD-9E67-69C5F3C73F1F}">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683</v>
      </c>
      <c r="E5" s="646"/>
      <c r="F5" s="661"/>
      <c r="G5" s="662"/>
      <c r="H5" s="662"/>
      <c r="I5" s="662"/>
      <c r="J5" s="662"/>
      <c r="K5" s="662"/>
      <c r="L5" s="663"/>
      <c r="M5" s="660" t="s">
        <v>51</v>
      </c>
      <c r="N5" s="660" t="s">
        <v>47</v>
      </c>
      <c r="O5" s="645" t="s">
        <v>683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998</v>
      </c>
      <c r="F18" s="193"/>
      <c r="G18" s="193"/>
      <c r="H18" s="193"/>
      <c r="I18" s="193"/>
      <c r="J18" s="193"/>
      <c r="K18" s="193"/>
      <c r="L18" s="194"/>
      <c r="M18" s="619" t="s">
        <v>7</v>
      </c>
      <c r="N18" s="636"/>
      <c r="O18" s="620"/>
      <c r="P18" s="243" t="s">
        <v>1000</v>
      </c>
      <c r="Q18" s="193"/>
      <c r="R18" s="193"/>
      <c r="S18" s="193"/>
      <c r="T18" s="193"/>
      <c r="U18" s="193"/>
      <c r="V18" s="193"/>
      <c r="W18" s="194"/>
    </row>
    <row r="19" spans="2:23" s="30" customFormat="1" ht="17.100000000000001" customHeight="1" x14ac:dyDescent="0.2">
      <c r="B19" s="626" t="s">
        <v>54</v>
      </c>
      <c r="C19" s="627"/>
      <c r="D19" s="628"/>
      <c r="E19" s="624" t="s">
        <v>997</v>
      </c>
      <c r="F19" s="625"/>
      <c r="G19" s="625"/>
      <c r="H19" s="625"/>
      <c r="I19" s="625"/>
      <c r="J19" s="625"/>
      <c r="K19" s="625"/>
      <c r="L19" s="629"/>
      <c r="M19" s="626" t="s">
        <v>54</v>
      </c>
      <c r="N19" s="627"/>
      <c r="O19" s="628"/>
      <c r="P19" s="624" t="s">
        <v>999</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683</v>
      </c>
      <c r="E23" s="646"/>
      <c r="F23" s="661"/>
      <c r="G23" s="662"/>
      <c r="H23" s="662"/>
      <c r="I23" s="662"/>
      <c r="J23" s="662"/>
      <c r="K23" s="662"/>
      <c r="L23" s="663"/>
      <c r="M23" s="660" t="s">
        <v>51</v>
      </c>
      <c r="N23" s="660" t="s">
        <v>47</v>
      </c>
      <c r="O23" s="645" t="s">
        <v>683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512</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964</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1001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93E67EA-A951-48A2-A69D-56637426984C}">
      <formula1>INDIRECT(D13)</formula1>
    </dataValidation>
    <dataValidation type="list" allowBlank="1" showInputMessage="1" showErrorMessage="1" sqref="D11:E12 D29:E30 O11:P12 O29:P30" xr:uid="{80443B4D-04C3-4CA1-A162-60ED6E8659B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6DCB8D-8045-4511-AB5E-E1C86211A5A3}">
          <x14:formula1>
            <xm:f>'(参考)リスト'!$D$16:$D$18</xm:f>
          </x14:formula1>
          <xm:sqref>D13:E13 D31:E31 O13:P13 O31:P31</xm:sqref>
        </x14:dataValidation>
        <x14:dataValidation type="list" allowBlank="1" showInputMessage="1" showErrorMessage="1" xr:uid="{A79AF3A3-8EF1-4F2D-B7BE-EB18F536BFD6}">
          <x14:formula1>
            <xm:f>'(参考)リスト'!$F$16:$F$21</xm:f>
          </x14:formula1>
          <xm:sqref>E15:E16 E33:E34 P15:P16 P33:P34</xm:sqref>
        </x14:dataValidation>
        <x14:dataValidation type="list" allowBlank="1" showInputMessage="1" showErrorMessage="1" xr:uid="{16F4BC69-96D2-428A-8A86-D138B1894E3A}">
          <x14:formula1>
            <xm:f>'(参考)リスト'!$B$16:$B$20</xm:f>
          </x14:formula1>
          <xm:sqref>D9:E10 D27:E28 O9:P10 O27:P28</xm:sqref>
        </x14:dataValidation>
        <x14:dataValidation type="list" allowBlank="1" showInputMessage="1" showErrorMessage="1" xr:uid="{51EE9163-8DF6-4EEB-90FF-DBC3D1162A10}">
          <x14:formula1>
            <xm:f>'(参考)リスト'!$G$16:$G$20</xm:f>
          </x14:formula1>
          <xm:sqref>D17:E17 D35:E35 O17:P17 O35:P35</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5F65-10A6-463D-9029-F15569D9DD65}">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683</v>
      </c>
      <c r="E5" s="646"/>
      <c r="F5" s="661"/>
      <c r="G5" s="662"/>
      <c r="H5" s="662"/>
      <c r="I5" s="662"/>
      <c r="J5" s="662"/>
      <c r="K5" s="662"/>
      <c r="L5" s="663"/>
      <c r="M5" s="660" t="s">
        <v>51</v>
      </c>
      <c r="N5" s="660" t="s">
        <v>47</v>
      </c>
      <c r="O5" s="645" t="s">
        <v>683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515</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998</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997</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964</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1001</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683</v>
      </c>
      <c r="E23" s="646"/>
      <c r="F23" s="661"/>
      <c r="G23" s="662"/>
      <c r="H23" s="662"/>
      <c r="I23" s="662"/>
      <c r="J23" s="662"/>
      <c r="K23" s="662"/>
      <c r="L23" s="663"/>
      <c r="M23" s="660" t="s">
        <v>51</v>
      </c>
      <c r="N23" s="660" t="s">
        <v>47</v>
      </c>
      <c r="O23" s="645" t="s">
        <v>683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509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830</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964</v>
      </c>
      <c r="Q39" s="625"/>
      <c r="R39" s="625"/>
      <c r="S39" s="643" t="s">
        <v>8</v>
      </c>
      <c r="T39" s="644"/>
      <c r="U39" s="640"/>
      <c r="V39" s="641"/>
      <c r="W39" s="642"/>
    </row>
    <row r="40" spans="2:24" s="30" customFormat="1" ht="17.100000000000001" customHeight="1" x14ac:dyDescent="0.2">
      <c r="B40" s="619" t="s">
        <v>50</v>
      </c>
      <c r="C40" s="620"/>
      <c r="D40" s="637" t="s">
        <v>937</v>
      </c>
      <c r="E40" s="638"/>
      <c r="F40" s="638"/>
      <c r="G40" s="638"/>
      <c r="H40" s="638"/>
      <c r="I40" s="638"/>
      <c r="J40" s="638"/>
      <c r="K40" s="638"/>
      <c r="L40" s="639"/>
      <c r="M40" s="619" t="s">
        <v>50</v>
      </c>
      <c r="N40" s="620"/>
      <c r="O40" s="637" t="s">
        <v>1133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F0163F5-DBDC-4FFD-AD96-3A83E319D253}">
      <formula1>INDIRECT(D9)</formula1>
    </dataValidation>
    <dataValidation type="list" allowBlank="1" showInputMessage="1" showErrorMessage="1" sqref="D14:E14 D32:E32 O14:P14 O32:P32" xr:uid="{6CA2A09B-0ED8-43A6-B8DC-90FCB1529CE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63731A-2643-4D11-B82F-673E3F76FF9B}">
          <x14:formula1>
            <xm:f>'(参考)リスト'!$G$16:$G$20</xm:f>
          </x14:formula1>
          <xm:sqref>D17:E17 D35:E35 O17:P17 O35:P35</xm:sqref>
        </x14:dataValidation>
        <x14:dataValidation type="list" allowBlank="1" showInputMessage="1" showErrorMessage="1" xr:uid="{E2813547-54C0-4E8A-9656-F6A332C5F02E}">
          <x14:formula1>
            <xm:f>'(参考)リスト'!$B$16:$B$20</xm:f>
          </x14:formula1>
          <xm:sqref>D9:E10 D27:E28 O9:P10 O27:P28</xm:sqref>
        </x14:dataValidation>
        <x14:dataValidation type="list" allowBlank="1" showInputMessage="1" showErrorMessage="1" xr:uid="{474BE45D-FAB3-416C-84D5-7FCC7F8A08C1}">
          <x14:formula1>
            <xm:f>'(参考)リスト'!$F$16:$F$21</xm:f>
          </x14:formula1>
          <xm:sqref>E15:E16 E33:E34 P15:P16 P33:P34</xm:sqref>
        </x14:dataValidation>
        <x14:dataValidation type="list" allowBlank="1" showInputMessage="1" showErrorMessage="1" xr:uid="{ACC337EF-1D75-4E7D-A4A7-18FE6E03B359}">
          <x14:formula1>
            <xm:f>'(参考)リスト'!$D$16:$D$18</xm:f>
          </x14:formula1>
          <xm:sqref>D13:E13 D31:E31 O13:P13 O31:P31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9B0C7-E28B-43B9-96D4-51C8041C0771}">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683</v>
      </c>
      <c r="E5" s="646"/>
      <c r="F5" s="661"/>
      <c r="G5" s="662"/>
      <c r="H5" s="662"/>
      <c r="I5" s="662"/>
      <c r="J5" s="662"/>
      <c r="K5" s="662"/>
      <c r="L5" s="663"/>
      <c r="M5" s="660" t="s">
        <v>51</v>
      </c>
      <c r="N5" s="660" t="s">
        <v>47</v>
      </c>
      <c r="O5" s="645" t="s">
        <v>683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1002</v>
      </c>
      <c r="F18" s="193"/>
      <c r="G18" s="193"/>
      <c r="H18" s="193"/>
      <c r="I18" s="193"/>
      <c r="J18" s="193"/>
      <c r="K18" s="193"/>
      <c r="L18" s="194"/>
      <c r="M18" s="619" t="s">
        <v>7</v>
      </c>
      <c r="N18" s="636"/>
      <c r="O18" s="620"/>
      <c r="P18" s="243" t="s">
        <v>1004</v>
      </c>
      <c r="Q18" s="193"/>
      <c r="R18" s="193"/>
      <c r="S18" s="193"/>
      <c r="T18" s="193"/>
      <c r="U18" s="193"/>
      <c r="V18" s="193"/>
      <c r="W18" s="194"/>
    </row>
    <row r="19" spans="2:23" s="30" customFormat="1" ht="17.100000000000001" customHeight="1" x14ac:dyDescent="0.2">
      <c r="B19" s="626" t="s">
        <v>54</v>
      </c>
      <c r="C19" s="627"/>
      <c r="D19" s="628"/>
      <c r="E19" s="624" t="s">
        <v>1003</v>
      </c>
      <c r="F19" s="625"/>
      <c r="G19" s="625"/>
      <c r="H19" s="625"/>
      <c r="I19" s="625"/>
      <c r="J19" s="625"/>
      <c r="K19" s="625"/>
      <c r="L19" s="629"/>
      <c r="M19" s="626" t="s">
        <v>54</v>
      </c>
      <c r="N19" s="627"/>
      <c r="O19" s="628"/>
      <c r="P19" s="624" t="s">
        <v>1005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951</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683</v>
      </c>
      <c r="E23" s="646"/>
      <c r="F23" s="661"/>
      <c r="G23" s="662"/>
      <c r="H23" s="662"/>
      <c r="I23" s="662"/>
      <c r="J23" s="662"/>
      <c r="K23" s="662"/>
      <c r="L23" s="663"/>
      <c r="M23" s="660" t="s">
        <v>51</v>
      </c>
      <c r="N23" s="660" t="s">
        <v>47</v>
      </c>
      <c r="O23" s="645" t="s">
        <v>683</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11</v>
      </c>
      <c r="E25" s="633"/>
      <c r="F25" s="654"/>
      <c r="G25" s="655"/>
      <c r="H25" s="655"/>
      <c r="I25" s="655"/>
      <c r="J25" s="655"/>
      <c r="K25" s="655"/>
      <c r="L25" s="656"/>
      <c r="M25" s="630"/>
      <c r="N25" s="630" t="s">
        <v>2</v>
      </c>
      <c r="O25" s="632">
        <v>12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1006</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954</v>
      </c>
      <c r="F37" s="625"/>
      <c r="G37" s="625"/>
      <c r="H37" s="625"/>
      <c r="I37" s="625"/>
      <c r="J37" s="625"/>
      <c r="K37" s="625"/>
      <c r="L37" s="629"/>
      <c r="M37" s="626" t="s">
        <v>54</v>
      </c>
      <c r="N37" s="627"/>
      <c r="O37" s="628"/>
      <c r="P37" s="624" t="s">
        <v>1007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1008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08CA679-6E9B-4438-B377-3B71CA06D665}">
      <formula1>INDIRECT(D13)</formula1>
    </dataValidation>
    <dataValidation type="list" allowBlank="1" showInputMessage="1" showErrorMessage="1" sqref="D11:E12 D29:E30 O11:P12 O29:P30" xr:uid="{FDE9959F-ABAC-449C-AD52-E6A8A067A66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54A40C-0055-4CF9-990D-BFC6FA75D0BA}">
          <x14:formula1>
            <xm:f>'(参考)リスト'!$D$16:$D$18</xm:f>
          </x14:formula1>
          <xm:sqref>D13:E13 D31:E31 O13:P13 O31:P31</xm:sqref>
        </x14:dataValidation>
        <x14:dataValidation type="list" allowBlank="1" showInputMessage="1" showErrorMessage="1" xr:uid="{B3D1CA10-2336-46FB-8693-08B67DDBE286}">
          <x14:formula1>
            <xm:f>'(参考)リスト'!$F$16:$F$21</xm:f>
          </x14:formula1>
          <xm:sqref>E15:E16 E33:E34 P15:P16 P33:P34</xm:sqref>
        </x14:dataValidation>
        <x14:dataValidation type="list" allowBlank="1" showInputMessage="1" showErrorMessage="1" xr:uid="{C186FA0E-A3E2-4A60-95D8-8FB4A8859FC3}">
          <x14:formula1>
            <xm:f>'(参考)リスト'!$B$16:$B$20</xm:f>
          </x14:formula1>
          <xm:sqref>D9:E10 D27:E28 O9:P10 O27:P28</xm:sqref>
        </x14:dataValidation>
        <x14:dataValidation type="list" allowBlank="1" showInputMessage="1" showErrorMessage="1" xr:uid="{2264462B-CCF7-4984-B510-D2CD2C8B401A}">
          <x14:formula1>
            <xm:f>'(参考)リスト'!$G$16:$G$20</xm:f>
          </x14:formula1>
          <xm:sqref>D17:E17 D35:E35 O17:P17 O35:P35</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1969-3393-4E6A-B943-878FFDAD5676}">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682</v>
      </c>
      <c r="E5" s="646"/>
      <c r="F5" s="661"/>
      <c r="G5" s="662"/>
      <c r="H5" s="662"/>
      <c r="I5" s="662"/>
      <c r="J5" s="662"/>
      <c r="K5" s="662"/>
      <c r="L5" s="663"/>
      <c r="M5" s="660" t="s">
        <v>51</v>
      </c>
      <c r="N5" s="660" t="s">
        <v>47</v>
      </c>
      <c r="O5" s="645" t="s">
        <v>682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520</v>
      </c>
      <c r="E11" s="646"/>
      <c r="F11" s="654"/>
      <c r="G11" s="655"/>
      <c r="H11" s="655"/>
      <c r="I11" s="655"/>
      <c r="J11" s="655"/>
      <c r="K11" s="655"/>
      <c r="L11" s="656"/>
      <c r="M11" s="630"/>
      <c r="N11" s="630" t="s">
        <v>4</v>
      </c>
      <c r="O11" s="645" t="s">
        <v>510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870</v>
      </c>
      <c r="F18" s="193"/>
      <c r="G18" s="193"/>
      <c r="H18" s="193"/>
      <c r="I18" s="193"/>
      <c r="J18" s="193"/>
      <c r="K18" s="193"/>
      <c r="L18" s="194"/>
      <c r="M18" s="619" t="s">
        <v>7</v>
      </c>
      <c r="N18" s="636"/>
      <c r="O18" s="620"/>
      <c r="P18" s="243" t="s">
        <v>1010</v>
      </c>
      <c r="Q18" s="193"/>
      <c r="R18" s="193"/>
      <c r="S18" s="193"/>
      <c r="T18" s="193"/>
      <c r="U18" s="193"/>
      <c r="V18" s="193"/>
      <c r="W18" s="194"/>
    </row>
    <row r="19" spans="2:23" s="30" customFormat="1" ht="17.100000000000001" customHeight="1" x14ac:dyDescent="0.2">
      <c r="B19" s="626" t="s">
        <v>54</v>
      </c>
      <c r="C19" s="627"/>
      <c r="D19" s="628"/>
      <c r="E19" s="624" t="s">
        <v>1009</v>
      </c>
      <c r="F19" s="625"/>
      <c r="G19" s="625"/>
      <c r="H19" s="625"/>
      <c r="I19" s="625"/>
      <c r="J19" s="625"/>
      <c r="K19" s="625"/>
      <c r="L19" s="629"/>
      <c r="M19" s="626" t="s">
        <v>54</v>
      </c>
      <c r="N19" s="627"/>
      <c r="O19" s="628"/>
      <c r="P19" s="624" t="s">
        <v>1011</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944</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682</v>
      </c>
      <c r="E23" s="646"/>
      <c r="F23" s="661"/>
      <c r="G23" s="662"/>
      <c r="H23" s="662"/>
      <c r="I23" s="662"/>
      <c r="J23" s="662"/>
      <c r="K23" s="662"/>
      <c r="L23" s="663"/>
      <c r="M23" s="660" t="s">
        <v>51</v>
      </c>
      <c r="N23" s="660" t="s">
        <v>47</v>
      </c>
      <c r="O23" s="645" t="s">
        <v>682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844</v>
      </c>
      <c r="F36" s="193"/>
      <c r="G36" s="193"/>
      <c r="H36" s="193"/>
      <c r="I36" s="193"/>
      <c r="J36" s="193"/>
      <c r="K36" s="193"/>
      <c r="L36" s="194"/>
      <c r="M36" s="619" t="s">
        <v>7</v>
      </c>
      <c r="N36" s="636"/>
      <c r="O36" s="620"/>
      <c r="P36" s="243" t="s">
        <v>1013</v>
      </c>
      <c r="Q36" s="193"/>
      <c r="R36" s="193"/>
      <c r="S36" s="193"/>
      <c r="T36" s="193"/>
      <c r="U36" s="193"/>
      <c r="V36" s="193"/>
      <c r="W36" s="194"/>
    </row>
    <row r="37" spans="2:24" s="30" customFormat="1" ht="17.100000000000001" customHeight="1" x14ac:dyDescent="0.2">
      <c r="B37" s="626" t="s">
        <v>54</v>
      </c>
      <c r="C37" s="627"/>
      <c r="D37" s="628"/>
      <c r="E37" s="624" t="s">
        <v>1012</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FEA90386-992B-451B-9500-CDBBE566EF5D}">
      <formula1>INDIRECT(D9)</formula1>
    </dataValidation>
    <dataValidation type="list" allowBlank="1" showInputMessage="1" showErrorMessage="1" sqref="D14:E14 D32:E32 O14:P14 O32:P32" xr:uid="{3B54552E-6E4C-4D72-9573-AB32CB14E29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3B4B34-0410-42A1-880C-24604E0D1BDB}">
          <x14:formula1>
            <xm:f>'(参考)リスト'!$G$16:$G$20</xm:f>
          </x14:formula1>
          <xm:sqref>D17:E17 D35:E35 O17:P17 O35:P35</xm:sqref>
        </x14:dataValidation>
        <x14:dataValidation type="list" allowBlank="1" showInputMessage="1" showErrorMessage="1" xr:uid="{55DED996-521D-4D39-90FD-BDECBFB59408}">
          <x14:formula1>
            <xm:f>'(参考)リスト'!$B$16:$B$20</xm:f>
          </x14:formula1>
          <xm:sqref>D9:E10 D27:E28 O9:P10 O27:P28</xm:sqref>
        </x14:dataValidation>
        <x14:dataValidation type="list" allowBlank="1" showInputMessage="1" showErrorMessage="1" xr:uid="{0922EEDA-76CD-4AE9-9D45-14E1A8108D28}">
          <x14:formula1>
            <xm:f>'(参考)リスト'!$F$16:$F$21</xm:f>
          </x14:formula1>
          <xm:sqref>E15:E16 E33:E34 P15:P16 P33:P34</xm:sqref>
        </x14:dataValidation>
        <x14:dataValidation type="list" allowBlank="1" showInputMessage="1" showErrorMessage="1" xr:uid="{627AD4C2-72E6-49D1-9EFA-1154D5CC2975}">
          <x14:formula1>
            <xm:f>'(参考)リスト'!$D$16:$D$18</xm:f>
          </x14:formula1>
          <xm:sqref>D13:E13 D31:E31 O13:P13 O31:P31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1830-1B39-472A-A9FF-E931768E4F61}">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682</v>
      </c>
      <c r="E5" s="646"/>
      <c r="F5" s="661"/>
      <c r="G5" s="662"/>
      <c r="H5" s="662"/>
      <c r="I5" s="662"/>
      <c r="J5" s="662"/>
      <c r="K5" s="662"/>
      <c r="L5" s="663"/>
      <c r="M5" s="660" t="s">
        <v>51</v>
      </c>
      <c r="N5" s="660" t="s">
        <v>47</v>
      </c>
      <c r="O5" s="645" t="s">
        <v>682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512</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901</v>
      </c>
      <c r="F18" s="193"/>
      <c r="G18" s="193"/>
      <c r="H18" s="193"/>
      <c r="I18" s="193"/>
      <c r="J18" s="193"/>
      <c r="K18" s="193"/>
      <c r="L18" s="194"/>
      <c r="M18" s="619" t="s">
        <v>7</v>
      </c>
      <c r="N18" s="636"/>
      <c r="O18" s="620"/>
      <c r="P18" s="243" t="s">
        <v>1014</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1015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974</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682</v>
      </c>
      <c r="E23" s="646"/>
      <c r="F23" s="661"/>
      <c r="G23" s="662"/>
      <c r="H23" s="662"/>
      <c r="I23" s="662"/>
      <c r="J23" s="662"/>
      <c r="K23" s="662"/>
      <c r="L23" s="663"/>
      <c r="M23" s="660" t="s">
        <v>51</v>
      </c>
      <c r="N23" s="660" t="s">
        <v>47</v>
      </c>
      <c r="O23" s="645" t="s">
        <v>682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357</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1016</v>
      </c>
      <c r="F36" s="193"/>
      <c r="G36" s="193"/>
      <c r="H36" s="193"/>
      <c r="I36" s="193"/>
      <c r="J36" s="193"/>
      <c r="K36" s="193"/>
      <c r="L36" s="194"/>
      <c r="M36" s="619" t="s">
        <v>7</v>
      </c>
      <c r="N36" s="636"/>
      <c r="O36" s="620"/>
      <c r="P36" s="243" t="s">
        <v>1017</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1018</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974</v>
      </c>
      <c r="E40" s="638"/>
      <c r="F40" s="638"/>
      <c r="G40" s="638"/>
      <c r="H40" s="638"/>
      <c r="I40" s="638"/>
      <c r="J40" s="638"/>
      <c r="K40" s="638"/>
      <c r="L40" s="639"/>
      <c r="M40" s="619" t="s">
        <v>50</v>
      </c>
      <c r="N40" s="620"/>
      <c r="O40" s="637" t="s">
        <v>1019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0C1F4F4-17F2-4A51-9547-5F0037E92FE3}">
      <formula1>INDIRECT(D13)</formula1>
    </dataValidation>
    <dataValidation type="list" allowBlank="1" showInputMessage="1" showErrorMessage="1" sqref="D11:E12 D29:E30 O11:P12 O29:P30" xr:uid="{91A9C944-E83E-4D68-9578-7C3A71FF7F2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D60AB11-EABE-4A50-932F-076F3116AB57}">
          <x14:formula1>
            <xm:f>'(参考)リスト'!$D$16:$D$18</xm:f>
          </x14:formula1>
          <xm:sqref>D13:E13 D31:E31 O13:P13 O31:P31</xm:sqref>
        </x14:dataValidation>
        <x14:dataValidation type="list" allowBlank="1" showInputMessage="1" showErrorMessage="1" xr:uid="{D4B83AFD-770E-4387-831A-42933CC7E0CC}">
          <x14:formula1>
            <xm:f>'(参考)リスト'!$F$16:$F$21</xm:f>
          </x14:formula1>
          <xm:sqref>E15:E16 E33:E34 P15:P16 P33:P34</xm:sqref>
        </x14:dataValidation>
        <x14:dataValidation type="list" allowBlank="1" showInputMessage="1" showErrorMessage="1" xr:uid="{C1579013-B9E0-4E4E-A074-F4320B54A844}">
          <x14:formula1>
            <xm:f>'(参考)リスト'!$B$16:$B$20</xm:f>
          </x14:formula1>
          <xm:sqref>D9:E10 D27:E28 O9:P10 O27:P28</xm:sqref>
        </x14:dataValidation>
        <x14:dataValidation type="list" allowBlank="1" showInputMessage="1" showErrorMessage="1" xr:uid="{8806FC92-F0FF-420D-93ED-C933E4AC84C0}">
          <x14:formula1>
            <xm:f>'(参考)リスト'!$G$16:$G$20</xm:f>
          </x14:formula1>
          <xm:sqref>D17:E17 D35:E35 O17:P17 O35:P35</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C960-ACE0-4FAE-8A98-46735270258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682</v>
      </c>
      <c r="E5" s="646"/>
      <c r="F5" s="661"/>
      <c r="G5" s="662"/>
      <c r="H5" s="662"/>
      <c r="I5" s="662"/>
      <c r="J5" s="662"/>
      <c r="K5" s="662"/>
      <c r="L5" s="663"/>
      <c r="M5" s="660" t="s">
        <v>51</v>
      </c>
      <c r="N5" s="660" t="s">
        <v>47</v>
      </c>
      <c r="O5" s="645" t="s">
        <v>682</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9</v>
      </c>
      <c r="E7" s="633"/>
      <c r="F7" s="654"/>
      <c r="G7" s="655"/>
      <c r="H7" s="655"/>
      <c r="I7" s="655"/>
      <c r="J7" s="655"/>
      <c r="K7" s="655"/>
      <c r="L7" s="656"/>
      <c r="M7" s="630"/>
      <c r="N7" s="630" t="s">
        <v>2</v>
      </c>
      <c r="O7" s="632">
        <v>10</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982</v>
      </c>
      <c r="F18" s="193"/>
      <c r="G18" s="193"/>
      <c r="H18" s="193"/>
      <c r="I18" s="193"/>
      <c r="J18" s="193"/>
      <c r="K18" s="193"/>
      <c r="L18" s="194"/>
      <c r="M18" s="619" t="s">
        <v>7</v>
      </c>
      <c r="N18" s="636"/>
      <c r="O18" s="620"/>
      <c r="P18" s="225" t="s">
        <v>938</v>
      </c>
      <c r="Q18" s="193"/>
      <c r="R18" s="193"/>
      <c r="S18" s="193"/>
      <c r="T18" s="193"/>
      <c r="U18" s="193"/>
      <c r="V18" s="193"/>
      <c r="W18" s="194"/>
    </row>
    <row r="19" spans="2:23" s="30" customFormat="1" ht="17.100000000000001" customHeight="1" x14ac:dyDescent="0.2">
      <c r="B19" s="626" t="s">
        <v>54</v>
      </c>
      <c r="C19" s="627"/>
      <c r="D19" s="628"/>
      <c r="E19" s="624" t="s">
        <v>1020</v>
      </c>
      <c r="F19" s="625"/>
      <c r="G19" s="625"/>
      <c r="H19" s="625"/>
      <c r="I19" s="625"/>
      <c r="J19" s="625"/>
      <c r="K19" s="625"/>
      <c r="L19" s="629"/>
      <c r="M19" s="626" t="s">
        <v>54</v>
      </c>
      <c r="N19" s="627"/>
      <c r="O19" s="628"/>
      <c r="P19" s="624" t="s">
        <v>935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965</v>
      </c>
      <c r="P22" s="638"/>
      <c r="Q22" s="638"/>
      <c r="R22" s="638"/>
      <c r="S22" s="638"/>
      <c r="T22" s="638"/>
      <c r="U22" s="638"/>
      <c r="V22" s="638"/>
      <c r="W22" s="639"/>
    </row>
    <row r="23" spans="2:23" s="30" customFormat="1" ht="20.100000000000001" customHeight="1" x14ac:dyDescent="0.2">
      <c r="B23" s="660" t="s">
        <v>51</v>
      </c>
      <c r="C23" s="660" t="s">
        <v>47</v>
      </c>
      <c r="D23" s="645" t="s">
        <v>682</v>
      </c>
      <c r="E23" s="646"/>
      <c r="F23" s="661"/>
      <c r="G23" s="662"/>
      <c r="H23" s="662"/>
      <c r="I23" s="662"/>
      <c r="J23" s="662"/>
      <c r="K23" s="662"/>
      <c r="L23" s="663"/>
      <c r="M23" s="660" t="s">
        <v>51</v>
      </c>
      <c r="N23" s="660" t="s">
        <v>47</v>
      </c>
      <c r="O23" s="645" t="s">
        <v>682</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11</v>
      </c>
      <c r="E25" s="633"/>
      <c r="F25" s="654"/>
      <c r="G25" s="655"/>
      <c r="H25" s="655"/>
      <c r="I25" s="655"/>
      <c r="J25" s="655"/>
      <c r="K25" s="655"/>
      <c r="L25" s="656"/>
      <c r="M25" s="630"/>
      <c r="N25" s="630" t="s">
        <v>2</v>
      </c>
      <c r="O25" s="632">
        <v>12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711</v>
      </c>
      <c r="F36" s="193"/>
      <c r="G36" s="193"/>
      <c r="H36" s="193"/>
      <c r="I36" s="193"/>
      <c r="J36" s="193"/>
      <c r="K36" s="193"/>
      <c r="L36" s="194"/>
      <c r="M36" s="619" t="s">
        <v>7</v>
      </c>
      <c r="N36" s="636"/>
      <c r="O36" s="620"/>
      <c r="P36" s="243" t="s">
        <v>1022</v>
      </c>
      <c r="Q36" s="193"/>
      <c r="R36" s="193"/>
      <c r="S36" s="193"/>
      <c r="T36" s="193"/>
      <c r="U36" s="193"/>
      <c r="V36" s="193"/>
      <c r="W36" s="194"/>
    </row>
    <row r="37" spans="2:24" s="30" customFormat="1" ht="17.100000000000001" customHeight="1" x14ac:dyDescent="0.2">
      <c r="B37" s="626" t="s">
        <v>54</v>
      </c>
      <c r="C37" s="627"/>
      <c r="D37" s="628"/>
      <c r="E37" s="624" t="s">
        <v>1021</v>
      </c>
      <c r="F37" s="625"/>
      <c r="G37" s="625"/>
      <c r="H37" s="625"/>
      <c r="I37" s="625"/>
      <c r="J37" s="625"/>
      <c r="K37" s="625"/>
      <c r="L37" s="629"/>
      <c r="M37" s="626" t="s">
        <v>54</v>
      </c>
      <c r="N37" s="627"/>
      <c r="O37" s="628"/>
      <c r="P37" s="624" t="s">
        <v>1023</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86603AB5-BF35-4B48-AC82-20CE3A84E582}">
      <formula1>INDIRECT(D9)</formula1>
    </dataValidation>
    <dataValidation type="list" allowBlank="1" showInputMessage="1" showErrorMessage="1" sqref="D14:E14 D32:E32 O14:P14 O32:P32" xr:uid="{19BB0FB7-1634-47CE-8AC7-36FD971EB5CA}">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9A4EBC-FD60-4F1C-A814-AFAEF96FB004}">
          <x14:formula1>
            <xm:f>'(参考)リスト'!$G$16:$G$20</xm:f>
          </x14:formula1>
          <xm:sqref>D17:E17 D35:E35 O17:P17 O35:P35</xm:sqref>
        </x14:dataValidation>
        <x14:dataValidation type="list" allowBlank="1" showInputMessage="1" showErrorMessage="1" xr:uid="{D98E4C0F-9EFB-46AB-8FDB-09193A26F29F}">
          <x14:formula1>
            <xm:f>'(参考)リスト'!$B$16:$B$20</xm:f>
          </x14:formula1>
          <xm:sqref>D9:E10 D27:E28 O9:P10 O27:P28</xm:sqref>
        </x14:dataValidation>
        <x14:dataValidation type="list" allowBlank="1" showInputMessage="1" showErrorMessage="1" xr:uid="{38B01EEB-B83A-4DD8-BF16-51B4B71EB1EB}">
          <x14:formula1>
            <xm:f>'(参考)リスト'!$F$16:$F$21</xm:f>
          </x14:formula1>
          <xm:sqref>E15:E16 E33:E34 P15:P16 P33:P34</xm:sqref>
        </x14:dataValidation>
        <x14:dataValidation type="list" allowBlank="1" showInputMessage="1" showErrorMessage="1" xr:uid="{A3C452F3-7DF9-452F-AF16-D23FAA35D03B}">
          <x14:formula1>
            <xm:f>'(参考)リスト'!$D$16:$D$18</xm:f>
          </x14:formula1>
          <xm:sqref>D13:E13 D31:E31 O13:P13 O31:P31</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421EF-776A-4BA9-8C70-34E1C8D53CD7}">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682</v>
      </c>
      <c r="E5" s="646"/>
      <c r="F5" s="661"/>
      <c r="G5" s="662"/>
      <c r="H5" s="662"/>
      <c r="I5" s="662"/>
      <c r="J5" s="662"/>
      <c r="K5" s="662"/>
      <c r="L5" s="663"/>
      <c r="M5" s="660" t="s">
        <v>51</v>
      </c>
      <c r="N5" s="660" t="s">
        <v>47</v>
      </c>
      <c r="O5" s="645" t="s">
        <v>681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13</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375</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1024</v>
      </c>
      <c r="Q18" s="193"/>
      <c r="R18" s="193"/>
      <c r="S18" s="193"/>
      <c r="T18" s="193"/>
      <c r="U18" s="193"/>
      <c r="V18" s="193"/>
      <c r="W18" s="194"/>
    </row>
    <row r="19" spans="2:23" s="30" customFormat="1" ht="17.100000000000001" customHeight="1" x14ac:dyDescent="0.2">
      <c r="B19" s="626" t="s">
        <v>54</v>
      </c>
      <c r="C19" s="627"/>
      <c r="D19" s="628"/>
      <c r="E19" s="624" t="s">
        <v>1007</v>
      </c>
      <c r="F19" s="625"/>
      <c r="G19" s="625"/>
      <c r="H19" s="625"/>
      <c r="I19" s="625"/>
      <c r="J19" s="625"/>
      <c r="K19" s="625"/>
      <c r="L19" s="629"/>
      <c r="M19" s="626" t="s">
        <v>54</v>
      </c>
      <c r="N19" s="627"/>
      <c r="O19" s="628"/>
      <c r="P19" s="624" t="s">
        <v>1025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1008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681</v>
      </c>
      <c r="E23" s="646"/>
      <c r="F23" s="661"/>
      <c r="G23" s="662"/>
      <c r="H23" s="662"/>
      <c r="I23" s="662"/>
      <c r="J23" s="662"/>
      <c r="K23" s="662"/>
      <c r="L23" s="663"/>
      <c r="M23" s="660" t="s">
        <v>51</v>
      </c>
      <c r="N23" s="660" t="s">
        <v>47</v>
      </c>
      <c r="O23" s="645" t="s">
        <v>681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516</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844</v>
      </c>
      <c r="F36" s="193"/>
      <c r="G36" s="193"/>
      <c r="H36" s="193"/>
      <c r="I36" s="193"/>
      <c r="J36" s="193"/>
      <c r="K36" s="193"/>
      <c r="L36" s="194"/>
      <c r="M36" s="619" t="s">
        <v>7</v>
      </c>
      <c r="N36" s="636"/>
      <c r="O36" s="620"/>
      <c r="P36" s="243" t="s">
        <v>1026</v>
      </c>
      <c r="Q36" s="193"/>
      <c r="R36" s="193"/>
      <c r="S36" s="193"/>
      <c r="T36" s="193"/>
      <c r="U36" s="193"/>
      <c r="V36" s="193"/>
      <c r="W36" s="194"/>
    </row>
    <row r="37" spans="2:24" s="30" customFormat="1" ht="17.100000000000001" customHeight="1" x14ac:dyDescent="0.2">
      <c r="B37" s="626" t="s">
        <v>54</v>
      </c>
      <c r="C37" s="627"/>
      <c r="D37" s="628"/>
      <c r="E37" s="624" t="s">
        <v>1012</v>
      </c>
      <c r="F37" s="625"/>
      <c r="G37" s="625"/>
      <c r="H37" s="625"/>
      <c r="I37" s="625"/>
      <c r="J37" s="625"/>
      <c r="K37" s="625"/>
      <c r="L37" s="629"/>
      <c r="M37" s="626" t="s">
        <v>54</v>
      </c>
      <c r="N37" s="627"/>
      <c r="O37" s="628"/>
      <c r="P37" s="624" t="s">
        <v>1027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E14BF3AB-081B-42CC-B4E4-E2EDD0672D2C}">
      <formula1>INDIRECT(D13)</formula1>
    </dataValidation>
    <dataValidation type="list" allowBlank="1" showInputMessage="1" showErrorMessage="1" sqref="D11:E12 D29:E30 O11:P12 O29:P30" xr:uid="{EA97B4B4-9A62-48BB-89F7-4D10571F9A3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23AC54-AC63-4C4C-8811-9B485CD83D05}">
          <x14:formula1>
            <xm:f>'(参考)リスト'!$D$16:$D$18</xm:f>
          </x14:formula1>
          <xm:sqref>D13:E13 D31:E31 O13:P13 O31:P31</xm:sqref>
        </x14:dataValidation>
        <x14:dataValidation type="list" allowBlank="1" showInputMessage="1" showErrorMessage="1" xr:uid="{5145E59E-70D4-4F93-ADC2-A2AAE19E37CB}">
          <x14:formula1>
            <xm:f>'(参考)リスト'!$F$16:$F$21</xm:f>
          </x14:formula1>
          <xm:sqref>E15:E16 E33:E34 P15:P16 P33:P34</xm:sqref>
        </x14:dataValidation>
        <x14:dataValidation type="list" allowBlank="1" showInputMessage="1" showErrorMessage="1" xr:uid="{B6B2CFE2-FCA7-4C00-BA39-DD6CAE4F1347}">
          <x14:formula1>
            <xm:f>'(参考)リスト'!$B$16:$B$20</xm:f>
          </x14:formula1>
          <xm:sqref>D9:E10 D27:E28 O9:P10 O27:P28</xm:sqref>
        </x14:dataValidation>
        <x14:dataValidation type="list" allowBlank="1" showInputMessage="1" showErrorMessage="1" xr:uid="{ED67B16B-9F2A-4F43-8ECB-218FC07BF206}">
          <x14:formula1>
            <xm:f>'(参考)リスト'!$G$16:$G$20</xm:f>
          </x14:formula1>
          <xm:sqref>D17:E17 D35:E35 O17:P17 O35:P35</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0CA4B-9212-4B80-8969-9814F81F5E02}">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681</v>
      </c>
      <c r="E5" s="646"/>
      <c r="F5" s="661"/>
      <c r="G5" s="662"/>
      <c r="H5" s="662"/>
      <c r="I5" s="662"/>
      <c r="J5" s="662"/>
      <c r="K5" s="662"/>
      <c r="L5" s="663"/>
      <c r="M5" s="660" t="s">
        <v>51</v>
      </c>
      <c r="N5" s="660" t="s">
        <v>47</v>
      </c>
      <c r="O5" s="645" t="s">
        <v>681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513</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1028</v>
      </c>
      <c r="F18" s="193"/>
      <c r="G18" s="193"/>
      <c r="H18" s="193"/>
      <c r="I18" s="193"/>
      <c r="J18" s="193"/>
      <c r="K18" s="193"/>
      <c r="L18" s="194"/>
      <c r="M18" s="619" t="s">
        <v>7</v>
      </c>
      <c r="N18" s="636"/>
      <c r="O18" s="620"/>
      <c r="P18" s="243" t="s">
        <v>1032</v>
      </c>
      <c r="Q18" s="193"/>
      <c r="R18" s="193"/>
      <c r="S18" s="193"/>
      <c r="T18" s="193"/>
      <c r="U18" s="193"/>
      <c r="V18" s="193"/>
      <c r="W18" s="194"/>
    </row>
    <row r="19" spans="2:23" s="30" customFormat="1" ht="17.100000000000001" customHeight="1" x14ac:dyDescent="0.2">
      <c r="B19" s="626" t="s">
        <v>54</v>
      </c>
      <c r="C19" s="627"/>
      <c r="D19" s="628"/>
      <c r="E19" s="624" t="s">
        <v>1029</v>
      </c>
      <c r="F19" s="625"/>
      <c r="G19" s="625"/>
      <c r="H19" s="625"/>
      <c r="I19" s="625"/>
      <c r="J19" s="625"/>
      <c r="K19" s="625"/>
      <c r="L19" s="629"/>
      <c r="M19" s="626" t="s">
        <v>54</v>
      </c>
      <c r="N19" s="627"/>
      <c r="O19" s="628"/>
      <c r="P19" s="624" t="s">
        <v>1033</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1030</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1031</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681</v>
      </c>
      <c r="E23" s="646"/>
      <c r="F23" s="661"/>
      <c r="G23" s="662"/>
      <c r="H23" s="662"/>
      <c r="I23" s="662"/>
      <c r="J23" s="662"/>
      <c r="K23" s="662"/>
      <c r="L23" s="663"/>
      <c r="M23" s="660" t="s">
        <v>51</v>
      </c>
      <c r="N23" s="660" t="s">
        <v>47</v>
      </c>
      <c r="O23" s="645" t="s">
        <v>681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755</v>
      </c>
      <c r="F36" s="193"/>
      <c r="G36" s="193"/>
      <c r="H36" s="193"/>
      <c r="I36" s="193"/>
      <c r="J36" s="193"/>
      <c r="K36" s="193"/>
      <c r="L36" s="194"/>
      <c r="M36" s="619" t="s">
        <v>7</v>
      </c>
      <c r="N36" s="636"/>
      <c r="O36" s="620"/>
      <c r="P36" s="243" t="s">
        <v>966</v>
      </c>
      <c r="Q36" s="193"/>
      <c r="R36" s="193"/>
      <c r="S36" s="193"/>
      <c r="T36" s="193"/>
      <c r="U36" s="193"/>
      <c r="V36" s="193"/>
      <c r="W36" s="194"/>
    </row>
    <row r="37" spans="2:24" s="30" customFormat="1" ht="17.100000000000001" customHeight="1" x14ac:dyDescent="0.2">
      <c r="B37" s="626" t="s">
        <v>54</v>
      </c>
      <c r="C37" s="627"/>
      <c r="D37" s="628"/>
      <c r="E37" s="624" t="s">
        <v>1034</v>
      </c>
      <c r="F37" s="625"/>
      <c r="G37" s="625"/>
      <c r="H37" s="625"/>
      <c r="I37" s="625"/>
      <c r="J37" s="625"/>
      <c r="K37" s="625"/>
      <c r="L37" s="629"/>
      <c r="M37" s="626" t="s">
        <v>54</v>
      </c>
      <c r="N37" s="627"/>
      <c r="O37" s="628"/>
      <c r="P37" s="624" t="s">
        <v>1035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1030</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1031</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F250B3CC-E1F8-4F41-8C3A-C100DE822365}">
      <formula1>INDIRECT(D9)</formula1>
    </dataValidation>
    <dataValidation type="list" allowBlank="1" showInputMessage="1" showErrorMessage="1" sqref="D14:E14 D32:E32 O14:P14 O32:P32" xr:uid="{F4EC4A64-C8DE-4EEE-AE29-C297EC01D181}">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E1FD94-2F5F-4A3F-AD97-98F5152BD696}">
          <x14:formula1>
            <xm:f>'(参考)リスト'!$G$16:$G$20</xm:f>
          </x14:formula1>
          <xm:sqref>D17:E17 D35:E35 O17:P17 O35:P35</xm:sqref>
        </x14:dataValidation>
        <x14:dataValidation type="list" allowBlank="1" showInputMessage="1" showErrorMessage="1" xr:uid="{885D2D90-9016-4D82-A364-CA9D24742000}">
          <x14:formula1>
            <xm:f>'(参考)リスト'!$B$16:$B$20</xm:f>
          </x14:formula1>
          <xm:sqref>D9:E10 D27:E28 O9:P10 O27:P28</xm:sqref>
        </x14:dataValidation>
        <x14:dataValidation type="list" allowBlank="1" showInputMessage="1" showErrorMessage="1" xr:uid="{78CCA953-99D0-46B0-8CF0-E2C98F4995FA}">
          <x14:formula1>
            <xm:f>'(参考)リスト'!$F$16:$F$21</xm:f>
          </x14:formula1>
          <xm:sqref>E15:E16 E33:E34 P15:P16 P33:P34</xm:sqref>
        </x14:dataValidation>
        <x14:dataValidation type="list" allowBlank="1" showInputMessage="1" showErrorMessage="1" xr:uid="{6FB7E3C3-9261-4029-8925-1FBCD60C92F0}">
          <x14:formula1>
            <xm:f>'(参考)リスト'!$D$16:$D$18</xm:f>
          </x14:formula1>
          <xm:sqref>D13:E13 D31:E31 O13:P13 O31:P31</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08F5-A7DF-460C-B4DF-D09C878BAF1A}">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681</v>
      </c>
      <c r="E5" s="646"/>
      <c r="F5" s="661"/>
      <c r="G5" s="662"/>
      <c r="H5" s="662"/>
      <c r="I5" s="662"/>
      <c r="J5" s="662"/>
      <c r="K5" s="662"/>
      <c r="L5" s="663"/>
      <c r="M5" s="660" t="s">
        <v>51</v>
      </c>
      <c r="N5" s="660" t="s">
        <v>47</v>
      </c>
      <c r="O5" s="645" t="s">
        <v>681</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509</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1036</v>
      </c>
      <c r="F18" s="193"/>
      <c r="G18" s="193"/>
      <c r="H18" s="193"/>
      <c r="I18" s="193"/>
      <c r="J18" s="193"/>
      <c r="K18" s="193"/>
      <c r="L18" s="194"/>
      <c r="M18" s="619" t="s">
        <v>7</v>
      </c>
      <c r="N18" s="636"/>
      <c r="O18" s="620"/>
      <c r="P18" s="243" t="s">
        <v>778</v>
      </c>
      <c r="Q18" s="193"/>
      <c r="R18" s="193"/>
      <c r="S18" s="193"/>
      <c r="T18" s="193"/>
      <c r="U18" s="193"/>
      <c r="V18" s="193"/>
      <c r="W18" s="194"/>
    </row>
    <row r="19" spans="2:23" s="30" customFormat="1" ht="17.100000000000001" customHeight="1" x14ac:dyDescent="0.2">
      <c r="B19" s="626" t="s">
        <v>54</v>
      </c>
      <c r="C19" s="627"/>
      <c r="D19" s="628"/>
      <c r="E19" s="624" t="s">
        <v>1037</v>
      </c>
      <c r="F19" s="625"/>
      <c r="G19" s="625"/>
      <c r="H19" s="625"/>
      <c r="I19" s="625"/>
      <c r="J19" s="625"/>
      <c r="K19" s="625"/>
      <c r="L19" s="629"/>
      <c r="M19" s="626" t="s">
        <v>54</v>
      </c>
      <c r="N19" s="627"/>
      <c r="O19" s="628"/>
      <c r="P19" s="624" t="s">
        <v>1039</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1038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681</v>
      </c>
      <c r="E23" s="646"/>
      <c r="F23" s="661"/>
      <c r="G23" s="662"/>
      <c r="H23" s="662"/>
      <c r="I23" s="662"/>
      <c r="J23" s="662"/>
      <c r="K23" s="662"/>
      <c r="L23" s="663"/>
      <c r="M23" s="660" t="s">
        <v>51</v>
      </c>
      <c r="N23" s="660" t="s">
        <v>47</v>
      </c>
      <c r="O23" s="645" t="s">
        <v>681</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1040</v>
      </c>
      <c r="F36" s="193"/>
      <c r="G36" s="193"/>
      <c r="H36" s="193"/>
      <c r="I36" s="193"/>
      <c r="J36" s="193"/>
      <c r="K36" s="193"/>
      <c r="L36" s="194"/>
      <c r="M36" s="619" t="s">
        <v>7</v>
      </c>
      <c r="N36" s="636"/>
      <c r="O36" s="620"/>
      <c r="P36" s="243" t="s">
        <v>1042</v>
      </c>
      <c r="Q36" s="193"/>
      <c r="R36" s="193"/>
      <c r="S36" s="193"/>
      <c r="T36" s="193"/>
      <c r="U36" s="193"/>
      <c r="V36" s="193"/>
      <c r="W36" s="194"/>
    </row>
    <row r="37" spans="2:24" s="30" customFormat="1" ht="17.100000000000001" customHeight="1" x14ac:dyDescent="0.2">
      <c r="B37" s="626" t="s">
        <v>54</v>
      </c>
      <c r="C37" s="627"/>
      <c r="D37" s="628"/>
      <c r="E37" s="624" t="s">
        <v>1041</v>
      </c>
      <c r="F37" s="625"/>
      <c r="G37" s="625"/>
      <c r="H37" s="625"/>
      <c r="I37" s="625"/>
      <c r="J37" s="625"/>
      <c r="K37" s="625"/>
      <c r="L37" s="629"/>
      <c r="M37" s="626" t="s">
        <v>54</v>
      </c>
      <c r="N37" s="627"/>
      <c r="O37" s="628"/>
      <c r="P37" s="624" t="s">
        <v>1043</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E3D2CFAD-5025-45DC-91AB-26199542AD8F}">
      <formula1>INDIRECT(D13)</formula1>
    </dataValidation>
    <dataValidation type="list" allowBlank="1" showInputMessage="1" showErrorMessage="1" sqref="D11:E12 D29:E30 O11:P12 O29:P30" xr:uid="{F2E72EEC-C2D9-4D34-8354-2B93E2BAFF5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37B35E-276E-4978-A71C-35E455CFFB5C}">
          <x14:formula1>
            <xm:f>'(参考)リスト'!$D$16:$D$18</xm:f>
          </x14:formula1>
          <xm:sqref>D13:E13 D31:E31 O13:P13 O31:P31</xm:sqref>
        </x14:dataValidation>
        <x14:dataValidation type="list" allowBlank="1" showInputMessage="1" showErrorMessage="1" xr:uid="{699FD4E1-F997-487F-B06F-336B4A98A66B}">
          <x14:formula1>
            <xm:f>'(参考)リスト'!$F$16:$F$21</xm:f>
          </x14:formula1>
          <xm:sqref>E15:E16 E33:E34 P15:P16 P33:P34</xm:sqref>
        </x14:dataValidation>
        <x14:dataValidation type="list" allowBlank="1" showInputMessage="1" showErrorMessage="1" xr:uid="{B479566F-540A-4531-8534-CD8BDF8143A2}">
          <x14:formula1>
            <xm:f>'(参考)リスト'!$B$16:$B$20</xm:f>
          </x14:formula1>
          <xm:sqref>D9:E10 D27:E28 O9:P10 O27:P28</xm:sqref>
        </x14:dataValidation>
        <x14:dataValidation type="list" allowBlank="1" showInputMessage="1" showErrorMessage="1" xr:uid="{3DEC6D4E-475D-4AB2-9082-4E2A74F50CF6}">
          <x14:formula1>
            <xm:f>'(参考)リスト'!$G$16:$G$20</xm:f>
          </x14:formula1>
          <xm:sqref>D17:E17 D35:E35 O17:P17 O35:P35</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725F-925D-4B59-B3FE-DB5A7899B47E}">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681</v>
      </c>
      <c r="E5" s="646"/>
      <c r="F5" s="661"/>
      <c r="G5" s="662"/>
      <c r="H5" s="662"/>
      <c r="I5" s="662"/>
      <c r="J5" s="662"/>
      <c r="K5" s="662"/>
      <c r="L5" s="663"/>
      <c r="M5" s="660" t="s">
        <v>51</v>
      </c>
      <c r="N5" s="660" t="s">
        <v>47</v>
      </c>
      <c r="O5" s="645" t="s">
        <v>680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12</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749</v>
      </c>
      <c r="F18" s="193"/>
      <c r="G18" s="193"/>
      <c r="H18" s="193"/>
      <c r="I18" s="193"/>
      <c r="J18" s="193"/>
      <c r="K18" s="193"/>
      <c r="L18" s="194"/>
      <c r="M18" s="619" t="s">
        <v>7</v>
      </c>
      <c r="N18" s="636"/>
      <c r="O18" s="620"/>
      <c r="P18" s="243" t="s">
        <v>1045</v>
      </c>
      <c r="Q18" s="193"/>
      <c r="R18" s="193"/>
      <c r="S18" s="193"/>
      <c r="T18" s="193"/>
      <c r="U18" s="193"/>
      <c r="V18" s="193"/>
      <c r="W18" s="194"/>
    </row>
    <row r="19" spans="2:23" s="30" customFormat="1" ht="17.100000000000001" customHeight="1" x14ac:dyDescent="0.2">
      <c r="B19" s="626" t="s">
        <v>54</v>
      </c>
      <c r="C19" s="627"/>
      <c r="D19" s="628"/>
      <c r="E19" s="624" t="s">
        <v>1044</v>
      </c>
      <c r="F19" s="625"/>
      <c r="G19" s="625"/>
      <c r="H19" s="625"/>
      <c r="I19" s="625"/>
      <c r="J19" s="625"/>
      <c r="K19" s="625"/>
      <c r="L19" s="629"/>
      <c r="M19" s="626" t="s">
        <v>54</v>
      </c>
      <c r="N19" s="627"/>
      <c r="O19" s="628"/>
      <c r="P19" s="624" t="s">
        <v>997</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680</v>
      </c>
      <c r="E23" s="646"/>
      <c r="F23" s="661"/>
      <c r="G23" s="662"/>
      <c r="H23" s="662"/>
      <c r="I23" s="662"/>
      <c r="J23" s="662"/>
      <c r="K23" s="662"/>
      <c r="L23" s="663"/>
      <c r="M23" s="660" t="s">
        <v>51</v>
      </c>
      <c r="N23" s="660" t="s">
        <v>47</v>
      </c>
      <c r="O23" s="645" t="s">
        <v>680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513</v>
      </c>
      <c r="E29" s="646"/>
      <c r="F29" s="654"/>
      <c r="G29" s="655"/>
      <c r="H29" s="655"/>
      <c r="I29" s="655"/>
      <c r="J29" s="655"/>
      <c r="K29" s="655"/>
      <c r="L29" s="656"/>
      <c r="M29" s="630"/>
      <c r="N29" s="630" t="s">
        <v>4</v>
      </c>
      <c r="O29" s="645" t="s">
        <v>519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1046</v>
      </c>
      <c r="F36" s="193"/>
      <c r="G36" s="193"/>
      <c r="H36" s="193"/>
      <c r="I36" s="193"/>
      <c r="J36" s="193"/>
      <c r="K36" s="193"/>
      <c r="L36" s="194"/>
      <c r="M36" s="619" t="s">
        <v>7</v>
      </c>
      <c r="N36" s="636"/>
      <c r="O36" s="620"/>
      <c r="P36" s="243" t="s">
        <v>1047</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1048</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ACEB035-5138-45EC-A6C7-F0ED7123E65C}">
      <formula1>INDIRECT(D9)</formula1>
    </dataValidation>
    <dataValidation type="list" allowBlank="1" showInputMessage="1" showErrorMessage="1" sqref="D14:E14 D32:E32 O14:P14 O32:P32" xr:uid="{478AEB37-0BA2-460F-8ECA-A2766F84CAF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8BEBB7-A3AF-4F34-8235-D22B67E8A1FB}">
          <x14:formula1>
            <xm:f>'(参考)リスト'!$G$16:$G$20</xm:f>
          </x14:formula1>
          <xm:sqref>D17:E17 D35:E35 O17:P17 O35:P35</xm:sqref>
        </x14:dataValidation>
        <x14:dataValidation type="list" allowBlank="1" showInputMessage="1" showErrorMessage="1" xr:uid="{FE2EE481-59AF-4A88-825B-976C3A458848}">
          <x14:formula1>
            <xm:f>'(参考)リスト'!$B$16:$B$20</xm:f>
          </x14:formula1>
          <xm:sqref>D9:E10 D27:E28 O9:P10 O27:P28</xm:sqref>
        </x14:dataValidation>
        <x14:dataValidation type="list" allowBlank="1" showInputMessage="1" showErrorMessage="1" xr:uid="{29A51F7C-C464-4319-A21D-ADAD54086969}">
          <x14:formula1>
            <xm:f>'(参考)リスト'!$F$16:$F$21</xm:f>
          </x14:formula1>
          <xm:sqref>E15:E16 E33:E34 P15:P16 P33:P34</xm:sqref>
        </x14:dataValidation>
        <x14:dataValidation type="list" allowBlank="1" showInputMessage="1" showErrorMessage="1" xr:uid="{1759072C-88DE-48C7-BBD0-D6CCD4FBDEF5}">
          <x14:formula1>
            <xm:f>'(参考)リスト'!$D$16:$D$18</xm:f>
          </x14:formula1>
          <xm:sqref>D13:E13 D31:E31 O13:P13 O31:P31</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8980D-681C-435F-9050-86078AA4A1FA}">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680</v>
      </c>
      <c r="E5" s="646"/>
      <c r="F5" s="661"/>
      <c r="G5" s="662"/>
      <c r="H5" s="662"/>
      <c r="I5" s="662"/>
      <c r="J5" s="662"/>
      <c r="K5" s="662"/>
      <c r="L5" s="663"/>
      <c r="M5" s="660" t="s">
        <v>51</v>
      </c>
      <c r="N5" s="660" t="s">
        <v>47</v>
      </c>
      <c r="O5" s="645" t="s">
        <v>680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1049</v>
      </c>
      <c r="F18" s="193"/>
      <c r="G18" s="193"/>
      <c r="H18" s="193"/>
      <c r="I18" s="193"/>
      <c r="J18" s="193"/>
      <c r="K18" s="193"/>
      <c r="L18" s="194"/>
      <c r="M18" s="619" t="s">
        <v>7</v>
      </c>
      <c r="N18" s="636"/>
      <c r="O18" s="620"/>
      <c r="P18" s="243" t="s">
        <v>1047</v>
      </c>
      <c r="Q18" s="193"/>
      <c r="R18" s="193"/>
      <c r="S18" s="193"/>
      <c r="T18" s="193"/>
      <c r="U18" s="193"/>
      <c r="V18" s="193"/>
      <c r="W18" s="194"/>
    </row>
    <row r="19" spans="2:23" s="30" customFormat="1" ht="17.100000000000001" customHeight="1" x14ac:dyDescent="0.2">
      <c r="B19" s="626" t="s">
        <v>54</v>
      </c>
      <c r="C19" s="627"/>
      <c r="D19" s="628"/>
      <c r="E19" s="624" t="s">
        <v>1020</v>
      </c>
      <c r="F19" s="625"/>
      <c r="G19" s="625"/>
      <c r="H19" s="625"/>
      <c r="I19" s="625"/>
      <c r="J19" s="625"/>
      <c r="K19" s="625"/>
      <c r="L19" s="629"/>
      <c r="M19" s="626" t="s">
        <v>54</v>
      </c>
      <c r="N19" s="627"/>
      <c r="O19" s="628"/>
      <c r="P19" s="624" t="s">
        <v>1050</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680</v>
      </c>
      <c r="E23" s="646"/>
      <c r="F23" s="661"/>
      <c r="G23" s="662"/>
      <c r="H23" s="662"/>
      <c r="I23" s="662"/>
      <c r="J23" s="662"/>
      <c r="K23" s="662"/>
      <c r="L23" s="663"/>
      <c r="M23" s="660" t="s">
        <v>51</v>
      </c>
      <c r="N23" s="660" t="s">
        <v>47</v>
      </c>
      <c r="O23" s="645" t="s">
        <v>680</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1051</v>
      </c>
      <c r="F36" s="193"/>
      <c r="G36" s="193"/>
      <c r="H36" s="193"/>
      <c r="I36" s="193"/>
      <c r="J36" s="193"/>
      <c r="K36" s="193"/>
      <c r="L36" s="194"/>
      <c r="M36" s="619" t="s">
        <v>7</v>
      </c>
      <c r="N36" s="636"/>
      <c r="O36" s="620"/>
      <c r="P36" s="243" t="s">
        <v>1053</v>
      </c>
      <c r="Q36" s="193"/>
      <c r="R36" s="193"/>
      <c r="S36" s="193"/>
      <c r="T36" s="193"/>
      <c r="U36" s="193"/>
      <c r="V36" s="193"/>
      <c r="W36" s="194"/>
    </row>
    <row r="37" spans="2:24" s="30" customFormat="1" ht="17.100000000000001" customHeight="1" x14ac:dyDescent="0.2">
      <c r="B37" s="626" t="s">
        <v>54</v>
      </c>
      <c r="C37" s="627"/>
      <c r="D37" s="628"/>
      <c r="E37" s="624" t="s">
        <v>1052</v>
      </c>
      <c r="F37" s="625"/>
      <c r="G37" s="625"/>
      <c r="H37" s="625"/>
      <c r="I37" s="625"/>
      <c r="J37" s="625"/>
      <c r="K37" s="625"/>
      <c r="L37" s="629"/>
      <c r="M37" s="626" t="s">
        <v>54</v>
      </c>
      <c r="N37" s="627"/>
      <c r="O37" s="628"/>
      <c r="P37" s="687" t="s">
        <v>1054</v>
      </c>
      <c r="Q37" s="688"/>
      <c r="R37" s="688"/>
      <c r="S37" s="688"/>
      <c r="T37" s="688"/>
      <c r="U37" s="688"/>
      <c r="V37" s="688"/>
      <c r="W37" s="68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2561EEA-C710-4E89-914F-89C813ACE690}">
      <formula1>INDIRECT(D13)</formula1>
    </dataValidation>
    <dataValidation type="list" allowBlank="1" showInputMessage="1" showErrorMessage="1" sqref="D11:E12 D29:E30 O11:P12 O29:P30" xr:uid="{709C62DE-0867-41FC-9854-D0A3BC9D8C7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94E8BC-1125-4F62-876A-757BC9446849}">
          <x14:formula1>
            <xm:f>'(参考)リスト'!$D$16:$D$18</xm:f>
          </x14:formula1>
          <xm:sqref>D13:E13 D31:E31 O13:P13 O31:P31</xm:sqref>
        </x14:dataValidation>
        <x14:dataValidation type="list" allowBlank="1" showInputMessage="1" showErrorMessage="1" xr:uid="{908F65E3-06FF-4A74-8463-194BCF8AE535}">
          <x14:formula1>
            <xm:f>'(参考)リスト'!$F$16:$F$21</xm:f>
          </x14:formula1>
          <xm:sqref>E15:E16 E33:E34 P15:P16 P33:P34</xm:sqref>
        </x14:dataValidation>
        <x14:dataValidation type="list" allowBlank="1" showInputMessage="1" showErrorMessage="1" xr:uid="{37E551B3-6686-4982-A008-E908C874793C}">
          <x14:formula1>
            <xm:f>'(参考)リスト'!$B$16:$B$20</xm:f>
          </x14:formula1>
          <xm:sqref>D9:E10 D27:E28 O9:P10 O27:P28</xm:sqref>
        </x14:dataValidation>
        <x14:dataValidation type="list" allowBlank="1" showInputMessage="1" showErrorMessage="1" xr:uid="{01BAFF6C-6E41-4C81-A5E8-FB5A2A6B15F9}">
          <x14:formula1>
            <xm:f>'(参考)リスト'!$G$16:$G$20</xm:f>
          </x14:formula1>
          <xm:sqref>D17:E17 D35:E35 O17:P17 O35:P35</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017C-13CC-4964-8A16-28301C07D299}">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680</v>
      </c>
      <c r="E5" s="646"/>
      <c r="F5" s="661"/>
      <c r="G5" s="662"/>
      <c r="H5" s="662"/>
      <c r="I5" s="662"/>
      <c r="J5" s="662"/>
      <c r="K5" s="662"/>
      <c r="L5" s="663"/>
      <c r="M5" s="660" t="s">
        <v>51</v>
      </c>
      <c r="N5" s="660" t="s">
        <v>47</v>
      </c>
      <c r="O5" s="645" t="s">
        <v>680</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1042</v>
      </c>
      <c r="F18" s="193"/>
      <c r="G18" s="193"/>
      <c r="H18" s="193"/>
      <c r="I18" s="193"/>
      <c r="J18" s="193"/>
      <c r="K18" s="193"/>
      <c r="L18" s="194"/>
      <c r="M18" s="619" t="s">
        <v>7</v>
      </c>
      <c r="N18" s="636"/>
      <c r="O18" s="620"/>
      <c r="P18" s="243" t="s">
        <v>749</v>
      </c>
      <c r="Q18" s="193"/>
      <c r="R18" s="193"/>
      <c r="S18" s="193"/>
      <c r="T18" s="193"/>
      <c r="U18" s="193"/>
      <c r="V18" s="193"/>
      <c r="W18" s="194"/>
    </row>
    <row r="19" spans="2:23" s="30" customFormat="1" ht="17.100000000000001" customHeight="1" x14ac:dyDescent="0.2">
      <c r="B19" s="626" t="s">
        <v>54</v>
      </c>
      <c r="C19" s="627"/>
      <c r="D19" s="628"/>
      <c r="E19" s="624" t="s">
        <v>1055</v>
      </c>
      <c r="F19" s="625"/>
      <c r="G19" s="625"/>
      <c r="H19" s="625"/>
      <c r="I19" s="625"/>
      <c r="J19" s="625"/>
      <c r="K19" s="625"/>
      <c r="L19" s="629"/>
      <c r="M19" s="626" t="s">
        <v>54</v>
      </c>
      <c r="N19" s="627"/>
      <c r="O19" s="628"/>
      <c r="P19" s="624" t="s">
        <v>956</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680</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1056</v>
      </c>
      <c r="F36" s="193"/>
      <c r="G36" s="193"/>
      <c r="H36" s="193"/>
      <c r="I36" s="193"/>
      <c r="J36" s="193"/>
      <c r="K36" s="193"/>
      <c r="L36" s="194"/>
      <c r="M36" s="619" t="s">
        <v>7</v>
      </c>
      <c r="N36" s="636"/>
      <c r="O36" s="620"/>
      <c r="P36" s="243" t="s">
        <v>1058</v>
      </c>
      <c r="Q36" s="193"/>
      <c r="R36" s="193"/>
      <c r="S36" s="193"/>
      <c r="T36" s="193"/>
      <c r="U36" s="193"/>
      <c r="V36" s="193"/>
      <c r="W36" s="194"/>
    </row>
    <row r="37" spans="2:24" s="30" customFormat="1" ht="17.100000000000001" customHeight="1" x14ac:dyDescent="0.2">
      <c r="B37" s="626" t="s">
        <v>54</v>
      </c>
      <c r="C37" s="627"/>
      <c r="D37" s="628"/>
      <c r="E37" s="624" t="s">
        <v>1057</v>
      </c>
      <c r="F37" s="625"/>
      <c r="G37" s="625"/>
      <c r="H37" s="625"/>
      <c r="I37" s="625"/>
      <c r="J37" s="625"/>
      <c r="K37" s="625"/>
      <c r="L37" s="629"/>
      <c r="M37" s="626" t="s">
        <v>54</v>
      </c>
      <c r="N37" s="627"/>
      <c r="O37" s="628"/>
      <c r="P37" s="624" t="s">
        <v>1059</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29:P30 O11:P12" xr:uid="{5F6DD98E-07BD-4C20-B911-E48E37A2D93F}">
      <formula1>INDIRECT(D9)</formula1>
    </dataValidation>
    <dataValidation type="list" allowBlank="1" showInputMessage="1" showErrorMessage="1" sqref="D14:E14 D32:E32 O32:P32 O14:P14" xr:uid="{49F19444-1ED3-4F98-B265-4E74D36892D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8EFD9F-BE85-47D7-8AAB-EDFF99F93E7D}">
          <x14:formula1>
            <xm:f>'(参考)リスト'!$G$16:$G$20</xm:f>
          </x14:formula1>
          <xm:sqref>D17:E17 D35:E35 O17:P17 O35:P35</xm:sqref>
        </x14:dataValidation>
        <x14:dataValidation type="list" allowBlank="1" showInputMessage="1" showErrorMessage="1" xr:uid="{DF7F2FDC-3B3E-45F0-9934-D4BCDB5DE188}">
          <x14:formula1>
            <xm:f>'(参考)リスト'!$B$16:$B$20</xm:f>
          </x14:formula1>
          <xm:sqref>D9:E10 D27:E28 O27:P28 O9:P10</xm:sqref>
        </x14:dataValidation>
        <x14:dataValidation type="list" allowBlank="1" showInputMessage="1" showErrorMessage="1" xr:uid="{70B7FC1F-C219-4E8E-82C0-99A50BE87AEE}">
          <x14:formula1>
            <xm:f>'(参考)リスト'!$F$16:$F$21</xm:f>
          </x14:formula1>
          <xm:sqref>E15:E16 E33:E34 P15:P16 P33:P34</xm:sqref>
        </x14:dataValidation>
        <x14:dataValidation type="list" allowBlank="1" showInputMessage="1" showErrorMessage="1" xr:uid="{B742C7C6-B5C5-4A49-9FD8-6FE5E3D9BF80}">
          <x14:formula1>
            <xm:f>'(参考)リスト'!$D$16:$D$18</xm:f>
          </x14:formula1>
          <xm:sqref>D13:E13 D31:E31 O31:P31 O13:P13</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6DB5-B8F7-4136-96FC-461AF8F55E56}">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510</v>
      </c>
      <c r="E11" s="646"/>
      <c r="F11" s="654"/>
      <c r="G11" s="655"/>
      <c r="H11" s="655"/>
      <c r="I11" s="655"/>
      <c r="J11" s="655"/>
      <c r="K11" s="655"/>
      <c r="L11" s="656"/>
      <c r="M11" s="630"/>
      <c r="N11" s="630" t="s">
        <v>4</v>
      </c>
      <c r="O11" s="645" t="s">
        <v>510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1060</v>
      </c>
      <c r="F18" s="193"/>
      <c r="G18" s="193"/>
      <c r="H18" s="193"/>
      <c r="I18" s="193"/>
      <c r="J18" s="193"/>
      <c r="K18" s="193"/>
      <c r="L18" s="194"/>
      <c r="M18" s="619" t="s">
        <v>7</v>
      </c>
      <c r="N18" s="636"/>
      <c r="O18" s="620"/>
      <c r="P18" s="225" t="s">
        <v>938</v>
      </c>
      <c r="Q18" s="193"/>
      <c r="R18" s="193"/>
      <c r="S18" s="193"/>
      <c r="T18" s="193"/>
      <c r="U18" s="193"/>
      <c r="V18" s="193"/>
      <c r="W18" s="194"/>
    </row>
    <row r="19" spans="2:23" s="30" customFormat="1" ht="17.100000000000001" customHeight="1" x14ac:dyDescent="0.2">
      <c r="B19" s="626" t="s">
        <v>54</v>
      </c>
      <c r="C19" s="627"/>
      <c r="D19" s="628"/>
      <c r="E19" s="624" t="s">
        <v>1061</v>
      </c>
      <c r="F19" s="625"/>
      <c r="G19" s="625"/>
      <c r="H19" s="625"/>
      <c r="I19" s="625"/>
      <c r="J19" s="625"/>
      <c r="K19" s="625"/>
      <c r="L19" s="629"/>
      <c r="M19" s="626" t="s">
        <v>54</v>
      </c>
      <c r="N19" s="627"/>
      <c r="O19" s="628"/>
      <c r="P19" s="624" t="s">
        <v>935</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965</v>
      </c>
      <c r="P22" s="638"/>
      <c r="Q22" s="638"/>
      <c r="R22" s="638"/>
      <c r="S22" s="638"/>
      <c r="T22" s="638"/>
      <c r="U22" s="638"/>
      <c r="V22" s="638"/>
      <c r="W22" s="639"/>
    </row>
    <row r="23" spans="2:23" s="30" customFormat="1" ht="20.100000000000001"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516</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361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572</v>
      </c>
      <c r="E32" s="650"/>
      <c r="F32" s="654"/>
      <c r="G32" s="655"/>
      <c r="H32" s="655"/>
      <c r="I32" s="655"/>
      <c r="J32" s="655"/>
      <c r="K32" s="655"/>
      <c r="L32" s="656"/>
      <c r="M32" s="619" t="s">
        <v>49</v>
      </c>
      <c r="N32" s="620"/>
      <c r="O32" s="649" t="s">
        <v>368</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1062</v>
      </c>
      <c r="F36" s="193"/>
      <c r="G36" s="193"/>
      <c r="H36" s="193"/>
      <c r="I36" s="193"/>
      <c r="J36" s="193"/>
      <c r="K36" s="193"/>
      <c r="L36" s="194"/>
      <c r="M36" s="619" t="s">
        <v>7</v>
      </c>
      <c r="N36" s="636"/>
      <c r="O36" s="620"/>
      <c r="P36" s="243" t="s">
        <v>1064</v>
      </c>
      <c r="Q36" s="193"/>
      <c r="R36" s="193"/>
      <c r="S36" s="193"/>
      <c r="T36" s="193"/>
      <c r="U36" s="193"/>
      <c r="V36" s="193"/>
      <c r="W36" s="194"/>
    </row>
    <row r="37" spans="2:24" s="30" customFormat="1" ht="17.100000000000001" customHeight="1" x14ac:dyDescent="0.2">
      <c r="B37" s="626" t="s">
        <v>54</v>
      </c>
      <c r="C37" s="627"/>
      <c r="D37" s="628"/>
      <c r="E37" s="624" t="s">
        <v>1063</v>
      </c>
      <c r="F37" s="625"/>
      <c r="G37" s="625"/>
      <c r="H37" s="625"/>
      <c r="I37" s="625"/>
      <c r="J37" s="625"/>
      <c r="K37" s="625"/>
      <c r="L37" s="629"/>
      <c r="M37" s="626" t="s">
        <v>54</v>
      </c>
      <c r="N37" s="627"/>
      <c r="O37" s="628"/>
      <c r="P37" s="624" t="s">
        <v>1065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1063</v>
      </c>
      <c r="E40" s="638"/>
      <c r="F40" s="638"/>
      <c r="G40" s="638"/>
      <c r="H40" s="638"/>
      <c r="I40" s="638"/>
      <c r="J40" s="638"/>
      <c r="K40" s="638"/>
      <c r="L40" s="639"/>
      <c r="M40" s="619" t="s">
        <v>50</v>
      </c>
      <c r="N40" s="620"/>
      <c r="O40" s="637" t="s">
        <v>1066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39518C6-0CF0-4926-AAAB-4A2A6DDA7830}">
      <formula1>INDIRECT(D13)</formula1>
    </dataValidation>
    <dataValidation type="list" allowBlank="1" showInputMessage="1" showErrorMessage="1" sqref="D11:E12 D29:E30 O11:P12 O29:P30" xr:uid="{39664C67-8DE4-44BD-A743-04423DC038A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1CF9F8-DEB4-4EAF-AA8E-F313341235B5}">
          <x14:formula1>
            <xm:f>'(参考)リスト'!$D$16:$D$18</xm:f>
          </x14:formula1>
          <xm:sqref>D13:E13 D31:E31 O13:P13 O31:P31</xm:sqref>
        </x14:dataValidation>
        <x14:dataValidation type="list" allowBlank="1" showInputMessage="1" showErrorMessage="1" xr:uid="{1224997E-DF34-4203-A938-DC1A9663BBA1}">
          <x14:formula1>
            <xm:f>'(参考)リスト'!$F$16:$F$21</xm:f>
          </x14:formula1>
          <xm:sqref>E15:E16 E33:E34 P15:P16 P33:P34</xm:sqref>
        </x14:dataValidation>
        <x14:dataValidation type="list" allowBlank="1" showInputMessage="1" showErrorMessage="1" xr:uid="{C2EF3CB0-7886-4686-A887-B9BF2944BBB7}">
          <x14:formula1>
            <xm:f>'(参考)リスト'!$B$16:$B$20</xm:f>
          </x14:formula1>
          <xm:sqref>D9:E10 D27:E28 O9:P10 O27:P28</xm:sqref>
        </x14:dataValidation>
        <x14:dataValidation type="list" allowBlank="1" showInputMessage="1" showErrorMessage="1" xr:uid="{431B35DF-3549-43A2-A961-A72737090D81}">
          <x14:formula1>
            <xm:f>'(参考)リスト'!$G$16:$G$20</xm:f>
          </x14:formula1>
          <xm:sqref>D17:E17 D35:E35 O17:P17 O35:P35</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71C6-67D5-4E77-88CB-7BF0C1562920}">
  <dimension ref="B1:X45"/>
  <sheetViews>
    <sheetView showGridLines="0" showZeros="0" view="pageBreakPreview" topLeftCell="A19"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512</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1067</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1068</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965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515</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713</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1069</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965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E657FC1-0848-4ACC-A18B-C3422D355E24}">
      <formula1>INDIRECT(D9)</formula1>
    </dataValidation>
    <dataValidation type="list" allowBlank="1" showInputMessage="1" showErrorMessage="1" sqref="D14:E14 D32:E32 O14:P14 O32:P32" xr:uid="{AD072BBA-D68C-4A04-9E5C-A1684E2A81C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398EA9-EA7E-4E46-B964-340BE6669D67}">
          <x14:formula1>
            <xm:f>'(参考)リスト'!$G$16:$G$20</xm:f>
          </x14:formula1>
          <xm:sqref>D17:E17 D35:E35 O17:P17 O35:P35</xm:sqref>
        </x14:dataValidation>
        <x14:dataValidation type="list" allowBlank="1" showInputMessage="1" showErrorMessage="1" xr:uid="{2B78AED1-0C65-45E8-8328-0303E0923174}">
          <x14:formula1>
            <xm:f>'(参考)リスト'!$B$16:$B$20</xm:f>
          </x14:formula1>
          <xm:sqref>D9:E10 D27:E28 O9:P10 O27:P28</xm:sqref>
        </x14:dataValidation>
        <x14:dataValidation type="list" allowBlank="1" showInputMessage="1" showErrorMessage="1" xr:uid="{99C2EFAE-1BC8-403F-BAE6-F8BA95F63351}">
          <x14:formula1>
            <xm:f>'(参考)リスト'!$F$16:$F$21</xm:f>
          </x14:formula1>
          <xm:sqref>E15:E16 E33:E34 P15:P16 P33:P34</xm:sqref>
        </x14:dataValidation>
        <x14:dataValidation type="list" allowBlank="1" showInputMessage="1" showErrorMessage="1" xr:uid="{807BB2F1-EF46-416D-A1CD-6C151FA35FE1}">
          <x14:formula1>
            <xm:f>'(参考)リスト'!$D$16:$D$18</xm:f>
          </x14:formula1>
          <xm:sqref>D13:E13 D31:E31 O13:P13 O31:P31</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8C2C0-DDA9-425C-95FD-1AC75A0C846C}">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10</v>
      </c>
      <c r="E7" s="633"/>
      <c r="F7" s="654"/>
      <c r="G7" s="655"/>
      <c r="H7" s="655"/>
      <c r="I7" s="655"/>
      <c r="J7" s="655"/>
      <c r="K7" s="655"/>
      <c r="L7" s="656"/>
      <c r="M7" s="630"/>
      <c r="N7" s="630" t="s">
        <v>2</v>
      </c>
      <c r="O7" s="632">
        <v>11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511</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361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355</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759</v>
      </c>
      <c r="F18" s="193"/>
      <c r="G18" s="193"/>
      <c r="H18" s="193"/>
      <c r="I18" s="193"/>
      <c r="J18" s="193"/>
      <c r="K18" s="193"/>
      <c r="L18" s="194"/>
      <c r="M18" s="619" t="s">
        <v>7</v>
      </c>
      <c r="N18" s="636"/>
      <c r="O18" s="620"/>
      <c r="P18" s="225" t="s">
        <v>1071</v>
      </c>
      <c r="Q18" s="193"/>
      <c r="R18" s="193"/>
      <c r="S18" s="193"/>
      <c r="T18" s="193"/>
      <c r="U18" s="193"/>
      <c r="V18" s="193"/>
      <c r="W18" s="194"/>
    </row>
    <row r="19" spans="2:23" s="30" customFormat="1" ht="17.100000000000001" customHeight="1" x14ac:dyDescent="0.2">
      <c r="B19" s="626" t="s">
        <v>54</v>
      </c>
      <c r="C19" s="627"/>
      <c r="D19" s="628"/>
      <c r="E19" s="624" t="s">
        <v>1070</v>
      </c>
      <c r="F19" s="625"/>
      <c r="G19" s="625"/>
      <c r="H19" s="625"/>
      <c r="I19" s="625"/>
      <c r="J19" s="625"/>
      <c r="K19" s="625"/>
      <c r="L19" s="629"/>
      <c r="M19" s="626" t="s">
        <v>54</v>
      </c>
      <c r="N19" s="627"/>
      <c r="O19" s="628"/>
      <c r="P19" s="624" t="s">
        <v>1072</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1072</v>
      </c>
      <c r="P22" s="638"/>
      <c r="Q22" s="638"/>
      <c r="R22" s="638"/>
      <c r="S22" s="638"/>
      <c r="T22" s="638"/>
      <c r="U22" s="638"/>
      <c r="V22" s="638"/>
      <c r="W22" s="639"/>
    </row>
    <row r="23" spans="2:23" s="30" customFormat="1" ht="20.100000000000001"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12</v>
      </c>
      <c r="E25" s="633"/>
      <c r="F25" s="654"/>
      <c r="G25" s="655"/>
      <c r="H25" s="655"/>
      <c r="I25" s="655"/>
      <c r="J25" s="655"/>
      <c r="K25" s="655"/>
      <c r="L25" s="656"/>
      <c r="M25" s="630"/>
      <c r="N25" s="630" t="s">
        <v>2</v>
      </c>
      <c r="O25" s="632">
        <v>13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671</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672</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43" t="s">
        <v>880</v>
      </c>
      <c r="F36" s="193"/>
      <c r="G36" s="193"/>
      <c r="H36" s="193"/>
      <c r="I36" s="193"/>
      <c r="J36" s="193"/>
      <c r="K36" s="193"/>
      <c r="L36" s="194"/>
      <c r="M36" s="619" t="s">
        <v>7</v>
      </c>
      <c r="N36" s="636"/>
      <c r="O36" s="620"/>
      <c r="P36" s="243" t="s">
        <v>1026</v>
      </c>
      <c r="Q36" s="193"/>
      <c r="R36" s="193"/>
      <c r="S36" s="193"/>
      <c r="T36" s="193"/>
      <c r="U36" s="193"/>
      <c r="V36" s="193"/>
      <c r="W36" s="194"/>
    </row>
    <row r="37" spans="2:24" s="30" customFormat="1" ht="17.100000000000001" customHeight="1" x14ac:dyDescent="0.2">
      <c r="B37" s="626" t="s">
        <v>54</v>
      </c>
      <c r="C37" s="627"/>
      <c r="D37" s="628"/>
      <c r="E37" s="624" t="s">
        <v>1073</v>
      </c>
      <c r="F37" s="625"/>
      <c r="G37" s="625"/>
      <c r="H37" s="625"/>
      <c r="I37" s="625"/>
      <c r="J37" s="625"/>
      <c r="K37" s="625"/>
      <c r="L37" s="629"/>
      <c r="M37" s="626" t="s">
        <v>54</v>
      </c>
      <c r="N37" s="627"/>
      <c r="O37" s="628"/>
      <c r="P37" s="624" t="s">
        <v>1076</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959</v>
      </c>
      <c r="Q39" s="625"/>
      <c r="R39" s="625"/>
      <c r="S39" s="643" t="s">
        <v>8</v>
      </c>
      <c r="T39" s="644"/>
      <c r="U39" s="640"/>
      <c r="V39" s="641"/>
      <c r="W39" s="642"/>
    </row>
    <row r="40" spans="2:24" s="30" customFormat="1" ht="17.100000000000001" customHeight="1" x14ac:dyDescent="0.2">
      <c r="B40" s="619" t="s">
        <v>50</v>
      </c>
      <c r="C40" s="620"/>
      <c r="D40" s="637" t="s">
        <v>1075</v>
      </c>
      <c r="E40" s="638"/>
      <c r="F40" s="638"/>
      <c r="G40" s="638"/>
      <c r="H40" s="638"/>
      <c r="I40" s="638"/>
      <c r="J40" s="638"/>
      <c r="K40" s="638"/>
      <c r="L40" s="639"/>
      <c r="M40" s="619" t="s">
        <v>50</v>
      </c>
      <c r="N40" s="620"/>
      <c r="O40" s="637" t="s">
        <v>945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E685A4B3-80CB-4349-B805-0BB4606DBEA9}">
      <formula1>INDIRECT(D13)</formula1>
    </dataValidation>
    <dataValidation type="list" allowBlank="1" showInputMessage="1" showErrorMessage="1" sqref="D11:E12 D29:E30 O11:P12 O29:P30" xr:uid="{7014382A-86AF-4C57-899F-911A77B61D6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4DBFF4-06D1-4DC7-BFBF-04ADADE08340}">
          <x14:formula1>
            <xm:f>'(参考)リスト'!$D$16:$D$18</xm:f>
          </x14:formula1>
          <xm:sqref>D13:E13 D31:E31 O13:P13 O31:P31</xm:sqref>
        </x14:dataValidation>
        <x14:dataValidation type="list" allowBlank="1" showInputMessage="1" showErrorMessage="1" xr:uid="{8189D4F0-D640-4098-818A-088A44AB10E0}">
          <x14:formula1>
            <xm:f>'(参考)リスト'!$F$16:$F$21</xm:f>
          </x14:formula1>
          <xm:sqref>E15:E16 E33:E34 P15:P16 P33:P34</xm:sqref>
        </x14:dataValidation>
        <x14:dataValidation type="list" allowBlank="1" showInputMessage="1" showErrorMessage="1" xr:uid="{DB497EDC-517D-4E85-AC87-FF8DD7DC3E36}">
          <x14:formula1>
            <xm:f>'(参考)リスト'!$B$16:$B$20</xm:f>
          </x14:formula1>
          <xm:sqref>D9:E10 D27:E28 O9:P10 O27:P28</xm:sqref>
        </x14:dataValidation>
        <x14:dataValidation type="list" allowBlank="1" showInputMessage="1" showErrorMessage="1" xr:uid="{6E28F888-7B9C-40F9-BADF-BC987D5B87DA}">
          <x14:formula1>
            <xm:f>'(参考)リスト'!$G$16:$G$20</xm:f>
          </x14:formula1>
          <xm:sqref>D17:E17 D35:E35 O17:P17 O35:P35</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92670-BBDC-4A94-8CC7-AD075B9E82A9}">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14</v>
      </c>
      <c r="E7" s="633"/>
      <c r="F7" s="654"/>
      <c r="G7" s="655"/>
      <c r="H7" s="655"/>
      <c r="I7" s="655"/>
      <c r="J7" s="655"/>
      <c r="K7" s="655"/>
      <c r="L7" s="656"/>
      <c r="M7" s="630"/>
      <c r="N7" s="630" t="s">
        <v>2</v>
      </c>
      <c r="O7" s="632">
        <v>15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519</v>
      </c>
      <c r="E11" s="646"/>
      <c r="F11" s="654"/>
      <c r="G11" s="655"/>
      <c r="H11" s="655"/>
      <c r="I11" s="655"/>
      <c r="J11" s="655"/>
      <c r="K11" s="655"/>
      <c r="L11" s="656"/>
      <c r="M11" s="630"/>
      <c r="N11" s="630" t="s">
        <v>4</v>
      </c>
      <c r="O11" s="645" t="s">
        <v>519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778</v>
      </c>
      <c r="F18" s="193"/>
      <c r="G18" s="193"/>
      <c r="H18" s="193"/>
      <c r="I18" s="193"/>
      <c r="J18" s="193"/>
      <c r="K18" s="193"/>
      <c r="L18" s="194"/>
      <c r="M18" s="619" t="s">
        <v>7</v>
      </c>
      <c r="N18" s="636"/>
      <c r="O18" s="620"/>
      <c r="P18" s="243" t="s">
        <v>1078</v>
      </c>
      <c r="Q18" s="193"/>
      <c r="R18" s="193"/>
      <c r="S18" s="193"/>
      <c r="T18" s="193"/>
      <c r="U18" s="193"/>
      <c r="V18" s="193"/>
      <c r="W18" s="194"/>
    </row>
    <row r="19" spans="2:23" s="30" customFormat="1" ht="17.100000000000001" customHeight="1" x14ac:dyDescent="0.2">
      <c r="B19" s="626" t="s">
        <v>54</v>
      </c>
      <c r="C19" s="627"/>
      <c r="D19" s="628"/>
      <c r="E19" s="624" t="s">
        <v>1077</v>
      </c>
      <c r="F19" s="625"/>
      <c r="G19" s="625"/>
      <c r="H19" s="625"/>
      <c r="I19" s="625"/>
      <c r="J19" s="625"/>
      <c r="K19" s="625"/>
      <c r="L19" s="629"/>
      <c r="M19" s="626" t="s">
        <v>54</v>
      </c>
      <c r="N19" s="627"/>
      <c r="O19" s="628"/>
      <c r="P19" s="624" t="s">
        <v>1079</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16</v>
      </c>
      <c r="E25" s="633"/>
      <c r="F25" s="654"/>
      <c r="G25" s="655"/>
      <c r="H25" s="655"/>
      <c r="I25" s="655"/>
      <c r="J25" s="655"/>
      <c r="K25" s="655"/>
      <c r="L25" s="656"/>
      <c r="M25" s="630"/>
      <c r="N25" s="630" t="s">
        <v>2</v>
      </c>
      <c r="O25" s="632">
        <v>17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519</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928</v>
      </c>
      <c r="F36" s="193"/>
      <c r="G36" s="193"/>
      <c r="H36" s="193"/>
      <c r="I36" s="193"/>
      <c r="J36" s="193"/>
      <c r="K36" s="193"/>
      <c r="L36" s="194"/>
      <c r="M36" s="619" t="s">
        <v>7</v>
      </c>
      <c r="N36" s="636"/>
      <c r="O36" s="620"/>
      <c r="P36" s="243" t="s">
        <v>1081</v>
      </c>
      <c r="Q36" s="193"/>
      <c r="R36" s="193"/>
      <c r="S36" s="193"/>
      <c r="T36" s="193"/>
      <c r="U36" s="193"/>
      <c r="V36" s="193"/>
      <c r="W36" s="194"/>
    </row>
    <row r="37" spans="2:24" s="30" customFormat="1" ht="17.100000000000001" customHeight="1" x14ac:dyDescent="0.2">
      <c r="B37" s="626" t="s">
        <v>54</v>
      </c>
      <c r="C37" s="627"/>
      <c r="D37" s="628"/>
      <c r="E37" s="624" t="s">
        <v>1080</v>
      </c>
      <c r="F37" s="625"/>
      <c r="G37" s="625"/>
      <c r="H37" s="625"/>
      <c r="I37" s="625"/>
      <c r="J37" s="625"/>
      <c r="K37" s="625"/>
      <c r="L37" s="629"/>
      <c r="M37" s="626" t="s">
        <v>54</v>
      </c>
      <c r="N37" s="627"/>
      <c r="O37" s="628"/>
      <c r="P37" s="624" t="s">
        <v>1082</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O11:P12 O29:P30 D29:E30" xr:uid="{B3B96155-B001-4A70-8BCB-E05634946B6D}">
      <formula1>INDIRECT(D9)</formula1>
    </dataValidation>
    <dataValidation type="list" allowBlank="1" showInputMessage="1" showErrorMessage="1" sqref="D14:E14 O14:P14 O32:P32 D32:E32" xr:uid="{7FAE0255-0E9D-4143-8882-2DBC089B17A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E482B38-AC2B-4036-BD28-AC3471ABDC1D}">
          <x14:formula1>
            <xm:f>'(参考)リスト'!$G$16:$G$20</xm:f>
          </x14:formula1>
          <xm:sqref>D17:E17 D35:E35 O17:P17 O35:P35</xm:sqref>
        </x14:dataValidation>
        <x14:dataValidation type="list" allowBlank="1" showInputMessage="1" showErrorMessage="1" xr:uid="{46E5AA88-EB6C-4E4E-BA95-CABF3B95C8CE}">
          <x14:formula1>
            <xm:f>'(参考)リスト'!$B$16:$B$20</xm:f>
          </x14:formula1>
          <xm:sqref>D9:E10 O9:P10 O27:P28 D27:E28</xm:sqref>
        </x14:dataValidation>
        <x14:dataValidation type="list" allowBlank="1" showInputMessage="1" showErrorMessage="1" xr:uid="{86242381-B33F-419F-BADA-0539EC8D8541}">
          <x14:formula1>
            <xm:f>'(参考)リスト'!$F$16:$F$21</xm:f>
          </x14:formula1>
          <xm:sqref>E15:E16 E33:E34 P15:P16 P33:P34</xm:sqref>
        </x14:dataValidation>
        <x14:dataValidation type="list" allowBlank="1" showInputMessage="1" showErrorMessage="1" xr:uid="{5F470091-FC3D-41BF-967E-FABD6E74CFED}">
          <x14:formula1>
            <xm:f>'(参考)リスト'!$D$16:$D$18</xm:f>
          </x14:formula1>
          <xm:sqref>D13:E13 O13:P13 O31:P31 D31:E31</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FBA76-6B53-4E99-84C9-38968E04439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18</v>
      </c>
      <c r="E7" s="633"/>
      <c r="F7" s="654"/>
      <c r="G7" s="655"/>
      <c r="H7" s="655"/>
      <c r="I7" s="655"/>
      <c r="J7" s="655"/>
      <c r="K7" s="655"/>
      <c r="L7" s="656"/>
      <c r="M7" s="630"/>
      <c r="N7" s="630" t="s">
        <v>2</v>
      </c>
      <c r="O7" s="632">
        <v>19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749</v>
      </c>
      <c r="F18" s="193"/>
      <c r="G18" s="193"/>
      <c r="H18" s="193"/>
      <c r="I18" s="193"/>
      <c r="J18" s="193"/>
      <c r="K18" s="193"/>
      <c r="L18" s="194"/>
      <c r="M18" s="619" t="s">
        <v>7</v>
      </c>
      <c r="N18" s="636"/>
      <c r="O18" s="620"/>
      <c r="P18" s="243" t="s">
        <v>1083</v>
      </c>
      <c r="Q18" s="193"/>
      <c r="R18" s="193"/>
      <c r="S18" s="193"/>
      <c r="T18" s="193"/>
      <c r="U18" s="193"/>
      <c r="V18" s="193"/>
      <c r="W18" s="194"/>
    </row>
    <row r="19" spans="2:23" s="30" customFormat="1" ht="17.100000000000001" customHeight="1" x14ac:dyDescent="0.2">
      <c r="B19" s="626" t="s">
        <v>54</v>
      </c>
      <c r="C19" s="627"/>
      <c r="D19" s="628"/>
      <c r="E19" s="624" t="s">
        <v>956</v>
      </c>
      <c r="F19" s="625"/>
      <c r="G19" s="625"/>
      <c r="H19" s="625"/>
      <c r="I19" s="625"/>
      <c r="J19" s="625"/>
      <c r="K19" s="625"/>
      <c r="L19" s="629"/>
      <c r="M19" s="626" t="s">
        <v>54</v>
      </c>
      <c r="N19" s="627"/>
      <c r="O19" s="628"/>
      <c r="P19" s="624" t="s">
        <v>1084</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20</v>
      </c>
      <c r="E25" s="633"/>
      <c r="F25" s="654"/>
      <c r="G25" s="655"/>
      <c r="H25" s="655"/>
      <c r="I25" s="655"/>
      <c r="J25" s="655"/>
      <c r="K25" s="655"/>
      <c r="L25" s="656"/>
      <c r="M25" s="630"/>
      <c r="N25" s="630" t="s">
        <v>2</v>
      </c>
      <c r="O25" s="632">
        <v>21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373</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1085</v>
      </c>
      <c r="F36" s="193"/>
      <c r="G36" s="193"/>
      <c r="H36" s="193"/>
      <c r="I36" s="193"/>
      <c r="J36" s="193"/>
      <c r="K36" s="193"/>
      <c r="L36" s="194"/>
      <c r="M36" s="619" t="s">
        <v>7</v>
      </c>
      <c r="N36" s="636"/>
      <c r="O36" s="620"/>
      <c r="P36" s="243" t="s">
        <v>769</v>
      </c>
      <c r="Q36" s="193"/>
      <c r="R36" s="193"/>
      <c r="S36" s="193"/>
      <c r="T36" s="193"/>
      <c r="U36" s="193"/>
      <c r="V36" s="193"/>
      <c r="W36" s="194"/>
    </row>
    <row r="37" spans="2:24" s="30" customFormat="1" ht="17.100000000000001" customHeight="1" x14ac:dyDescent="0.2">
      <c r="B37" s="626" t="s">
        <v>54</v>
      </c>
      <c r="C37" s="627"/>
      <c r="D37" s="628"/>
      <c r="E37" s="624" t="s">
        <v>1086</v>
      </c>
      <c r="F37" s="625"/>
      <c r="G37" s="625"/>
      <c r="H37" s="625"/>
      <c r="I37" s="625"/>
      <c r="J37" s="625"/>
      <c r="K37" s="625"/>
      <c r="L37" s="629"/>
      <c r="M37" s="626" t="s">
        <v>54</v>
      </c>
      <c r="N37" s="627"/>
      <c r="O37" s="628"/>
      <c r="P37" s="624" t="s">
        <v>1088</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996</v>
      </c>
      <c r="F39" s="625"/>
      <c r="G39" s="625"/>
      <c r="H39" s="643" t="s">
        <v>8</v>
      </c>
      <c r="I39" s="644"/>
      <c r="J39" s="640"/>
      <c r="K39" s="641"/>
      <c r="L39" s="642"/>
      <c r="M39" s="621" t="s">
        <v>303</v>
      </c>
      <c r="N39" s="622"/>
      <c r="O39" s="623"/>
      <c r="P39" s="624" t="s">
        <v>996</v>
      </c>
      <c r="Q39" s="625"/>
      <c r="R39" s="625"/>
      <c r="S39" s="643" t="s">
        <v>8</v>
      </c>
      <c r="T39" s="644"/>
      <c r="U39" s="640"/>
      <c r="V39" s="641"/>
      <c r="W39" s="642"/>
    </row>
    <row r="40" spans="2:24" s="30" customFormat="1" ht="17.100000000000001" customHeight="1" x14ac:dyDescent="0.2">
      <c r="B40" s="619" t="s">
        <v>50</v>
      </c>
      <c r="C40" s="620"/>
      <c r="D40" s="637" t="s">
        <v>1087</v>
      </c>
      <c r="E40" s="638"/>
      <c r="F40" s="638"/>
      <c r="G40" s="638"/>
      <c r="H40" s="638"/>
      <c r="I40" s="638"/>
      <c r="J40" s="638"/>
      <c r="K40" s="638"/>
      <c r="L40" s="639"/>
      <c r="M40" s="619" t="s">
        <v>50</v>
      </c>
      <c r="N40" s="620"/>
      <c r="O40" s="637" t="s">
        <v>1087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D0986FCB-B4CA-4873-8ABC-83C8B449717A}">
      <formula1>INDIRECT(D13)</formula1>
    </dataValidation>
    <dataValidation type="list" allowBlank="1" showInputMessage="1" showErrorMessage="1" sqref="D11:E12 D29:E30 O11:P12 O29:P30" xr:uid="{0B82D10E-D484-4B65-B426-245EB9BD702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F0B92A-87DD-4FB7-9B55-55FFFD542427}">
          <x14:formula1>
            <xm:f>'(参考)リスト'!$D$16:$D$18</xm:f>
          </x14:formula1>
          <xm:sqref>D13:E13 D31:E31 O13:P13 O31:P31</xm:sqref>
        </x14:dataValidation>
        <x14:dataValidation type="list" allowBlank="1" showInputMessage="1" showErrorMessage="1" xr:uid="{0D943D02-1F3F-4E7F-A258-95333B7FD0E2}">
          <x14:formula1>
            <xm:f>'(参考)リスト'!$F$16:$F$21</xm:f>
          </x14:formula1>
          <xm:sqref>E15:E16 E33:E34 P15:P16 P33:P34</xm:sqref>
        </x14:dataValidation>
        <x14:dataValidation type="list" allowBlank="1" showInputMessage="1" showErrorMessage="1" xr:uid="{152A267C-04E8-4641-ADB5-D06703E2CF12}">
          <x14:formula1>
            <xm:f>'(参考)リスト'!$B$16:$B$20</xm:f>
          </x14:formula1>
          <xm:sqref>D9:E10 D27:E28 O9:P10 O27:P28</xm:sqref>
        </x14:dataValidation>
        <x14:dataValidation type="list" allowBlank="1" showInputMessage="1" showErrorMessage="1" xr:uid="{4353BEAF-1946-488D-B668-01CD074C9200}">
          <x14:formula1>
            <xm:f>'(参考)リスト'!$G$16:$G$20</xm:f>
          </x14:formula1>
          <xm:sqref>D17:E17 D35:E35 O17:P17 O35:P35</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AB07-38D2-455F-9F0E-D693B2BA2FFA}">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22</v>
      </c>
      <c r="E7" s="633"/>
      <c r="F7" s="654"/>
      <c r="G7" s="655"/>
      <c r="H7" s="655"/>
      <c r="I7" s="655"/>
      <c r="J7" s="655"/>
      <c r="K7" s="655"/>
      <c r="L7" s="656"/>
      <c r="M7" s="630"/>
      <c r="N7" s="630" t="s">
        <v>2</v>
      </c>
      <c r="O7" s="632">
        <v>23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1089</v>
      </c>
      <c r="F18" s="193"/>
      <c r="G18" s="193"/>
      <c r="H18" s="193"/>
      <c r="I18" s="193"/>
      <c r="J18" s="193"/>
      <c r="K18" s="193"/>
      <c r="L18" s="194"/>
      <c r="M18" s="619" t="s">
        <v>7</v>
      </c>
      <c r="N18" s="636"/>
      <c r="O18" s="620"/>
      <c r="P18" s="243" t="s">
        <v>1091</v>
      </c>
      <c r="Q18" s="193"/>
      <c r="R18" s="193"/>
      <c r="S18" s="193"/>
      <c r="T18" s="193"/>
      <c r="U18" s="193"/>
      <c r="V18" s="193"/>
      <c r="W18" s="194"/>
    </row>
    <row r="19" spans="2:23" s="30" customFormat="1" ht="17.100000000000001" customHeight="1" x14ac:dyDescent="0.2">
      <c r="B19" s="626" t="s">
        <v>54</v>
      </c>
      <c r="C19" s="627"/>
      <c r="D19" s="628"/>
      <c r="E19" s="624" t="s">
        <v>1090</v>
      </c>
      <c r="F19" s="625"/>
      <c r="G19" s="625"/>
      <c r="H19" s="625"/>
      <c r="I19" s="625"/>
      <c r="J19" s="625"/>
      <c r="K19" s="625"/>
      <c r="L19" s="629"/>
      <c r="M19" s="626" t="s">
        <v>54</v>
      </c>
      <c r="N19" s="627"/>
      <c r="O19" s="628"/>
      <c r="P19" s="624" t="s">
        <v>1092</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678</v>
      </c>
      <c r="E23" s="646"/>
      <c r="F23" s="661"/>
      <c r="G23" s="662"/>
      <c r="H23" s="662"/>
      <c r="I23" s="662"/>
      <c r="J23" s="662"/>
      <c r="K23" s="662"/>
      <c r="L23" s="663"/>
      <c r="M23" s="660" t="s">
        <v>51</v>
      </c>
      <c r="N23" s="660" t="s">
        <v>47</v>
      </c>
      <c r="O23" s="645" t="s">
        <v>678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510</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648</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648</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965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29:P30 O11:P12" xr:uid="{AFB5E448-4D48-47A9-A803-93FA956F0E28}">
      <formula1>INDIRECT(D9)</formula1>
    </dataValidation>
    <dataValidation type="list" allowBlank="1" showInputMessage="1" showErrorMessage="1" sqref="D14:E14 D32:E32 O32:P32 O14:P14" xr:uid="{6701969E-AA6D-4036-93F2-4BA92754A3F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754DC5-E785-4473-9210-91AF41985C11}">
          <x14:formula1>
            <xm:f>'(参考)リスト'!$G$16:$G$20</xm:f>
          </x14:formula1>
          <xm:sqref>D17:E17 D35:E35 O17:P17 O35:P35</xm:sqref>
        </x14:dataValidation>
        <x14:dataValidation type="list" allowBlank="1" showInputMessage="1" showErrorMessage="1" xr:uid="{618EA71F-E123-4CE0-813D-ACF5905708E4}">
          <x14:formula1>
            <xm:f>'(参考)リスト'!$B$16:$B$20</xm:f>
          </x14:formula1>
          <xm:sqref>D9:E10 D27:E28 O27:P28 O9:P10</xm:sqref>
        </x14:dataValidation>
        <x14:dataValidation type="list" allowBlank="1" showInputMessage="1" showErrorMessage="1" xr:uid="{1FE5A82B-E8C2-4124-9404-F25D6D10E6F1}">
          <x14:formula1>
            <xm:f>'(参考)リスト'!$F$16:$F$21</xm:f>
          </x14:formula1>
          <xm:sqref>E15:E16 E33:E34 P15:P16 P33:P34</xm:sqref>
        </x14:dataValidation>
        <x14:dataValidation type="list" allowBlank="1" showInputMessage="1" showErrorMessage="1" xr:uid="{1380EDF2-B9EA-4EDC-8000-90F78A9EA6B9}">
          <x14:formula1>
            <xm:f>'(参考)リスト'!$D$16:$D$18</xm:f>
          </x14:formula1>
          <xm:sqref>D13:E13 D31:E31 O31:P31 O13:P13</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AA4F-077F-4E1F-AFBD-C9DA2D5973A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678</v>
      </c>
      <c r="E5" s="646"/>
      <c r="F5" s="661"/>
      <c r="G5" s="662"/>
      <c r="H5" s="662"/>
      <c r="I5" s="662"/>
      <c r="J5" s="662"/>
      <c r="K5" s="662"/>
      <c r="L5" s="663"/>
      <c r="M5" s="660" t="s">
        <v>51</v>
      </c>
      <c r="N5" s="660" t="s">
        <v>47</v>
      </c>
      <c r="O5" s="645" t="s">
        <v>678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511</v>
      </c>
      <c r="E11" s="646"/>
      <c r="F11" s="654"/>
      <c r="G11" s="655"/>
      <c r="H11" s="655"/>
      <c r="I11" s="655"/>
      <c r="J11" s="655"/>
      <c r="K11" s="655"/>
      <c r="L11" s="656"/>
      <c r="M11" s="630"/>
      <c r="N11" s="630" t="s">
        <v>4</v>
      </c>
      <c r="O11" s="645" t="s">
        <v>509</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713</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1093</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965</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678</v>
      </c>
      <c r="E23" s="646"/>
      <c r="F23" s="661"/>
      <c r="G23" s="662"/>
      <c r="H23" s="662"/>
      <c r="I23" s="662"/>
      <c r="J23" s="662"/>
      <c r="K23" s="662"/>
      <c r="L23" s="663"/>
      <c r="M23" s="660" t="s">
        <v>51</v>
      </c>
      <c r="N23" s="660" t="s">
        <v>47</v>
      </c>
      <c r="O23" s="645" t="s">
        <v>678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509</v>
      </c>
      <c r="E29" s="646"/>
      <c r="F29" s="654"/>
      <c r="G29" s="655"/>
      <c r="H29" s="655"/>
      <c r="I29" s="655"/>
      <c r="J29" s="655"/>
      <c r="K29" s="655"/>
      <c r="L29" s="656"/>
      <c r="M29" s="630"/>
      <c r="N29" s="630" t="s">
        <v>4</v>
      </c>
      <c r="O29" s="645" t="s">
        <v>509</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43" t="s">
        <v>857</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935</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1094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C6BAC72-6452-4B67-BAFA-751F45F27549}">
      <formula1>INDIRECT(D13)</formula1>
    </dataValidation>
    <dataValidation type="list" allowBlank="1" showInputMessage="1" showErrorMessage="1" sqref="D11:E12 D29:E30 O11:P12 O29:P30" xr:uid="{6FD62BC9-164C-46A8-AF09-49AFB494F24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88C03E-737D-4011-B6B4-1D9452949EC9}">
          <x14:formula1>
            <xm:f>'(参考)リスト'!$D$16:$D$18</xm:f>
          </x14:formula1>
          <xm:sqref>D13:E13 D31:E31 O13:P13 O31:P31</xm:sqref>
        </x14:dataValidation>
        <x14:dataValidation type="list" allowBlank="1" showInputMessage="1" showErrorMessage="1" xr:uid="{0C1620F8-6D3D-4473-90A1-A6408F326E80}">
          <x14:formula1>
            <xm:f>'(参考)リスト'!$F$16:$F$21</xm:f>
          </x14:formula1>
          <xm:sqref>E15:E16 E33:E34 P15:P16 P33:P34</xm:sqref>
        </x14:dataValidation>
        <x14:dataValidation type="list" allowBlank="1" showInputMessage="1" showErrorMessage="1" xr:uid="{94588A33-AE23-4C39-8A13-61477F9A62B8}">
          <x14:formula1>
            <xm:f>'(参考)リスト'!$B$16:$B$20</xm:f>
          </x14:formula1>
          <xm:sqref>D9:E10 D27:E28 O9:P10 O27:P28</xm:sqref>
        </x14:dataValidation>
        <x14:dataValidation type="list" allowBlank="1" showInputMessage="1" showErrorMessage="1" xr:uid="{30E24498-E35D-4A1C-AFC5-CED5B2BB4AF9}">
          <x14:formula1>
            <xm:f>'(参考)リスト'!$G$16:$G$20</xm:f>
          </x14:formula1>
          <xm:sqref>D17:E17 D35:E35 O17:P17 O35:P35</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625E9-C31E-43C6-BC01-3E6EE7808DDC}">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678</v>
      </c>
      <c r="E5" s="646"/>
      <c r="F5" s="661"/>
      <c r="G5" s="662"/>
      <c r="H5" s="662"/>
      <c r="I5" s="662"/>
      <c r="J5" s="662"/>
      <c r="K5" s="662"/>
      <c r="L5" s="663"/>
      <c r="M5" s="660" t="s">
        <v>51</v>
      </c>
      <c r="N5" s="660" t="s">
        <v>47</v>
      </c>
      <c r="O5" s="645" t="s">
        <v>678</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7</v>
      </c>
      <c r="E7" s="633"/>
      <c r="F7" s="654"/>
      <c r="G7" s="655"/>
      <c r="H7" s="655"/>
      <c r="I7" s="655"/>
      <c r="J7" s="655"/>
      <c r="K7" s="655"/>
      <c r="L7" s="656"/>
      <c r="M7" s="630"/>
      <c r="N7" s="630" t="s">
        <v>2</v>
      </c>
      <c r="O7" s="632">
        <v>8</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509</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25" t="s">
        <v>938</v>
      </c>
      <c r="F18" s="193"/>
      <c r="G18" s="193"/>
      <c r="H18" s="193"/>
      <c r="I18" s="193"/>
      <c r="J18" s="193"/>
      <c r="K18" s="193"/>
      <c r="L18" s="194"/>
      <c r="M18" s="619" t="s">
        <v>7</v>
      </c>
      <c r="N18" s="636"/>
      <c r="O18" s="620"/>
      <c r="P18" s="243" t="s">
        <v>1095</v>
      </c>
      <c r="Q18" s="193"/>
      <c r="R18" s="193"/>
      <c r="S18" s="193"/>
      <c r="T18" s="193"/>
      <c r="U18" s="193"/>
      <c r="V18" s="193"/>
      <c r="W18" s="194"/>
    </row>
    <row r="19" spans="2:23" s="30" customFormat="1" ht="17.100000000000001" customHeight="1" x14ac:dyDescent="0.2">
      <c r="B19" s="626" t="s">
        <v>54</v>
      </c>
      <c r="C19" s="627"/>
      <c r="D19" s="628"/>
      <c r="E19" s="624" t="s">
        <v>935</v>
      </c>
      <c r="F19" s="625"/>
      <c r="G19" s="625"/>
      <c r="H19" s="625"/>
      <c r="I19" s="625"/>
      <c r="J19" s="625"/>
      <c r="K19" s="625"/>
      <c r="L19" s="629"/>
      <c r="M19" s="626" t="s">
        <v>54</v>
      </c>
      <c r="N19" s="627"/>
      <c r="O19" s="628"/>
      <c r="P19" s="624" t="s">
        <v>1096</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964</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1001</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678</v>
      </c>
      <c r="E23" s="646"/>
      <c r="F23" s="661"/>
      <c r="G23" s="662"/>
      <c r="H23" s="662"/>
      <c r="I23" s="662"/>
      <c r="J23" s="662"/>
      <c r="K23" s="662"/>
      <c r="L23" s="663"/>
      <c r="M23" s="660" t="s">
        <v>51</v>
      </c>
      <c r="N23" s="660" t="s">
        <v>47</v>
      </c>
      <c r="O23" s="645" t="s">
        <v>678</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9</v>
      </c>
      <c r="E25" s="633"/>
      <c r="F25" s="654"/>
      <c r="G25" s="655"/>
      <c r="H25" s="655"/>
      <c r="I25" s="655"/>
      <c r="J25" s="655"/>
      <c r="K25" s="655"/>
      <c r="L25" s="656"/>
      <c r="M25" s="630"/>
      <c r="N25" s="630" t="s">
        <v>2</v>
      </c>
      <c r="O25" s="632">
        <v>10</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1097</v>
      </c>
      <c r="F36" s="193"/>
      <c r="G36" s="193"/>
      <c r="H36" s="193"/>
      <c r="I36" s="193"/>
      <c r="J36" s="193"/>
      <c r="K36" s="193"/>
      <c r="L36" s="194"/>
      <c r="M36" s="619" t="s">
        <v>7</v>
      </c>
      <c r="N36" s="636"/>
      <c r="O36" s="620"/>
      <c r="P36" s="225" t="s">
        <v>938</v>
      </c>
      <c r="Q36" s="193"/>
      <c r="R36" s="193"/>
      <c r="S36" s="193"/>
      <c r="T36" s="193"/>
      <c r="U36" s="193"/>
      <c r="V36" s="193"/>
      <c r="W36" s="194"/>
    </row>
    <row r="37" spans="2:24" s="30" customFormat="1" ht="17.100000000000001" customHeight="1" x14ac:dyDescent="0.2">
      <c r="B37" s="626" t="s">
        <v>54</v>
      </c>
      <c r="C37" s="627"/>
      <c r="D37" s="628"/>
      <c r="E37" s="624" t="s">
        <v>1098</v>
      </c>
      <c r="F37" s="625"/>
      <c r="G37" s="625"/>
      <c r="H37" s="625"/>
      <c r="I37" s="625"/>
      <c r="J37" s="625"/>
      <c r="K37" s="625"/>
      <c r="L37" s="629"/>
      <c r="M37" s="626" t="s">
        <v>54</v>
      </c>
      <c r="N37" s="627"/>
      <c r="O37" s="628"/>
      <c r="P37" s="624" t="s">
        <v>1007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1008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9B27E8C-2ED3-4B47-8410-3B780F664528}">
      <formula1>INDIRECT(D9)</formula1>
    </dataValidation>
    <dataValidation type="list" allowBlank="1" showInputMessage="1" showErrorMessage="1" sqref="D14:E14 D32:E32 O14:P14 O32:P32" xr:uid="{0BFEA202-D20D-408A-9474-F56A679EE55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DEF2E98-AD18-4236-94C7-3AFF71F8224A}">
          <x14:formula1>
            <xm:f>'(参考)リスト'!$G$16:$G$20</xm:f>
          </x14:formula1>
          <xm:sqref>D17:E17 D35:E35 O17:P17 O35:P35</xm:sqref>
        </x14:dataValidation>
        <x14:dataValidation type="list" allowBlank="1" showInputMessage="1" showErrorMessage="1" xr:uid="{792740D3-A5BE-4504-8F82-C536C460A609}">
          <x14:formula1>
            <xm:f>'(参考)リスト'!$B$16:$B$20</xm:f>
          </x14:formula1>
          <xm:sqref>D9:E10 D27:E28 O9:P10 O27:P28</xm:sqref>
        </x14:dataValidation>
        <x14:dataValidation type="list" allowBlank="1" showInputMessage="1" showErrorMessage="1" xr:uid="{3C9DA618-4D16-4288-BB1D-A3BB5B2F879C}">
          <x14:formula1>
            <xm:f>'(参考)リスト'!$F$16:$F$21</xm:f>
          </x14:formula1>
          <xm:sqref>E15:E16 E33:E34 P15:P16 P33:P34</xm:sqref>
        </x14:dataValidation>
        <x14:dataValidation type="list" allowBlank="1" showInputMessage="1" showErrorMessage="1" xr:uid="{8EE5BB2E-5419-42BA-975D-DA19794B91A4}">
          <x14:formula1>
            <xm:f>'(参考)リスト'!$D$16:$D$18</xm:f>
          </x14:formula1>
          <xm:sqref>D13:E13 D31:E31 O13:P13 O31:P31</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9EA5-84B5-4044-86AC-DA69ECAC31C3}">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678</v>
      </c>
      <c r="E5" s="646"/>
      <c r="F5" s="661"/>
      <c r="G5" s="662"/>
      <c r="H5" s="662"/>
      <c r="I5" s="662"/>
      <c r="J5" s="662"/>
      <c r="K5" s="662"/>
      <c r="L5" s="663"/>
      <c r="M5" s="660" t="s">
        <v>51</v>
      </c>
      <c r="N5" s="660" t="s">
        <v>47</v>
      </c>
      <c r="O5" s="645" t="s">
        <v>677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11</v>
      </c>
      <c r="E7" s="633"/>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520</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749</v>
      </c>
      <c r="F18" s="193"/>
      <c r="G18" s="193"/>
      <c r="H18" s="193"/>
      <c r="I18" s="193"/>
      <c r="J18" s="193"/>
      <c r="K18" s="193"/>
      <c r="L18" s="194"/>
      <c r="M18" s="619" t="s">
        <v>7</v>
      </c>
      <c r="N18" s="636"/>
      <c r="O18" s="620"/>
      <c r="P18" s="243" t="s">
        <v>1099</v>
      </c>
      <c r="Q18" s="193"/>
      <c r="R18" s="193"/>
      <c r="S18" s="193"/>
      <c r="T18" s="193"/>
      <c r="U18" s="193"/>
      <c r="V18" s="193"/>
      <c r="W18" s="194"/>
    </row>
    <row r="19" spans="2:23" s="30" customFormat="1" ht="17.100000000000001" customHeight="1" x14ac:dyDescent="0.2">
      <c r="B19" s="626" t="s">
        <v>54</v>
      </c>
      <c r="C19" s="627"/>
      <c r="D19" s="628"/>
      <c r="E19" s="624" t="s">
        <v>954</v>
      </c>
      <c r="F19" s="625"/>
      <c r="G19" s="625"/>
      <c r="H19" s="625"/>
      <c r="I19" s="625"/>
      <c r="J19" s="625"/>
      <c r="K19" s="625"/>
      <c r="L19" s="629"/>
      <c r="M19" s="626" t="s">
        <v>54</v>
      </c>
      <c r="N19" s="627"/>
      <c r="O19" s="628"/>
      <c r="P19" s="624" t="s">
        <v>1100</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677</v>
      </c>
      <c r="E23" s="646"/>
      <c r="F23" s="661"/>
      <c r="G23" s="662"/>
      <c r="H23" s="662"/>
      <c r="I23" s="662"/>
      <c r="J23" s="662"/>
      <c r="K23" s="662"/>
      <c r="L23" s="663"/>
      <c r="M23" s="660" t="s">
        <v>51</v>
      </c>
      <c r="N23" s="660" t="s">
        <v>47</v>
      </c>
      <c r="O23" s="645" t="s">
        <v>677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520</v>
      </c>
      <c r="E29" s="646"/>
      <c r="F29" s="654"/>
      <c r="G29" s="655"/>
      <c r="H29" s="655"/>
      <c r="I29" s="655"/>
      <c r="J29" s="655"/>
      <c r="K29" s="655"/>
      <c r="L29" s="656"/>
      <c r="M29" s="630"/>
      <c r="N29" s="630" t="s">
        <v>4</v>
      </c>
      <c r="O29" s="645" t="s">
        <v>520</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43" t="s">
        <v>980</v>
      </c>
      <c r="F36" s="193"/>
      <c r="G36" s="193"/>
      <c r="H36" s="193"/>
      <c r="I36" s="193"/>
      <c r="J36" s="193"/>
      <c r="K36" s="193"/>
      <c r="L36" s="194"/>
      <c r="M36" s="619" t="s">
        <v>7</v>
      </c>
      <c r="N36" s="636"/>
      <c r="O36" s="620"/>
      <c r="P36" s="243" t="s">
        <v>747</v>
      </c>
      <c r="Q36" s="193"/>
      <c r="R36" s="193"/>
      <c r="S36" s="193"/>
      <c r="T36" s="193"/>
      <c r="U36" s="193"/>
      <c r="V36" s="193"/>
      <c r="W36" s="194"/>
    </row>
    <row r="37" spans="2:24" s="30" customFormat="1" ht="17.100000000000001" customHeight="1" x14ac:dyDescent="0.2">
      <c r="B37" s="626" t="s">
        <v>54</v>
      </c>
      <c r="C37" s="627"/>
      <c r="D37" s="628"/>
      <c r="E37" s="624" t="s">
        <v>1101</v>
      </c>
      <c r="F37" s="625"/>
      <c r="G37" s="625"/>
      <c r="H37" s="625"/>
      <c r="I37" s="625"/>
      <c r="J37" s="625"/>
      <c r="K37" s="625"/>
      <c r="L37" s="629"/>
      <c r="M37" s="626" t="s">
        <v>54</v>
      </c>
      <c r="N37" s="627"/>
      <c r="O37" s="628"/>
      <c r="P37" s="624" t="s">
        <v>1102</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1103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O32:P32 O14:P14 D32:E32" xr:uid="{B298E673-D1B0-4B38-ABC1-34439C278001}">
      <formula1>INDIRECT(D13)</formula1>
    </dataValidation>
    <dataValidation type="list" allowBlank="1" showInputMessage="1" showErrorMessage="1" sqref="D11:E12 O29:P30 O11:P12 D29:E30" xr:uid="{CC6D177D-9BD5-47E7-B7FA-6152BFA4012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A2C836-D90C-4582-B494-F3D27951014F}">
          <x14:formula1>
            <xm:f>'(参考)リスト'!$D$16:$D$18</xm:f>
          </x14:formula1>
          <xm:sqref>D13:E13 O31:P31 O13:P13 D31:E31</xm:sqref>
        </x14:dataValidation>
        <x14:dataValidation type="list" allowBlank="1" showInputMessage="1" showErrorMessage="1" xr:uid="{842A5CAE-46BD-44F0-9AA6-97ABBA47ECAC}">
          <x14:formula1>
            <xm:f>'(参考)リスト'!$F$16:$F$21</xm:f>
          </x14:formula1>
          <xm:sqref>E15:E16 E33:E34 P15:P16 P33:P34</xm:sqref>
        </x14:dataValidation>
        <x14:dataValidation type="list" allowBlank="1" showInputMessage="1" showErrorMessage="1" xr:uid="{AB64489E-FE91-4A24-AA64-CBD3E01EAC53}">
          <x14:formula1>
            <xm:f>'(参考)リスト'!$B$16:$B$20</xm:f>
          </x14:formula1>
          <xm:sqref>D9:E10 O27:P28 O9:P10 D27:E28</xm:sqref>
        </x14:dataValidation>
        <x14:dataValidation type="list" allowBlank="1" showInputMessage="1" showErrorMessage="1" xr:uid="{7DB01723-43CD-4F72-A19E-1C0E9CF9D188}">
          <x14:formula1>
            <xm:f>'(参考)リスト'!$G$16:$G$20</xm:f>
          </x14:formula1>
          <xm:sqref>D17:E17 D35:E35 O17:P17 O35:P35</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E89F4-886D-4BEF-9EF3-2A013DCD65BE}">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677</v>
      </c>
      <c r="E5" s="646"/>
      <c r="F5" s="661"/>
      <c r="G5" s="662"/>
      <c r="H5" s="662"/>
      <c r="I5" s="662"/>
      <c r="J5" s="662"/>
      <c r="K5" s="662"/>
      <c r="L5" s="663"/>
      <c r="M5" s="660" t="s">
        <v>51</v>
      </c>
      <c r="N5" s="660" t="s">
        <v>47</v>
      </c>
      <c r="O5" s="645" t="s">
        <v>677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512</v>
      </c>
      <c r="E11" s="646"/>
      <c r="F11" s="654"/>
      <c r="G11" s="655"/>
      <c r="H11" s="655"/>
      <c r="I11" s="655"/>
      <c r="J11" s="655"/>
      <c r="K11" s="655"/>
      <c r="L11" s="656"/>
      <c r="M11" s="630"/>
      <c r="N11" s="630" t="s">
        <v>4</v>
      </c>
      <c r="O11" s="645" t="s">
        <v>515</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540</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648</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648</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1104</v>
      </c>
      <c r="F18" s="193"/>
      <c r="G18" s="193"/>
      <c r="H18" s="193"/>
      <c r="I18" s="193"/>
      <c r="J18" s="193"/>
      <c r="K18" s="193"/>
      <c r="L18" s="194"/>
      <c r="M18" s="619" t="s">
        <v>7</v>
      </c>
      <c r="N18" s="636"/>
      <c r="O18" s="620"/>
      <c r="P18" s="225" t="s">
        <v>938</v>
      </c>
      <c r="Q18" s="193"/>
      <c r="R18" s="193"/>
      <c r="S18" s="193"/>
      <c r="T18" s="193"/>
      <c r="U18" s="193"/>
      <c r="V18" s="193"/>
      <c r="W18" s="194"/>
    </row>
    <row r="19" spans="2:23" s="30" customFormat="1" ht="17.100000000000001" customHeight="1" x14ac:dyDescent="0.2">
      <c r="B19" s="626" t="s">
        <v>54</v>
      </c>
      <c r="C19" s="627"/>
      <c r="D19" s="628"/>
      <c r="E19" s="624" t="s">
        <v>1105</v>
      </c>
      <c r="F19" s="625"/>
      <c r="G19" s="625"/>
      <c r="H19" s="625"/>
      <c r="I19" s="625"/>
      <c r="J19" s="625"/>
      <c r="K19" s="625"/>
      <c r="L19" s="629"/>
      <c r="M19" s="626" t="s">
        <v>54</v>
      </c>
      <c r="N19" s="627"/>
      <c r="O19" s="628"/>
      <c r="P19" s="624" t="s">
        <v>1106</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959</v>
      </c>
      <c r="F21" s="625"/>
      <c r="G21" s="625"/>
      <c r="H21" s="643" t="s">
        <v>8</v>
      </c>
      <c r="I21" s="644"/>
      <c r="J21" s="640"/>
      <c r="K21" s="641"/>
      <c r="L21" s="642"/>
      <c r="M21" s="621" t="s">
        <v>303</v>
      </c>
      <c r="N21" s="622"/>
      <c r="O21" s="623"/>
      <c r="P21" s="624" t="s">
        <v>964</v>
      </c>
      <c r="Q21" s="625"/>
      <c r="R21" s="625"/>
      <c r="S21" s="643" t="s">
        <v>8</v>
      </c>
      <c r="T21" s="644"/>
      <c r="U21" s="640"/>
      <c r="V21" s="641"/>
      <c r="W21" s="642"/>
    </row>
    <row r="22" spans="2:23" s="30" customFormat="1" ht="17.100000000000001" customHeight="1" x14ac:dyDescent="0.2">
      <c r="B22" s="619" t="s">
        <v>50</v>
      </c>
      <c r="C22" s="620"/>
      <c r="D22" s="637" t="s">
        <v>945</v>
      </c>
      <c r="E22" s="638"/>
      <c r="F22" s="638"/>
      <c r="G22" s="638"/>
      <c r="H22" s="638"/>
      <c r="I22" s="638"/>
      <c r="J22" s="638"/>
      <c r="K22" s="638"/>
      <c r="L22" s="639"/>
      <c r="M22" s="619" t="s">
        <v>50</v>
      </c>
      <c r="N22" s="620"/>
      <c r="O22" s="637" t="s">
        <v>1001</v>
      </c>
      <c r="P22" s="638"/>
      <c r="Q22" s="638"/>
      <c r="R22" s="638"/>
      <c r="S22" s="638"/>
      <c r="T22" s="638"/>
      <c r="U22" s="638"/>
      <c r="V22" s="638"/>
      <c r="W22" s="639"/>
    </row>
    <row r="23" spans="2:23" s="30" customFormat="1" ht="20.100000000000001" customHeight="1" x14ac:dyDescent="0.2">
      <c r="B23" s="660" t="s">
        <v>51</v>
      </c>
      <c r="C23" s="660" t="s">
        <v>47</v>
      </c>
      <c r="D23" s="645" t="s">
        <v>677</v>
      </c>
      <c r="E23" s="646"/>
      <c r="F23" s="661"/>
      <c r="G23" s="662"/>
      <c r="H23" s="662"/>
      <c r="I23" s="662"/>
      <c r="J23" s="662"/>
      <c r="K23" s="662"/>
      <c r="L23" s="663"/>
      <c r="M23" s="660" t="s">
        <v>51</v>
      </c>
      <c r="N23" s="660" t="s">
        <v>47</v>
      </c>
      <c r="O23" s="645" t="s">
        <v>677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671</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672</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43" t="s">
        <v>813</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1107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1074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6197B2A-C9F3-4C94-9CCD-1A862CB21731}">
      <formula1>INDIRECT(D9)</formula1>
    </dataValidation>
    <dataValidation type="list" allowBlank="1" showInputMessage="1" showErrorMessage="1" sqref="D14:E14 D32:E32 O14:P14 O32:P32" xr:uid="{811E7952-227A-4361-8CC4-477422063FC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0B6B73-51CE-44C3-AAF3-E68D2262761F}">
          <x14:formula1>
            <xm:f>'(参考)リスト'!$G$16:$G$20</xm:f>
          </x14:formula1>
          <xm:sqref>D17:E17 D35:E35 O17:P17 O35:P35</xm:sqref>
        </x14:dataValidation>
        <x14:dataValidation type="list" allowBlank="1" showInputMessage="1" showErrorMessage="1" xr:uid="{DE8B1053-9DC6-466B-B9A6-2E674FBBD395}">
          <x14:formula1>
            <xm:f>'(参考)リスト'!$B$16:$B$20</xm:f>
          </x14:formula1>
          <xm:sqref>D9:E10 D27:E28 O9:P10 O27:P28</xm:sqref>
        </x14:dataValidation>
        <x14:dataValidation type="list" allowBlank="1" showInputMessage="1" showErrorMessage="1" xr:uid="{5AA2CCEC-DE3B-4812-BE18-174E5A73DB74}">
          <x14:formula1>
            <xm:f>'(参考)リスト'!$F$16:$F$21</xm:f>
          </x14:formula1>
          <xm:sqref>E15:E16 E33:E34 P15:P16 P33:P34</xm:sqref>
        </x14:dataValidation>
        <x14:dataValidation type="list" allowBlank="1" showInputMessage="1" showErrorMessage="1" xr:uid="{6EEE0993-3767-46FE-9F80-4DBE7E8128E8}">
          <x14:formula1>
            <xm:f>'(参考)リスト'!$D$16:$D$18</xm:f>
          </x14:formula1>
          <xm:sqref>D13:E13 D31:E31 O13:P13 O31:P31</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A446A-EADA-4F01-A58C-4734FB0EF4B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677</v>
      </c>
      <c r="E5" s="646"/>
      <c r="F5" s="661"/>
      <c r="G5" s="662"/>
      <c r="H5" s="662"/>
      <c r="I5" s="662"/>
      <c r="J5" s="662"/>
      <c r="K5" s="662"/>
      <c r="L5" s="663"/>
      <c r="M5" s="660" t="s">
        <v>51</v>
      </c>
      <c r="N5" s="660" t="s">
        <v>47</v>
      </c>
      <c r="O5" s="645" t="s">
        <v>677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511</v>
      </c>
      <c r="E11" s="646"/>
      <c r="F11" s="654"/>
      <c r="G11" s="655"/>
      <c r="H11" s="655"/>
      <c r="I11" s="655"/>
      <c r="J11" s="655"/>
      <c r="K11" s="655"/>
      <c r="L11" s="656"/>
      <c r="M11" s="630"/>
      <c r="N11" s="630" t="s">
        <v>4</v>
      </c>
      <c r="O11" s="645" t="s">
        <v>511</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671</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672</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813</v>
      </c>
      <c r="F18" s="193"/>
      <c r="G18" s="193"/>
      <c r="H18" s="193"/>
      <c r="I18" s="193"/>
      <c r="J18" s="193"/>
      <c r="K18" s="193"/>
      <c r="L18" s="194"/>
      <c r="M18" s="619" t="s">
        <v>7</v>
      </c>
      <c r="N18" s="636"/>
      <c r="O18" s="620"/>
      <c r="P18" s="243" t="s">
        <v>755</v>
      </c>
      <c r="Q18" s="193"/>
      <c r="R18" s="193"/>
      <c r="S18" s="193"/>
      <c r="T18" s="193"/>
      <c r="U18" s="193"/>
      <c r="V18" s="193"/>
      <c r="W18" s="194"/>
    </row>
    <row r="19" spans="2:23" s="30" customFormat="1" ht="17.100000000000001" customHeight="1" x14ac:dyDescent="0.2">
      <c r="B19" s="626" t="s">
        <v>54</v>
      </c>
      <c r="C19" s="627"/>
      <c r="D19" s="628"/>
      <c r="E19" s="624" t="s">
        <v>1108</v>
      </c>
      <c r="F19" s="625"/>
      <c r="G19" s="625"/>
      <c r="H19" s="625"/>
      <c r="I19" s="625"/>
      <c r="J19" s="625"/>
      <c r="K19" s="625"/>
      <c r="L19" s="629"/>
      <c r="M19" s="626" t="s">
        <v>54</v>
      </c>
      <c r="N19" s="627"/>
      <c r="O19" s="628"/>
      <c r="P19" s="624" t="s">
        <v>1069</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1074</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677</v>
      </c>
      <c r="E23" s="646"/>
      <c r="F23" s="661"/>
      <c r="G23" s="662"/>
      <c r="H23" s="662"/>
      <c r="I23" s="662"/>
      <c r="J23" s="662"/>
      <c r="K23" s="662"/>
      <c r="L23" s="663"/>
      <c r="M23" s="660" t="s">
        <v>51</v>
      </c>
      <c r="N23" s="660" t="s">
        <v>47</v>
      </c>
      <c r="O23" s="645" t="s">
        <v>677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10</v>
      </c>
      <c r="E25" s="633"/>
      <c r="F25" s="654"/>
      <c r="G25" s="655"/>
      <c r="H25" s="655"/>
      <c r="I25" s="655"/>
      <c r="J25" s="655"/>
      <c r="K25" s="655"/>
      <c r="L25" s="656"/>
      <c r="M25" s="630"/>
      <c r="N25" s="630" t="s">
        <v>2</v>
      </c>
      <c r="O25" s="632">
        <v>11</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25" t="s">
        <v>938</v>
      </c>
      <c r="F36" s="193"/>
      <c r="G36" s="193"/>
      <c r="H36" s="193"/>
      <c r="I36" s="193"/>
      <c r="J36" s="193"/>
      <c r="K36" s="193"/>
      <c r="L36" s="194"/>
      <c r="M36" s="619" t="s">
        <v>7</v>
      </c>
      <c r="N36" s="636"/>
      <c r="O36" s="620"/>
      <c r="P36" s="243" t="s">
        <v>1109</v>
      </c>
      <c r="Q36" s="193"/>
      <c r="R36" s="193"/>
      <c r="S36" s="193"/>
      <c r="T36" s="193"/>
      <c r="U36" s="193"/>
      <c r="V36" s="193"/>
      <c r="W36" s="194"/>
    </row>
    <row r="37" spans="2:24" s="30" customFormat="1" ht="17.100000000000001" customHeight="1" x14ac:dyDescent="0.2">
      <c r="B37" s="626" t="s">
        <v>54</v>
      </c>
      <c r="C37" s="627"/>
      <c r="D37" s="628"/>
      <c r="E37" s="624" t="s">
        <v>935</v>
      </c>
      <c r="F37" s="625"/>
      <c r="G37" s="625"/>
      <c r="H37" s="625"/>
      <c r="I37" s="625"/>
      <c r="J37" s="625"/>
      <c r="K37" s="625"/>
      <c r="L37" s="629"/>
      <c r="M37" s="626" t="s">
        <v>54</v>
      </c>
      <c r="N37" s="627"/>
      <c r="O37" s="628"/>
      <c r="P37" s="624" t="s">
        <v>1110</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965</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616B30AF-789F-4460-ADEA-1D304538CA30}">
      <formula1>INDIRECT(D13)</formula1>
    </dataValidation>
    <dataValidation type="list" allowBlank="1" showInputMessage="1" showErrorMessage="1" sqref="D11:E12 D29:E30 O11:P12 O29:P30" xr:uid="{8D326B06-D3EA-44A5-8BA7-008D18DA2D3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550C22-8A64-48C5-B89A-BEC00E537E49}">
          <x14:formula1>
            <xm:f>'(参考)リスト'!$D$16:$D$18</xm:f>
          </x14:formula1>
          <xm:sqref>D13:E13 D31:E31 O13:P13 O31:P31</xm:sqref>
        </x14:dataValidation>
        <x14:dataValidation type="list" allowBlank="1" showInputMessage="1" showErrorMessage="1" xr:uid="{24EE4F42-BBEF-4B43-9CEC-BC4DFFD92855}">
          <x14:formula1>
            <xm:f>'(参考)リスト'!$F$16:$F$21</xm:f>
          </x14:formula1>
          <xm:sqref>E15:E16 E33:E34 P15:P16 P33:P34</xm:sqref>
        </x14:dataValidation>
        <x14:dataValidation type="list" allowBlank="1" showInputMessage="1" showErrorMessage="1" xr:uid="{D1C364BA-C5A3-4278-B30E-DF1CA37496B9}">
          <x14:formula1>
            <xm:f>'(参考)リスト'!$B$16:$B$20</xm:f>
          </x14:formula1>
          <xm:sqref>D9:E10 D27:E28 O9:P10 O27:P28</xm:sqref>
        </x14:dataValidation>
        <x14:dataValidation type="list" allowBlank="1" showInputMessage="1" showErrorMessage="1" xr:uid="{0180827B-A141-4B39-92F6-424D5F646D08}">
          <x14:formula1>
            <xm:f>'(参考)リスト'!$G$16:$G$20</xm:f>
          </x14:formula1>
          <xm:sqref>D17:E17 D35:E35 O17:P17 O35:P35</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8BADA-CCD8-4CF7-9EA2-925CEF0B8E5F}">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677</v>
      </c>
      <c r="E5" s="646"/>
      <c r="F5" s="661"/>
      <c r="G5" s="662"/>
      <c r="H5" s="662"/>
      <c r="I5" s="662"/>
      <c r="J5" s="662"/>
      <c r="K5" s="662"/>
      <c r="L5" s="663"/>
      <c r="M5" s="660" t="s">
        <v>51</v>
      </c>
      <c r="N5" s="660" t="s">
        <v>47</v>
      </c>
      <c r="O5" s="645" t="s">
        <v>677</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32">
        <v>12</v>
      </c>
      <c r="E7" s="633"/>
      <c r="F7" s="654"/>
      <c r="G7" s="655"/>
      <c r="H7" s="655"/>
      <c r="I7" s="655"/>
      <c r="J7" s="655"/>
      <c r="K7" s="655"/>
      <c r="L7" s="656"/>
      <c r="M7" s="630"/>
      <c r="N7" s="630" t="s">
        <v>2</v>
      </c>
      <c r="O7" s="632">
        <v>13</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1135</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1135</v>
      </c>
      <c r="P17" s="614"/>
      <c r="Q17" s="657"/>
      <c r="R17" s="658"/>
      <c r="S17" s="658"/>
      <c r="T17" s="658"/>
      <c r="U17" s="658"/>
      <c r="V17" s="658"/>
      <c r="W17" s="659"/>
    </row>
    <row r="18" spans="2:23" s="30" customFormat="1" ht="17.100000000000001" customHeight="1" x14ac:dyDescent="0.2">
      <c r="B18" s="619" t="s">
        <v>7</v>
      </c>
      <c r="C18" s="636"/>
      <c r="D18" s="636"/>
      <c r="E18" s="243" t="s">
        <v>749</v>
      </c>
      <c r="F18" s="193"/>
      <c r="G18" s="193"/>
      <c r="H18" s="193"/>
      <c r="I18" s="193"/>
      <c r="J18" s="193"/>
      <c r="K18" s="193"/>
      <c r="L18" s="194"/>
      <c r="M18" s="619" t="s">
        <v>7</v>
      </c>
      <c r="N18" s="636"/>
      <c r="O18" s="620"/>
      <c r="P18" s="243" t="s">
        <v>749</v>
      </c>
      <c r="Q18" s="193"/>
      <c r="R18" s="193"/>
      <c r="S18" s="193"/>
      <c r="T18" s="193"/>
      <c r="U18" s="193"/>
      <c r="V18" s="193"/>
      <c r="W18" s="194"/>
    </row>
    <row r="19" spans="2:23" s="30" customFormat="1" ht="17.100000000000001" customHeight="1" x14ac:dyDescent="0.2">
      <c r="B19" s="626" t="s">
        <v>54</v>
      </c>
      <c r="C19" s="627"/>
      <c r="D19" s="628"/>
      <c r="E19" s="624" t="s">
        <v>956</v>
      </c>
      <c r="F19" s="625"/>
      <c r="G19" s="625"/>
      <c r="H19" s="625"/>
      <c r="I19" s="625"/>
      <c r="J19" s="625"/>
      <c r="K19" s="625"/>
      <c r="L19" s="629"/>
      <c r="M19" s="626" t="s">
        <v>54</v>
      </c>
      <c r="N19" s="627"/>
      <c r="O19" s="628"/>
      <c r="P19" s="624" t="s">
        <v>1111</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948</v>
      </c>
      <c r="P22" s="638"/>
      <c r="Q22" s="638"/>
      <c r="R22" s="638"/>
      <c r="S22" s="638"/>
      <c r="T22" s="638"/>
      <c r="U22" s="638"/>
      <c r="V22" s="638"/>
      <c r="W22" s="639"/>
    </row>
    <row r="23" spans="2:23" s="30" customFormat="1" ht="20.100000000000001" customHeight="1" x14ac:dyDescent="0.2">
      <c r="B23" s="660" t="s">
        <v>51</v>
      </c>
      <c r="C23" s="660" t="s">
        <v>47</v>
      </c>
      <c r="D23" s="645" t="s">
        <v>677</v>
      </c>
      <c r="E23" s="646"/>
      <c r="F23" s="661"/>
      <c r="G23" s="662"/>
      <c r="H23" s="662"/>
      <c r="I23" s="662"/>
      <c r="J23" s="662"/>
      <c r="K23" s="662"/>
      <c r="L23" s="663"/>
      <c r="M23" s="660" t="s">
        <v>51</v>
      </c>
      <c r="N23" s="660" t="s">
        <v>47</v>
      </c>
      <c r="O23" s="645" t="s">
        <v>677</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14</v>
      </c>
      <c r="E25" s="633"/>
      <c r="F25" s="654"/>
      <c r="G25" s="655"/>
      <c r="H25" s="655"/>
      <c r="I25" s="655"/>
      <c r="J25" s="655"/>
      <c r="K25" s="655"/>
      <c r="L25" s="656"/>
      <c r="M25" s="630"/>
      <c r="N25" s="630" t="s">
        <v>2</v>
      </c>
      <c r="O25" s="632">
        <v>15</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1135</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1135</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749</v>
      </c>
      <c r="F36" s="193"/>
      <c r="G36" s="193"/>
      <c r="H36" s="193"/>
      <c r="I36" s="193"/>
      <c r="J36" s="193"/>
      <c r="K36" s="193"/>
      <c r="L36" s="194"/>
      <c r="M36" s="619" t="s">
        <v>7</v>
      </c>
      <c r="N36" s="636"/>
      <c r="O36" s="620"/>
      <c r="P36" s="243" t="s">
        <v>1091</v>
      </c>
      <c r="Q36" s="193"/>
      <c r="R36" s="193"/>
      <c r="S36" s="193"/>
      <c r="T36" s="193"/>
      <c r="U36" s="193"/>
      <c r="V36" s="193"/>
      <c r="W36" s="194"/>
    </row>
    <row r="37" spans="2:24" s="30" customFormat="1" ht="17.100000000000001" customHeight="1" x14ac:dyDescent="0.2">
      <c r="B37" s="626" t="s">
        <v>54</v>
      </c>
      <c r="C37" s="627"/>
      <c r="D37" s="628"/>
      <c r="E37" s="624" t="s">
        <v>954</v>
      </c>
      <c r="F37" s="625"/>
      <c r="G37" s="625"/>
      <c r="H37" s="625"/>
      <c r="I37" s="625"/>
      <c r="J37" s="625"/>
      <c r="K37" s="625"/>
      <c r="L37" s="629"/>
      <c r="M37" s="626" t="s">
        <v>54</v>
      </c>
      <c r="N37" s="627"/>
      <c r="O37" s="628"/>
      <c r="P37" s="624" t="s">
        <v>1112</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936</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948</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O29:P30 O11:P12 D29:E30" xr:uid="{38C9CB2F-4C5B-46AA-AD18-338E317A6674}">
      <formula1>INDIRECT(D9)</formula1>
    </dataValidation>
    <dataValidation type="list" allowBlank="1" showInputMessage="1" showErrorMessage="1" sqref="D14:E14 O32:P32 O14:P14 D32:E32" xr:uid="{69B5A282-2E40-4DD8-8A7D-4A68118344ED}">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255D7B-7BBF-4056-8423-5C54B757B38B}">
          <x14:formula1>
            <xm:f>'(参考)リスト'!$G$16:$G$20</xm:f>
          </x14:formula1>
          <xm:sqref>D17:E17 D35:E35 O17:P17 O35:P35</xm:sqref>
        </x14:dataValidation>
        <x14:dataValidation type="list" allowBlank="1" showInputMessage="1" showErrorMessage="1" xr:uid="{67075B05-5DB7-40D0-A2D4-10AF2260833E}">
          <x14:formula1>
            <xm:f>'(参考)リスト'!$B$16:$B$20</xm:f>
          </x14:formula1>
          <xm:sqref>D9:E10 O27:P28 O9:P10 D27:E28</xm:sqref>
        </x14:dataValidation>
        <x14:dataValidation type="list" allowBlank="1" showInputMessage="1" showErrorMessage="1" xr:uid="{74526CE4-1768-4293-9991-22A32FCF5567}">
          <x14:formula1>
            <xm:f>'(参考)リスト'!$F$16:$F$21</xm:f>
          </x14:formula1>
          <xm:sqref>E15:E16 E33:E34 P15:P16 P33:P34</xm:sqref>
        </x14:dataValidation>
        <x14:dataValidation type="list" allowBlank="1" showInputMessage="1" showErrorMessage="1" xr:uid="{6A6A42CC-F5A1-4A3D-89A6-FB3A5C72398C}">
          <x14:formula1>
            <xm:f>'(参考)リスト'!$D$16:$D$18</xm:f>
          </x14:formula1>
          <xm:sqref>D13:E13 O31:P31 O13:P13 D31:E31</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D6FC-5580-41CA-A432-48045D437D50}">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677</v>
      </c>
      <c r="E5" s="646"/>
      <c r="F5" s="661"/>
      <c r="G5" s="662"/>
      <c r="H5" s="662"/>
      <c r="I5" s="662"/>
      <c r="J5" s="662"/>
      <c r="K5" s="662"/>
      <c r="L5" s="663"/>
      <c r="M5" s="660" t="s">
        <v>51</v>
      </c>
      <c r="N5" s="660" t="s">
        <v>47</v>
      </c>
      <c r="O5" s="645" t="s">
        <v>676</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90">
        <v>16</v>
      </c>
      <c r="E7" s="691"/>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648</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648</v>
      </c>
      <c r="P17" s="614"/>
      <c r="Q17" s="657"/>
      <c r="R17" s="658"/>
      <c r="S17" s="658"/>
      <c r="T17" s="658"/>
      <c r="U17" s="658"/>
      <c r="V17" s="658"/>
      <c r="W17" s="659"/>
    </row>
    <row r="18" spans="2:23" s="30" customFormat="1" ht="17.100000000000001" customHeight="1" x14ac:dyDescent="0.2">
      <c r="B18" s="619" t="s">
        <v>7</v>
      </c>
      <c r="C18" s="636"/>
      <c r="D18" s="636"/>
      <c r="E18" s="243" t="s">
        <v>828</v>
      </c>
      <c r="F18" s="193"/>
      <c r="G18" s="193"/>
      <c r="H18" s="193"/>
      <c r="I18" s="193"/>
      <c r="J18" s="193"/>
      <c r="K18" s="193"/>
      <c r="L18" s="194"/>
      <c r="M18" s="619" t="s">
        <v>7</v>
      </c>
      <c r="N18" s="636"/>
      <c r="O18" s="620"/>
      <c r="P18" s="243" t="s">
        <v>915</v>
      </c>
      <c r="Q18" s="193"/>
      <c r="R18" s="193"/>
      <c r="S18" s="193"/>
      <c r="T18" s="193"/>
      <c r="U18" s="193"/>
      <c r="V18" s="193"/>
      <c r="W18" s="194"/>
    </row>
    <row r="19" spans="2:23" s="30" customFormat="1" ht="17.100000000000001" customHeight="1" x14ac:dyDescent="0.2">
      <c r="B19" s="626" t="s">
        <v>54</v>
      </c>
      <c r="C19" s="627"/>
      <c r="D19" s="628"/>
      <c r="E19" s="624" t="s">
        <v>1113</v>
      </c>
      <c r="F19" s="625"/>
      <c r="G19" s="625"/>
      <c r="H19" s="625"/>
      <c r="I19" s="625"/>
      <c r="J19" s="625"/>
      <c r="K19" s="625"/>
      <c r="L19" s="629"/>
      <c r="M19" s="626" t="s">
        <v>54</v>
      </c>
      <c r="N19" s="627"/>
      <c r="O19" s="628"/>
      <c r="P19" s="624" t="s">
        <v>1114</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959</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945</v>
      </c>
      <c r="P22" s="638"/>
      <c r="Q22" s="638"/>
      <c r="R22" s="638"/>
      <c r="S22" s="638"/>
      <c r="T22" s="638"/>
      <c r="U22" s="638"/>
      <c r="V22" s="638"/>
      <c r="W22" s="639"/>
    </row>
    <row r="23" spans="2:23" s="30" customFormat="1" ht="20.100000000000001" customHeight="1" x14ac:dyDescent="0.2">
      <c r="B23" s="660" t="s">
        <v>51</v>
      </c>
      <c r="C23" s="660" t="s">
        <v>47</v>
      </c>
      <c r="D23" s="645" t="s">
        <v>676</v>
      </c>
      <c r="E23" s="646"/>
      <c r="F23" s="661"/>
      <c r="G23" s="662"/>
      <c r="H23" s="662"/>
      <c r="I23" s="662"/>
      <c r="J23" s="662"/>
      <c r="K23" s="662"/>
      <c r="L23" s="663"/>
      <c r="M23" s="660" t="s">
        <v>51</v>
      </c>
      <c r="N23" s="660" t="s">
        <v>47</v>
      </c>
      <c r="O23" s="645" t="s">
        <v>676</v>
      </c>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t="s">
        <v>511</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00000000000001"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t="s">
        <v>648</v>
      </c>
      <c r="F34" s="654"/>
      <c r="G34" s="655"/>
      <c r="H34" s="655"/>
      <c r="I34" s="655"/>
      <c r="J34" s="655"/>
      <c r="K34" s="655"/>
      <c r="L34" s="656"/>
      <c r="M34" s="652"/>
      <c r="N34" s="619" t="s">
        <v>281</v>
      </c>
      <c r="O34" s="620"/>
      <c r="P34" s="208" t="s">
        <v>1135</v>
      </c>
      <c r="Q34" s="654"/>
      <c r="R34" s="655"/>
      <c r="S34" s="655"/>
      <c r="T34" s="655"/>
      <c r="U34" s="655"/>
      <c r="V34" s="655"/>
      <c r="W34" s="656"/>
    </row>
    <row r="35" spans="2:24" s="30" customFormat="1" ht="17.100000000000001" customHeight="1" x14ac:dyDescent="0.2">
      <c r="B35" s="619" t="s">
        <v>29</v>
      </c>
      <c r="C35" s="620"/>
      <c r="D35" s="653" t="s">
        <v>648</v>
      </c>
      <c r="E35" s="614"/>
      <c r="F35" s="657"/>
      <c r="G35" s="658"/>
      <c r="H35" s="658"/>
      <c r="I35" s="658"/>
      <c r="J35" s="658"/>
      <c r="K35" s="658"/>
      <c r="L35" s="659"/>
      <c r="M35" s="619" t="s">
        <v>29</v>
      </c>
      <c r="N35" s="620"/>
      <c r="O35" s="653" t="s">
        <v>1135</v>
      </c>
      <c r="P35" s="614"/>
      <c r="Q35" s="657"/>
      <c r="R35" s="658"/>
      <c r="S35" s="658"/>
      <c r="T35" s="658"/>
      <c r="U35" s="658"/>
      <c r="V35" s="658"/>
      <c r="W35" s="659"/>
    </row>
    <row r="36" spans="2:24" s="30" customFormat="1" ht="17.100000000000001" customHeight="1" x14ac:dyDescent="0.2">
      <c r="B36" s="619" t="s">
        <v>7</v>
      </c>
      <c r="C36" s="636"/>
      <c r="D36" s="636"/>
      <c r="E36" s="243" t="s">
        <v>1115</v>
      </c>
      <c r="F36" s="193"/>
      <c r="G36" s="193"/>
      <c r="H36" s="193"/>
      <c r="I36" s="193"/>
      <c r="J36" s="193"/>
      <c r="K36" s="193"/>
      <c r="L36" s="194"/>
      <c r="M36" s="619" t="s">
        <v>7</v>
      </c>
      <c r="N36" s="636"/>
      <c r="O36" s="620"/>
      <c r="P36" s="243" t="s">
        <v>1095</v>
      </c>
      <c r="Q36" s="193"/>
      <c r="R36" s="193"/>
      <c r="S36" s="193"/>
      <c r="T36" s="193"/>
      <c r="U36" s="193"/>
      <c r="V36" s="193"/>
      <c r="W36" s="194"/>
    </row>
    <row r="37" spans="2:24" s="30" customFormat="1" ht="17.100000000000001" customHeight="1" x14ac:dyDescent="0.2">
      <c r="B37" s="626" t="s">
        <v>54</v>
      </c>
      <c r="C37" s="627"/>
      <c r="D37" s="628"/>
      <c r="E37" s="624" t="s">
        <v>1116</v>
      </c>
      <c r="F37" s="625"/>
      <c r="G37" s="625"/>
      <c r="H37" s="625"/>
      <c r="I37" s="625"/>
      <c r="J37" s="625"/>
      <c r="K37" s="625"/>
      <c r="L37" s="629"/>
      <c r="M37" s="626" t="s">
        <v>54</v>
      </c>
      <c r="N37" s="627"/>
      <c r="O37" s="628"/>
      <c r="P37" s="624" t="s">
        <v>1117</v>
      </c>
      <c r="Q37" s="625"/>
      <c r="R37" s="625"/>
      <c r="S37" s="625"/>
      <c r="T37" s="625"/>
      <c r="U37" s="625"/>
      <c r="V37" s="625"/>
      <c r="W37" s="629"/>
    </row>
    <row r="38" spans="2:24" s="30" customFormat="1" ht="17.100000000000001" customHeight="1" x14ac:dyDescent="0.2">
      <c r="B38" s="621" t="s">
        <v>283</v>
      </c>
      <c r="C38" s="622"/>
      <c r="D38" s="623"/>
      <c r="E38" s="624" t="s">
        <v>936</v>
      </c>
      <c r="F38" s="625"/>
      <c r="G38" s="625"/>
      <c r="H38" s="598"/>
      <c r="I38" s="598"/>
      <c r="J38" s="598"/>
      <c r="K38" s="598"/>
      <c r="L38" s="599"/>
      <c r="M38" s="621" t="s">
        <v>283</v>
      </c>
      <c r="N38" s="622"/>
      <c r="O38" s="623"/>
      <c r="P38" s="624" t="s">
        <v>936</v>
      </c>
      <c r="Q38" s="625"/>
      <c r="R38" s="625"/>
      <c r="S38" s="598"/>
      <c r="T38" s="598"/>
      <c r="U38" s="598"/>
      <c r="V38" s="598"/>
      <c r="W38" s="599"/>
    </row>
    <row r="39" spans="2:24" s="30" customFormat="1" ht="17.100000000000001" customHeight="1" x14ac:dyDescent="0.2">
      <c r="B39" s="621" t="s">
        <v>303</v>
      </c>
      <c r="C39" s="622"/>
      <c r="D39" s="623"/>
      <c r="E39" s="624" t="s">
        <v>959</v>
      </c>
      <c r="F39" s="625"/>
      <c r="G39" s="625"/>
      <c r="H39" s="643" t="s">
        <v>8</v>
      </c>
      <c r="I39" s="644"/>
      <c r="J39" s="640"/>
      <c r="K39" s="641"/>
      <c r="L39" s="642"/>
      <c r="M39" s="621" t="s">
        <v>303</v>
      </c>
      <c r="N39" s="622"/>
      <c r="O39" s="623"/>
      <c r="P39" s="624" t="s">
        <v>936</v>
      </c>
      <c r="Q39" s="625"/>
      <c r="R39" s="625"/>
      <c r="S39" s="643" t="s">
        <v>8</v>
      </c>
      <c r="T39" s="644"/>
      <c r="U39" s="640"/>
      <c r="V39" s="641"/>
      <c r="W39" s="642"/>
    </row>
    <row r="40" spans="2:24" s="30" customFormat="1" ht="17.100000000000001" customHeight="1" x14ac:dyDescent="0.2">
      <c r="B40" s="619" t="s">
        <v>50</v>
      </c>
      <c r="C40" s="620"/>
      <c r="D40" s="637" t="s">
        <v>945</v>
      </c>
      <c r="E40" s="638"/>
      <c r="F40" s="638"/>
      <c r="G40" s="638"/>
      <c r="H40" s="638"/>
      <c r="I40" s="638"/>
      <c r="J40" s="638"/>
      <c r="K40" s="638"/>
      <c r="L40" s="639"/>
      <c r="M40" s="619" t="s">
        <v>50</v>
      </c>
      <c r="N40" s="620"/>
      <c r="O40" s="637" t="s">
        <v>948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BECAD82-79E2-41DF-921A-26E136D8A93E}">
      <formula1>INDIRECT(D9)</formula1>
    </dataValidation>
    <dataValidation type="list" allowBlank="1" showInputMessage="1" showErrorMessage="1" sqref="D14:E14 D32:E32 O14:P14 O32:P32" xr:uid="{8D54618D-E428-4AE0-B876-B265E04B06D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6A59C42-886D-4402-B692-11A62B8B08FA}">
          <x14:formula1>
            <xm:f>'(参考)リスト'!$G$16:$G$20</xm:f>
          </x14:formula1>
          <xm:sqref>D17:E17 D35:E35 O17:P17 O35:P35</xm:sqref>
        </x14:dataValidation>
        <x14:dataValidation type="list" allowBlank="1" showInputMessage="1" showErrorMessage="1" xr:uid="{D38FC630-F700-4147-9D29-7D5D36CABD2B}">
          <x14:formula1>
            <xm:f>'(参考)リスト'!$B$16:$B$20</xm:f>
          </x14:formula1>
          <xm:sqref>D9:E10 D27:E28 O9:P10 O27:P28</xm:sqref>
        </x14:dataValidation>
        <x14:dataValidation type="list" allowBlank="1" showInputMessage="1" showErrorMessage="1" xr:uid="{C3F43F16-8100-41ED-BC9D-BDF33C65EAEC}">
          <x14:formula1>
            <xm:f>'(参考)リスト'!$F$16:$F$21</xm:f>
          </x14:formula1>
          <xm:sqref>E15:E16 E33:E34 P15:P16 P33:P34</xm:sqref>
        </x14:dataValidation>
        <x14:dataValidation type="list" allowBlank="1" showInputMessage="1" showErrorMessage="1" xr:uid="{8868A2CA-3BAB-4F6D-8B2C-DFF1A68D8907}">
          <x14:formula1>
            <xm:f>'(参考)リスト'!$D$16:$D$18</xm:f>
          </x14:formula1>
          <xm:sqref>D13:E13 D31:E31 O13:P13 O31:P31</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CE43E-47FA-41EF-A07D-B8B5CFB6FF28}">
  <dimension ref="B1:X45"/>
  <sheetViews>
    <sheetView showGridLines="0" showZeros="0" view="pageBreakPreview" zoomScaleNormal="100" zoomScaleSheetLayoutView="100" workbookViewId="0">
      <selection activeCell="D17" sqref="D17:E17"/>
    </sheetView>
  </sheetViews>
  <sheetFormatPr defaultColWidth="7.6640625" defaultRowHeight="27.9" customHeight="1" x14ac:dyDescent="0.2"/>
  <cols>
    <col min="1" max="1" width="7.6640625" style="29"/>
    <col min="2" max="4" width="5.88671875" style="29" customWidth="1"/>
    <col min="5" max="5" width="9.33203125" style="29" customWidth="1"/>
    <col min="6" max="12" width="9.109375" style="29" customWidth="1"/>
    <col min="13" max="15" width="5.88671875" style="29" customWidth="1"/>
    <col min="16" max="16" width="9.33203125" style="29" customWidth="1"/>
    <col min="17" max="23" width="9.109375" style="29" customWidth="1"/>
    <col min="24" max="16384" width="7.6640625" style="29"/>
  </cols>
  <sheetData>
    <row r="1" spans="2:23" ht="9" customHeight="1" x14ac:dyDescent="0.2"/>
    <row r="2" spans="2:23" ht="20.100000000000001"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3" ht="20.100000000000001" customHeight="1" x14ac:dyDescent="0.15">
      <c r="B3" s="678" t="s">
        <v>53</v>
      </c>
      <c r="C3" s="679"/>
      <c r="D3" s="682" t="s">
        <v>578</v>
      </c>
      <c r="E3" s="683"/>
      <c r="F3" s="683"/>
      <c r="G3" s="684"/>
      <c r="H3" s="668" t="s">
        <v>45</v>
      </c>
      <c r="I3" s="669"/>
      <c r="J3" s="670" t="s">
        <v>580</v>
      </c>
      <c r="K3" s="671"/>
      <c r="L3" s="672"/>
      <c r="M3" s="673" t="s">
        <v>267</v>
      </c>
      <c r="N3" s="673"/>
      <c r="O3" s="673"/>
      <c r="P3" s="677" t="s">
        <v>627</v>
      </c>
      <c r="Q3" s="677"/>
      <c r="R3" s="677"/>
      <c r="S3" s="412" t="s">
        <v>230</v>
      </c>
      <c r="T3" s="414"/>
      <c r="U3" s="674">
        <v>45281</v>
      </c>
      <c r="V3" s="675"/>
      <c r="W3" s="676"/>
    </row>
    <row r="4" spans="2:23" ht="19.5" customHeight="1" x14ac:dyDescent="0.2">
      <c r="B4" s="680" t="s">
        <v>46</v>
      </c>
      <c r="C4" s="681"/>
      <c r="D4" s="665" t="s">
        <v>624</v>
      </c>
      <c r="E4" s="666"/>
      <c r="F4" s="666"/>
      <c r="G4" s="667"/>
      <c r="H4" s="668" t="s">
        <v>52</v>
      </c>
      <c r="I4" s="669"/>
      <c r="J4" s="670" t="s">
        <v>581</v>
      </c>
      <c r="K4" s="671"/>
      <c r="L4" s="672"/>
      <c r="M4" s="673" t="s">
        <v>268</v>
      </c>
      <c r="N4" s="673"/>
      <c r="O4" s="673"/>
      <c r="P4" s="685" t="s">
        <v>628</v>
      </c>
      <c r="Q4" s="685"/>
      <c r="R4" s="685"/>
      <c r="S4" s="554"/>
      <c r="T4" s="555"/>
      <c r="U4" s="554"/>
      <c r="V4" s="609"/>
      <c r="W4" s="555"/>
    </row>
    <row r="5" spans="2:23" s="30" customFormat="1" ht="20.100000000000001" customHeight="1" x14ac:dyDescent="0.2">
      <c r="B5" s="660" t="s">
        <v>51</v>
      </c>
      <c r="C5" s="660" t="s">
        <v>47</v>
      </c>
      <c r="D5" s="645" t="s">
        <v>676</v>
      </c>
      <c r="E5" s="646"/>
      <c r="F5" s="661"/>
      <c r="G5" s="662"/>
      <c r="H5" s="662"/>
      <c r="I5" s="662"/>
      <c r="J5" s="662"/>
      <c r="K5" s="662"/>
      <c r="L5" s="663"/>
      <c r="M5" s="660" t="s">
        <v>51</v>
      </c>
      <c r="N5" s="660" t="s">
        <v>47</v>
      </c>
      <c r="O5" s="645" t="s">
        <v>633</v>
      </c>
      <c r="P5" s="646"/>
      <c r="Q5" s="654"/>
      <c r="R5" s="655"/>
      <c r="S5" s="655"/>
      <c r="T5" s="655"/>
      <c r="U5" s="655"/>
      <c r="V5" s="655"/>
      <c r="W5" s="656"/>
    </row>
    <row r="6" spans="2:23" s="30" customFormat="1" ht="20.100000000000001" customHeight="1" x14ac:dyDescent="0.2">
      <c r="B6" s="630"/>
      <c r="C6" s="631"/>
      <c r="D6" s="647"/>
      <c r="E6" s="648"/>
      <c r="F6" s="654"/>
      <c r="G6" s="655"/>
      <c r="H6" s="655"/>
      <c r="I6" s="655"/>
      <c r="J6" s="655"/>
      <c r="K6" s="655"/>
      <c r="L6" s="656"/>
      <c r="M6" s="630"/>
      <c r="N6" s="631"/>
      <c r="O6" s="647"/>
      <c r="P6" s="648"/>
      <c r="Q6" s="654"/>
      <c r="R6" s="655"/>
      <c r="S6" s="655"/>
      <c r="T6" s="655"/>
      <c r="U6" s="655"/>
      <c r="V6" s="655"/>
      <c r="W6" s="656"/>
    </row>
    <row r="7" spans="2:23" s="30" customFormat="1" ht="20.100000000000001" customHeight="1" x14ac:dyDescent="0.2">
      <c r="B7" s="630"/>
      <c r="C7" s="630" t="s">
        <v>2</v>
      </c>
      <c r="D7" s="690">
        <v>4</v>
      </c>
      <c r="E7" s="691"/>
      <c r="F7" s="654"/>
      <c r="G7" s="655"/>
      <c r="H7" s="655"/>
      <c r="I7" s="655"/>
      <c r="J7" s="655"/>
      <c r="K7" s="655"/>
      <c r="L7" s="656"/>
      <c r="M7" s="630"/>
      <c r="N7" s="630" t="s">
        <v>2</v>
      </c>
      <c r="O7" s="632">
        <v>1</v>
      </c>
      <c r="P7" s="633"/>
      <c r="Q7" s="654"/>
      <c r="R7" s="655"/>
      <c r="S7" s="655"/>
      <c r="T7" s="655"/>
      <c r="U7" s="655"/>
      <c r="V7" s="655"/>
      <c r="W7" s="656"/>
    </row>
    <row r="8" spans="2:23"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3" s="30" customFormat="1" ht="20.100000000000001"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3" s="30" customFormat="1" ht="20.100000000000001"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3" s="30" customFormat="1" ht="20.100000000000001" customHeight="1" x14ac:dyDescent="0.2">
      <c r="B11" s="630"/>
      <c r="C11" s="630" t="s">
        <v>4</v>
      </c>
      <c r="D11" s="645" t="s">
        <v>376</v>
      </c>
      <c r="E11" s="646"/>
      <c r="F11" s="654"/>
      <c r="G11" s="655"/>
      <c r="H11" s="655"/>
      <c r="I11" s="655"/>
      <c r="J11" s="655"/>
      <c r="K11" s="655"/>
      <c r="L11" s="656"/>
      <c r="M11" s="630"/>
      <c r="N11" s="630" t="s">
        <v>4</v>
      </c>
      <c r="O11" s="645" t="s">
        <v>516</v>
      </c>
      <c r="P11" s="646"/>
      <c r="Q11" s="654"/>
      <c r="R11" s="655"/>
      <c r="S11" s="655"/>
      <c r="T11" s="655"/>
      <c r="U11" s="655"/>
      <c r="V11" s="655"/>
      <c r="W11" s="656"/>
    </row>
    <row r="12" spans="2:23" s="30" customFormat="1" ht="20.100000000000001"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3" s="30" customFormat="1" ht="17.100000000000001"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3" s="30" customFormat="1" ht="17.100000000000001" customHeight="1" x14ac:dyDescent="0.2">
      <c r="B14" s="619" t="s">
        <v>49</v>
      </c>
      <c r="C14" s="620"/>
      <c r="D14" s="649" t="s">
        <v>559</v>
      </c>
      <c r="E14" s="650"/>
      <c r="F14" s="654"/>
      <c r="G14" s="655"/>
      <c r="H14" s="655"/>
      <c r="I14" s="655"/>
      <c r="J14" s="655"/>
      <c r="K14" s="655"/>
      <c r="L14" s="656"/>
      <c r="M14" s="619" t="s">
        <v>49</v>
      </c>
      <c r="N14" s="620"/>
      <c r="O14" s="649" t="s">
        <v>368</v>
      </c>
      <c r="P14" s="650"/>
      <c r="Q14" s="654"/>
      <c r="R14" s="655"/>
      <c r="S14" s="655"/>
      <c r="T14" s="655"/>
      <c r="U14" s="655"/>
      <c r="V14" s="655"/>
      <c r="W14" s="656"/>
    </row>
    <row r="15" spans="2:23" s="30" customFormat="1" ht="17.100000000000001" customHeight="1" x14ac:dyDescent="0.2">
      <c r="B15" s="651" t="s">
        <v>280</v>
      </c>
      <c r="C15" s="619" t="s">
        <v>279</v>
      </c>
      <c r="D15" s="620"/>
      <c r="E15" s="208"/>
      <c r="F15" s="654"/>
      <c r="G15" s="655"/>
      <c r="H15" s="655"/>
      <c r="I15" s="655"/>
      <c r="J15" s="655"/>
      <c r="K15" s="655"/>
      <c r="L15" s="656"/>
      <c r="M15" s="651" t="s">
        <v>280</v>
      </c>
      <c r="N15" s="619" t="s">
        <v>279</v>
      </c>
      <c r="O15" s="620"/>
      <c r="P15" s="208"/>
      <c r="Q15" s="654"/>
      <c r="R15" s="655"/>
      <c r="S15" s="655"/>
      <c r="T15" s="655"/>
      <c r="U15" s="655"/>
      <c r="V15" s="655"/>
      <c r="W15" s="656"/>
    </row>
    <row r="16" spans="2:23" s="30" customFormat="1" ht="17.100000000000001" customHeight="1" x14ac:dyDescent="0.2">
      <c r="B16" s="652"/>
      <c r="C16" s="619" t="s">
        <v>281</v>
      </c>
      <c r="D16" s="620"/>
      <c r="E16" s="208" t="s">
        <v>1135</v>
      </c>
      <c r="F16" s="654"/>
      <c r="G16" s="655"/>
      <c r="H16" s="655"/>
      <c r="I16" s="655"/>
      <c r="J16" s="655"/>
      <c r="K16" s="655"/>
      <c r="L16" s="656"/>
      <c r="M16" s="652"/>
      <c r="N16" s="619" t="s">
        <v>281</v>
      </c>
      <c r="O16" s="620"/>
      <c r="P16" s="208" t="s">
        <v>671</v>
      </c>
      <c r="Q16" s="654"/>
      <c r="R16" s="655"/>
      <c r="S16" s="655"/>
      <c r="T16" s="655"/>
      <c r="U16" s="655"/>
      <c r="V16" s="655"/>
      <c r="W16" s="656"/>
    </row>
    <row r="17" spans="2:23" s="30" customFormat="1" ht="17.100000000000001" customHeight="1" x14ac:dyDescent="0.2">
      <c r="B17" s="619" t="s">
        <v>29</v>
      </c>
      <c r="C17" s="620"/>
      <c r="D17" s="653" t="s">
        <v>1135</v>
      </c>
      <c r="E17" s="614"/>
      <c r="F17" s="657"/>
      <c r="G17" s="658"/>
      <c r="H17" s="658"/>
      <c r="I17" s="658"/>
      <c r="J17" s="658"/>
      <c r="K17" s="658"/>
      <c r="L17" s="659"/>
      <c r="M17" s="619" t="s">
        <v>29</v>
      </c>
      <c r="N17" s="620"/>
      <c r="O17" s="653" t="s">
        <v>672</v>
      </c>
      <c r="P17" s="614"/>
      <c r="Q17" s="657"/>
      <c r="R17" s="658"/>
      <c r="S17" s="658"/>
      <c r="T17" s="658"/>
      <c r="U17" s="658"/>
      <c r="V17" s="658"/>
      <c r="W17" s="659"/>
    </row>
    <row r="18" spans="2:23" s="30" customFormat="1" ht="17.100000000000001" customHeight="1" x14ac:dyDescent="0.2">
      <c r="B18" s="619" t="s">
        <v>7</v>
      </c>
      <c r="C18" s="636"/>
      <c r="D18" s="636"/>
      <c r="E18" s="243" t="s">
        <v>1006</v>
      </c>
      <c r="F18" s="193"/>
      <c r="G18" s="193"/>
      <c r="H18" s="193"/>
      <c r="I18" s="193"/>
      <c r="J18" s="193"/>
      <c r="K18" s="193"/>
      <c r="L18" s="194"/>
      <c r="M18" s="619" t="s">
        <v>7</v>
      </c>
      <c r="N18" s="636"/>
      <c r="O18" s="620"/>
      <c r="P18" s="243" t="s">
        <v>1119</v>
      </c>
      <c r="Q18" s="193"/>
      <c r="R18" s="193"/>
      <c r="S18" s="193"/>
      <c r="T18" s="193"/>
      <c r="U18" s="193"/>
      <c r="V18" s="193"/>
      <c r="W18" s="194"/>
    </row>
    <row r="19" spans="2:23" s="30" customFormat="1" ht="17.100000000000001" customHeight="1" x14ac:dyDescent="0.2">
      <c r="B19" s="626" t="s">
        <v>54</v>
      </c>
      <c r="C19" s="627"/>
      <c r="D19" s="628"/>
      <c r="E19" s="624" t="s">
        <v>1118</v>
      </c>
      <c r="F19" s="625"/>
      <c r="G19" s="625"/>
      <c r="H19" s="625"/>
      <c r="I19" s="625"/>
      <c r="J19" s="625"/>
      <c r="K19" s="625"/>
      <c r="L19" s="629"/>
      <c r="M19" s="626" t="s">
        <v>54</v>
      </c>
      <c r="N19" s="627"/>
      <c r="O19" s="628"/>
      <c r="P19" s="624" t="s">
        <v>1120</v>
      </c>
      <c r="Q19" s="625"/>
      <c r="R19" s="625"/>
      <c r="S19" s="625"/>
      <c r="T19" s="625"/>
      <c r="U19" s="625"/>
      <c r="V19" s="625"/>
      <c r="W19" s="629"/>
    </row>
    <row r="20" spans="2:23" s="30" customFormat="1" ht="17.100000000000001" customHeight="1" x14ac:dyDescent="0.2">
      <c r="B20" s="621" t="s">
        <v>283</v>
      </c>
      <c r="C20" s="622"/>
      <c r="D20" s="623"/>
      <c r="E20" s="624" t="s">
        <v>936</v>
      </c>
      <c r="F20" s="625"/>
      <c r="G20" s="625"/>
      <c r="H20" s="598"/>
      <c r="I20" s="598"/>
      <c r="J20" s="598"/>
      <c r="K20" s="598"/>
      <c r="L20" s="599"/>
      <c r="M20" s="621" t="s">
        <v>283</v>
      </c>
      <c r="N20" s="622"/>
      <c r="O20" s="623"/>
      <c r="P20" s="624" t="s">
        <v>936</v>
      </c>
      <c r="Q20" s="625"/>
      <c r="R20" s="625"/>
      <c r="S20" s="598"/>
      <c r="T20" s="598"/>
      <c r="U20" s="598"/>
      <c r="V20" s="598"/>
      <c r="W20" s="599"/>
    </row>
    <row r="21" spans="2:23" s="30" customFormat="1" ht="17.100000000000001" customHeight="1" x14ac:dyDescent="0.2">
      <c r="B21" s="621" t="s">
        <v>303</v>
      </c>
      <c r="C21" s="622"/>
      <c r="D21" s="623"/>
      <c r="E21" s="624" t="s">
        <v>936</v>
      </c>
      <c r="F21" s="625"/>
      <c r="G21" s="625"/>
      <c r="H21" s="643" t="s">
        <v>8</v>
      </c>
      <c r="I21" s="644"/>
      <c r="J21" s="640"/>
      <c r="K21" s="641"/>
      <c r="L21" s="642"/>
      <c r="M21" s="621" t="s">
        <v>303</v>
      </c>
      <c r="N21" s="622"/>
      <c r="O21" s="623"/>
      <c r="P21" s="624" t="s">
        <v>936</v>
      </c>
      <c r="Q21" s="625"/>
      <c r="R21" s="625"/>
      <c r="S21" s="643" t="s">
        <v>8</v>
      </c>
      <c r="T21" s="644"/>
      <c r="U21" s="640"/>
      <c r="V21" s="641"/>
      <c r="W21" s="642"/>
    </row>
    <row r="22" spans="2:23" s="30" customFormat="1" ht="17.100000000000001" customHeight="1" x14ac:dyDescent="0.2">
      <c r="B22" s="619" t="s">
        <v>50</v>
      </c>
      <c r="C22" s="620"/>
      <c r="D22" s="637" t="s">
        <v>948</v>
      </c>
      <c r="E22" s="638"/>
      <c r="F22" s="638"/>
      <c r="G22" s="638"/>
      <c r="H22" s="638"/>
      <c r="I22" s="638"/>
      <c r="J22" s="638"/>
      <c r="K22" s="638"/>
      <c r="L22" s="639"/>
      <c r="M22" s="619" t="s">
        <v>50</v>
      </c>
      <c r="N22" s="620"/>
      <c r="O22" s="637" t="s">
        <v>1121</v>
      </c>
      <c r="P22" s="638"/>
      <c r="Q22" s="638"/>
      <c r="R22" s="638"/>
      <c r="S22" s="638"/>
      <c r="T22" s="638"/>
      <c r="U22" s="638"/>
      <c r="V22" s="638"/>
      <c r="W22" s="639"/>
    </row>
    <row r="23" spans="2:23" s="30" customFormat="1" ht="20.100000000000001" customHeight="1" x14ac:dyDescent="0.2">
      <c r="B23" s="660" t="s">
        <v>51</v>
      </c>
      <c r="C23" s="660" t="s">
        <v>47</v>
      </c>
      <c r="D23" s="645"/>
      <c r="E23" s="646"/>
      <c r="F23" s="661"/>
      <c r="G23" s="662"/>
      <c r="H23" s="662"/>
      <c r="I23" s="662"/>
      <c r="J23" s="662"/>
      <c r="K23" s="662"/>
      <c r="L23" s="663"/>
      <c r="M23" s="660" t="s">
        <v>51</v>
      </c>
      <c r="N23" s="660" t="s">
        <v>47</v>
      </c>
      <c r="O23" s="645"/>
      <c r="P23" s="646"/>
      <c r="Q23" s="654"/>
      <c r="R23" s="655"/>
      <c r="S23" s="655"/>
      <c r="T23" s="655"/>
      <c r="U23" s="655"/>
      <c r="V23" s="655"/>
      <c r="W23" s="656"/>
    </row>
    <row r="24" spans="2:23" s="30" customFormat="1" ht="20.100000000000001"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00000000000001" customHeight="1" x14ac:dyDescent="0.2">
      <c r="B25" s="630"/>
      <c r="C25" s="630" t="s">
        <v>2</v>
      </c>
      <c r="D25" s="632"/>
      <c r="E25" s="633"/>
      <c r="F25" s="654"/>
      <c r="G25" s="655"/>
      <c r="H25" s="655"/>
      <c r="I25" s="655"/>
      <c r="J25" s="655"/>
      <c r="K25" s="655"/>
      <c r="L25" s="656"/>
      <c r="M25" s="630"/>
      <c r="N25" s="630" t="s">
        <v>2</v>
      </c>
      <c r="O25" s="632"/>
      <c r="P25" s="633"/>
      <c r="Q25" s="654"/>
      <c r="R25" s="655"/>
      <c r="S25" s="655"/>
      <c r="T25" s="655"/>
      <c r="U25" s="655"/>
      <c r="V25" s="655"/>
      <c r="W25" s="656"/>
    </row>
    <row r="26" spans="2:23" s="30" customFormat="1" ht="20.100000000000001"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00000000000001" customHeight="1" x14ac:dyDescent="0.2">
      <c r="B27" s="630" t="s">
        <v>48</v>
      </c>
      <c r="C27" s="630" t="s">
        <v>3</v>
      </c>
      <c r="D27" s="645"/>
      <c r="E27" s="646"/>
      <c r="F27" s="654"/>
      <c r="G27" s="655"/>
      <c r="H27" s="655"/>
      <c r="I27" s="655"/>
      <c r="J27" s="655"/>
      <c r="K27" s="655"/>
      <c r="L27" s="656"/>
      <c r="M27" s="630" t="s">
        <v>48</v>
      </c>
      <c r="N27" s="630" t="s">
        <v>3</v>
      </c>
      <c r="O27" s="645"/>
      <c r="P27" s="646"/>
      <c r="Q27" s="654"/>
      <c r="R27" s="655"/>
      <c r="S27" s="655"/>
      <c r="T27" s="655"/>
      <c r="U27" s="655"/>
      <c r="V27" s="655"/>
      <c r="W27" s="656"/>
    </row>
    <row r="28" spans="2:23" s="30" customFormat="1" ht="20.100000000000001"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00000000000001" customHeight="1" x14ac:dyDescent="0.2">
      <c r="B29" s="630"/>
      <c r="C29" s="630" t="s">
        <v>4</v>
      </c>
      <c r="D29" s="645"/>
      <c r="E29" s="646"/>
      <c r="F29" s="654"/>
      <c r="G29" s="655"/>
      <c r="H29" s="655"/>
      <c r="I29" s="655"/>
      <c r="J29" s="655"/>
      <c r="K29" s="655"/>
      <c r="L29" s="656"/>
      <c r="M29" s="630"/>
      <c r="N29" s="630" t="s">
        <v>4</v>
      </c>
      <c r="O29" s="645"/>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00000000000001" customHeight="1" x14ac:dyDescent="0.2">
      <c r="B31" s="619" t="s">
        <v>5</v>
      </c>
      <c r="C31" s="620"/>
      <c r="D31" s="649"/>
      <c r="E31" s="650"/>
      <c r="F31" s="654"/>
      <c r="G31" s="655"/>
      <c r="H31" s="655"/>
      <c r="I31" s="655"/>
      <c r="J31" s="655"/>
      <c r="K31" s="655"/>
      <c r="L31" s="656"/>
      <c r="M31" s="619" t="s">
        <v>5</v>
      </c>
      <c r="N31" s="620"/>
      <c r="O31" s="649"/>
      <c r="P31" s="650"/>
      <c r="Q31" s="654"/>
      <c r="R31" s="655"/>
      <c r="S31" s="655"/>
      <c r="T31" s="655"/>
      <c r="U31" s="655"/>
      <c r="V31" s="655"/>
      <c r="W31" s="656"/>
    </row>
    <row r="32" spans="2:23" s="30" customFormat="1" ht="17.100000000000001" customHeight="1" x14ac:dyDescent="0.2">
      <c r="B32" s="619" t="s">
        <v>49</v>
      </c>
      <c r="C32" s="620"/>
      <c r="D32" s="649"/>
      <c r="E32" s="650"/>
      <c r="F32" s="654"/>
      <c r="G32" s="655"/>
      <c r="H32" s="655"/>
      <c r="I32" s="655"/>
      <c r="J32" s="655"/>
      <c r="K32" s="655"/>
      <c r="L32" s="656"/>
      <c r="M32" s="619" t="s">
        <v>49</v>
      </c>
      <c r="N32" s="620"/>
      <c r="O32" s="649"/>
      <c r="P32" s="650"/>
      <c r="Q32" s="654"/>
      <c r="R32" s="655"/>
      <c r="S32" s="655"/>
      <c r="T32" s="655"/>
      <c r="U32" s="655"/>
      <c r="V32" s="655"/>
      <c r="W32" s="656"/>
    </row>
    <row r="33" spans="2:24" s="30" customFormat="1" ht="17.100000000000001" customHeight="1" x14ac:dyDescent="0.2">
      <c r="B33" s="651" t="s">
        <v>280</v>
      </c>
      <c r="C33" s="619" t="s">
        <v>279</v>
      </c>
      <c r="D33" s="620"/>
      <c r="E33" s="208"/>
      <c r="F33" s="654"/>
      <c r="G33" s="655"/>
      <c r="H33" s="655"/>
      <c r="I33" s="655"/>
      <c r="J33" s="655"/>
      <c r="K33" s="655"/>
      <c r="L33" s="656"/>
      <c r="M33" s="651" t="s">
        <v>280</v>
      </c>
      <c r="N33" s="619" t="s">
        <v>279</v>
      </c>
      <c r="O33" s="620"/>
      <c r="P33" s="208"/>
      <c r="Q33" s="654"/>
      <c r="R33" s="655"/>
      <c r="S33" s="655"/>
      <c r="T33" s="655"/>
      <c r="U33" s="655"/>
      <c r="V33" s="655"/>
      <c r="W33" s="656"/>
    </row>
    <row r="34" spans="2:24" s="30" customFormat="1" ht="17.100000000000001" customHeight="1" x14ac:dyDescent="0.2">
      <c r="B34" s="652"/>
      <c r="C34" s="619" t="s">
        <v>281</v>
      </c>
      <c r="D34" s="620"/>
      <c r="E34" s="208"/>
      <c r="F34" s="654"/>
      <c r="G34" s="655"/>
      <c r="H34" s="655"/>
      <c r="I34" s="655"/>
      <c r="J34" s="655"/>
      <c r="K34" s="655"/>
      <c r="L34" s="656"/>
      <c r="M34" s="652"/>
      <c r="N34" s="619" t="s">
        <v>281</v>
      </c>
      <c r="O34" s="620"/>
      <c r="P34" s="208"/>
      <c r="Q34" s="654"/>
      <c r="R34" s="655"/>
      <c r="S34" s="655"/>
      <c r="T34" s="655"/>
      <c r="U34" s="655"/>
      <c r="V34" s="655"/>
      <c r="W34" s="656"/>
    </row>
    <row r="35" spans="2:24" s="30" customFormat="1" ht="17.100000000000001" customHeight="1" x14ac:dyDescent="0.2">
      <c r="B35" s="619" t="s">
        <v>29</v>
      </c>
      <c r="C35" s="620"/>
      <c r="D35" s="653"/>
      <c r="E35" s="614"/>
      <c r="F35" s="657"/>
      <c r="G35" s="658"/>
      <c r="H35" s="658"/>
      <c r="I35" s="658"/>
      <c r="J35" s="658"/>
      <c r="K35" s="658"/>
      <c r="L35" s="659"/>
      <c r="M35" s="619" t="s">
        <v>29</v>
      </c>
      <c r="N35" s="620"/>
      <c r="O35" s="653"/>
      <c r="P35" s="614"/>
      <c r="Q35" s="657"/>
      <c r="R35" s="658"/>
      <c r="S35" s="658"/>
      <c r="T35" s="658"/>
      <c r="U35" s="658"/>
      <c r="V35" s="658"/>
      <c r="W35" s="659"/>
    </row>
    <row r="36" spans="2:24" s="30" customFormat="1" ht="17.100000000000001" customHeight="1" x14ac:dyDescent="0.2">
      <c r="B36" s="619" t="s">
        <v>7</v>
      </c>
      <c r="C36" s="636"/>
      <c r="D36" s="636"/>
      <c r="E36" s="225"/>
      <c r="F36" s="193"/>
      <c r="G36" s="193"/>
      <c r="H36" s="193"/>
      <c r="I36" s="193"/>
      <c r="J36" s="193"/>
      <c r="K36" s="193"/>
      <c r="L36" s="194"/>
      <c r="M36" s="619" t="s">
        <v>7</v>
      </c>
      <c r="N36" s="636"/>
      <c r="O36" s="620"/>
      <c r="P36" s="225"/>
      <c r="Q36" s="193"/>
      <c r="R36" s="193"/>
      <c r="S36" s="193"/>
      <c r="T36" s="193"/>
      <c r="U36" s="193"/>
      <c r="V36" s="193"/>
      <c r="W36" s="194"/>
    </row>
    <row r="37" spans="2:24" s="30" customFormat="1" ht="17.100000000000001" customHeight="1" x14ac:dyDescent="0.2">
      <c r="B37" s="626" t="s">
        <v>54</v>
      </c>
      <c r="C37" s="627"/>
      <c r="D37" s="628"/>
      <c r="E37" s="624"/>
      <c r="F37" s="625"/>
      <c r="G37" s="625"/>
      <c r="H37" s="625"/>
      <c r="I37" s="625"/>
      <c r="J37" s="625"/>
      <c r="K37" s="625"/>
      <c r="L37" s="629"/>
      <c r="M37" s="626" t="s">
        <v>54</v>
      </c>
      <c r="N37" s="627"/>
      <c r="O37" s="628"/>
      <c r="P37" s="624"/>
      <c r="Q37" s="625"/>
      <c r="R37" s="625"/>
      <c r="S37" s="625"/>
      <c r="T37" s="625"/>
      <c r="U37" s="625"/>
      <c r="V37" s="625"/>
      <c r="W37" s="629"/>
    </row>
    <row r="38" spans="2:24" s="30" customFormat="1" ht="17.100000000000001" customHeight="1" x14ac:dyDescent="0.2">
      <c r="B38" s="621" t="s">
        <v>283</v>
      </c>
      <c r="C38" s="622"/>
      <c r="D38" s="623"/>
      <c r="E38" s="624"/>
      <c r="F38" s="625"/>
      <c r="G38" s="625"/>
      <c r="H38" s="598"/>
      <c r="I38" s="598"/>
      <c r="J38" s="598"/>
      <c r="K38" s="598"/>
      <c r="L38" s="599"/>
      <c r="M38" s="621" t="s">
        <v>283</v>
      </c>
      <c r="N38" s="622"/>
      <c r="O38" s="623"/>
      <c r="P38" s="624"/>
      <c r="Q38" s="625"/>
      <c r="R38" s="625"/>
      <c r="S38" s="598"/>
      <c r="T38" s="598"/>
      <c r="U38" s="598"/>
      <c r="V38" s="598"/>
      <c r="W38" s="599"/>
    </row>
    <row r="39" spans="2:24" s="30" customFormat="1" ht="17.100000000000001" customHeight="1" x14ac:dyDescent="0.2">
      <c r="B39" s="621" t="s">
        <v>303</v>
      </c>
      <c r="C39" s="622"/>
      <c r="D39" s="623"/>
      <c r="E39" s="624"/>
      <c r="F39" s="625"/>
      <c r="G39" s="625"/>
      <c r="H39" s="643" t="s">
        <v>8</v>
      </c>
      <c r="I39" s="644"/>
      <c r="J39" s="640"/>
      <c r="K39" s="641"/>
      <c r="L39" s="642"/>
      <c r="M39" s="621" t="s">
        <v>303</v>
      </c>
      <c r="N39" s="622"/>
      <c r="O39" s="623"/>
      <c r="P39" s="624"/>
      <c r="Q39" s="625"/>
      <c r="R39" s="625"/>
      <c r="S39" s="643" t="s">
        <v>8</v>
      </c>
      <c r="T39" s="644"/>
      <c r="U39" s="640"/>
      <c r="V39" s="641"/>
      <c r="W39" s="642"/>
    </row>
    <row r="40" spans="2:24" s="30" customFormat="1" ht="17.100000000000001" customHeight="1" x14ac:dyDescent="0.2">
      <c r="B40" s="619" t="s">
        <v>50</v>
      </c>
      <c r="C40" s="620"/>
      <c r="D40" s="637"/>
      <c r="E40" s="638"/>
      <c r="F40" s="638"/>
      <c r="G40" s="638"/>
      <c r="H40" s="638"/>
      <c r="I40" s="638"/>
      <c r="J40" s="638"/>
      <c r="K40" s="638"/>
      <c r="L40" s="639"/>
      <c r="M40" s="619" t="s">
        <v>50</v>
      </c>
      <c r="N40" s="620"/>
      <c r="O40" s="637"/>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9" t="s">
        <v>304</v>
      </c>
      <c r="D43" s="239"/>
      <c r="E43" s="240"/>
      <c r="M43" s="30"/>
      <c r="N43" s="239" t="s">
        <v>543</v>
      </c>
      <c r="O43" s="33"/>
      <c r="P43" s="32"/>
      <c r="Q43" s="30"/>
      <c r="R43" s="30"/>
      <c r="S43" s="30"/>
      <c r="T43" s="30"/>
      <c r="U43" s="30"/>
      <c r="W43" s="101"/>
      <c r="X43" s="30"/>
    </row>
    <row r="44" spans="2:24" ht="15" customHeight="1" x14ac:dyDescent="0.2">
      <c r="C44" s="239" t="s">
        <v>427</v>
      </c>
      <c r="D44" s="239"/>
      <c r="M44" s="30"/>
      <c r="N44" s="239" t="s">
        <v>544</v>
      </c>
      <c r="O44" s="33"/>
      <c r="P44" s="30"/>
      <c r="Q44" s="30"/>
      <c r="R44" s="30"/>
      <c r="S44" s="30"/>
      <c r="T44" s="30"/>
      <c r="U44" s="30"/>
      <c r="V44" s="30"/>
      <c r="W44" s="30"/>
      <c r="X44" s="30"/>
    </row>
    <row r="45" spans="2:24" ht="15.6" customHeight="1" x14ac:dyDescent="0.2">
      <c r="C45" s="239" t="s">
        <v>571</v>
      </c>
      <c r="N45" s="239"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F07D629-3555-4799-8AEF-D365A550BF4C}">
      <formula1>INDIRECT(D9)</formula1>
    </dataValidation>
    <dataValidation type="list" allowBlank="1" showInputMessage="1" showErrorMessage="1" sqref="D14:E14 D32:E32 O14:P14 O32:P32" xr:uid="{2EA8B3D8-3233-4CFB-AC4C-A389D725016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358D97-A3EB-403B-84B2-F8801C93C3A3}">
          <x14:formula1>
            <xm:f>'(参考)リスト'!$G$16:$G$20</xm:f>
          </x14:formula1>
          <xm:sqref>D17:E17 D35:E35 O17:P17 O35:P35</xm:sqref>
        </x14:dataValidation>
        <x14:dataValidation type="list" allowBlank="1" showInputMessage="1" showErrorMessage="1" xr:uid="{D4B81570-FBE3-45E3-8673-67E13DBE62B3}">
          <x14:formula1>
            <xm:f>'(参考)リスト'!$B$16:$B$20</xm:f>
          </x14:formula1>
          <xm:sqref>D9:E10 D27:E28 O9:P10 O27:P28</xm:sqref>
        </x14:dataValidation>
        <x14:dataValidation type="list" allowBlank="1" showInputMessage="1" showErrorMessage="1" xr:uid="{E65A16BE-E564-414E-8D83-EF6F320E4CF9}">
          <x14:formula1>
            <xm:f>'(参考)リスト'!$F$16:$F$21</xm:f>
          </x14:formula1>
          <xm:sqref>E15:E16 E33:E34 P15:P16 P33:P34</xm:sqref>
        </x14:dataValidation>
        <x14:dataValidation type="list" allowBlank="1" showInputMessage="1" showErrorMessage="1" xr:uid="{484B0888-215A-46B7-A69E-462ABDE1AE8A}">
          <x14:formula1>
            <xm:f>'(参考)リスト'!$D$16:$D$18</xm:f>
          </x14:formula1>
          <xm:sqref>D13:E13 D31:E31 O13:P13 O31:P31</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A59"/>
  <sheetViews>
    <sheetView showGridLines="0" showZeros="0" view="pageBreakPreview" zoomScaleNormal="100" zoomScaleSheetLayoutView="100" workbookViewId="0">
      <selection activeCell="AC1" sqref="AC1"/>
    </sheetView>
  </sheetViews>
  <sheetFormatPr defaultColWidth="7.6640625" defaultRowHeight="27.9" customHeight="1" x14ac:dyDescent="0.2"/>
  <cols>
    <col min="1" max="1" width="7" style="29" customWidth="1"/>
    <col min="2" max="2" width="7.33203125" style="29" customWidth="1"/>
    <col min="3" max="3" width="5.88671875" style="29" customWidth="1"/>
    <col min="4" max="6" width="6.88671875" style="29" customWidth="1"/>
    <col min="7" max="8" width="5.88671875" style="29" customWidth="1"/>
    <col min="9" max="9" width="8.88671875" style="29" customWidth="1"/>
    <col min="10" max="10" width="7.33203125" style="29" customWidth="1"/>
    <col min="11" max="11" width="5.88671875" style="29" customWidth="1"/>
    <col min="12" max="14" width="6.77734375" style="29" customWidth="1"/>
    <col min="15" max="16" width="5.88671875" style="29" customWidth="1"/>
    <col min="17" max="17" width="8.88671875" style="29" customWidth="1"/>
    <col min="18" max="18" width="7.33203125" style="29" customWidth="1"/>
    <col min="19" max="19" width="5.88671875" style="29" customWidth="1"/>
    <col min="20" max="22" width="6.77734375" style="29" customWidth="1"/>
    <col min="23" max="24" width="5.88671875" style="29" customWidth="1"/>
    <col min="25" max="25" width="8.88671875" style="29" customWidth="1"/>
    <col min="26" max="16384" width="7.6640625" style="29"/>
  </cols>
  <sheetData>
    <row r="1" spans="2:27" ht="9" customHeight="1" x14ac:dyDescent="0.2"/>
    <row r="2" spans="2:27"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7" ht="15" customHeight="1" x14ac:dyDescent="0.15">
      <c r="B3" s="709" t="s">
        <v>53</v>
      </c>
      <c r="C3" s="709"/>
      <c r="D3" s="709"/>
      <c r="E3" s="715" t="s">
        <v>578</v>
      </c>
      <c r="F3" s="715"/>
      <c r="G3" s="715"/>
      <c r="H3" s="715"/>
      <c r="I3" s="668" t="s">
        <v>45</v>
      </c>
      <c r="J3" s="692"/>
      <c r="K3" s="669"/>
      <c r="L3" s="670" t="s">
        <v>580</v>
      </c>
      <c r="M3" s="671"/>
      <c r="N3" s="672"/>
      <c r="O3" s="673" t="s">
        <v>267</v>
      </c>
      <c r="P3" s="673"/>
      <c r="Q3" s="673"/>
      <c r="R3" s="712" t="s">
        <v>627</v>
      </c>
      <c r="S3" s="713"/>
      <c r="T3" s="714"/>
      <c r="U3" s="716" t="s">
        <v>271</v>
      </c>
      <c r="V3" s="717"/>
      <c r="W3" s="703">
        <v>45281</v>
      </c>
      <c r="X3" s="704"/>
      <c r="Y3" s="705"/>
    </row>
    <row r="4" spans="2:27" ht="15" customHeight="1" x14ac:dyDescent="0.2">
      <c r="B4" s="710" t="s">
        <v>46</v>
      </c>
      <c r="C4" s="710"/>
      <c r="D4" s="710"/>
      <c r="E4" s="711" t="s">
        <v>624</v>
      </c>
      <c r="F4" s="711"/>
      <c r="G4" s="711"/>
      <c r="H4" s="711"/>
      <c r="I4" s="668" t="s">
        <v>52</v>
      </c>
      <c r="J4" s="692"/>
      <c r="K4" s="669"/>
      <c r="L4" s="670" t="s">
        <v>581</v>
      </c>
      <c r="M4" s="671"/>
      <c r="N4" s="672"/>
      <c r="O4" s="673" t="s">
        <v>268</v>
      </c>
      <c r="P4" s="673"/>
      <c r="Q4" s="673"/>
      <c r="R4" s="712" t="s">
        <v>628</v>
      </c>
      <c r="S4" s="713"/>
      <c r="T4" s="714"/>
      <c r="U4" s="718"/>
      <c r="V4" s="719"/>
      <c r="W4" s="706"/>
      <c r="X4" s="707"/>
      <c r="Y4" s="708"/>
    </row>
    <row r="5" spans="2:27" ht="15" customHeight="1" x14ac:dyDescent="0.2">
      <c r="B5" s="668" t="s">
        <v>245</v>
      </c>
      <c r="C5" s="692"/>
      <c r="D5" s="669"/>
      <c r="E5" s="102" t="s">
        <v>1122</v>
      </c>
      <c r="F5" s="668" t="s">
        <v>244</v>
      </c>
      <c r="G5" s="692"/>
      <c r="H5" s="669"/>
      <c r="I5" s="209">
        <v>101</v>
      </c>
      <c r="J5" s="668" t="s">
        <v>245</v>
      </c>
      <c r="K5" s="692"/>
      <c r="L5" s="669"/>
      <c r="M5" s="102" t="s">
        <v>1124</v>
      </c>
      <c r="N5" s="668" t="s">
        <v>244</v>
      </c>
      <c r="O5" s="692"/>
      <c r="P5" s="669"/>
      <c r="Q5" s="209">
        <v>101</v>
      </c>
      <c r="R5" s="668" t="s">
        <v>245</v>
      </c>
      <c r="S5" s="692"/>
      <c r="T5" s="669"/>
      <c r="U5" s="102" t="s">
        <v>1125</v>
      </c>
      <c r="V5" s="668" t="s">
        <v>244</v>
      </c>
      <c r="W5" s="692"/>
      <c r="X5" s="669"/>
      <c r="Y5" s="209">
        <v>101</v>
      </c>
    </row>
    <row r="6" spans="2:27" ht="15" customHeight="1" x14ac:dyDescent="0.2">
      <c r="B6" s="668" t="s">
        <v>243</v>
      </c>
      <c r="C6" s="692"/>
      <c r="D6" s="226" t="s">
        <v>546</v>
      </c>
      <c r="E6" s="700" t="s">
        <v>357</v>
      </c>
      <c r="F6" s="702"/>
      <c r="G6" s="668" t="s">
        <v>242</v>
      </c>
      <c r="H6" s="669"/>
      <c r="I6" s="244" t="s">
        <v>403</v>
      </c>
      <c r="J6" s="668" t="s">
        <v>243</v>
      </c>
      <c r="K6" s="692"/>
      <c r="L6" s="226" t="s">
        <v>546</v>
      </c>
      <c r="M6" s="700" t="s">
        <v>357</v>
      </c>
      <c r="N6" s="702"/>
      <c r="O6" s="668" t="s">
        <v>242</v>
      </c>
      <c r="P6" s="669"/>
      <c r="Q6" s="244" t="s">
        <v>403</v>
      </c>
      <c r="R6" s="668" t="s">
        <v>243</v>
      </c>
      <c r="S6" s="692"/>
      <c r="T6" s="226" t="s">
        <v>546</v>
      </c>
      <c r="U6" s="700" t="s">
        <v>357</v>
      </c>
      <c r="V6" s="702"/>
      <c r="W6" s="668" t="s">
        <v>242</v>
      </c>
      <c r="X6" s="669"/>
      <c r="Y6" s="244" t="s">
        <v>403</v>
      </c>
    </row>
    <row r="7" spans="2:27" ht="15" customHeight="1" x14ac:dyDescent="0.2">
      <c r="B7" s="668" t="s">
        <v>241</v>
      </c>
      <c r="C7" s="692"/>
      <c r="D7" s="700" t="s">
        <v>408</v>
      </c>
      <c r="E7" s="701"/>
      <c r="F7" s="701"/>
      <c r="G7" s="701"/>
      <c r="H7" s="701"/>
      <c r="I7" s="702"/>
      <c r="J7" s="668" t="s">
        <v>241</v>
      </c>
      <c r="K7" s="692"/>
      <c r="L7" s="700" t="s">
        <v>408</v>
      </c>
      <c r="M7" s="701"/>
      <c r="N7" s="701"/>
      <c r="O7" s="701"/>
      <c r="P7" s="701"/>
      <c r="Q7" s="702"/>
      <c r="R7" s="668" t="s">
        <v>241</v>
      </c>
      <c r="S7" s="692"/>
      <c r="T7" s="700" t="s">
        <v>408</v>
      </c>
      <c r="U7" s="701"/>
      <c r="V7" s="701"/>
      <c r="W7" s="701"/>
      <c r="X7" s="701"/>
      <c r="Y7" s="702"/>
    </row>
    <row r="8" spans="2:27" ht="15" customHeight="1" x14ac:dyDescent="0.2">
      <c r="B8" s="698" t="s">
        <v>253</v>
      </c>
      <c r="C8" s="698"/>
      <c r="D8" s="250" t="s">
        <v>668</v>
      </c>
      <c r="E8" s="186" t="s">
        <v>240</v>
      </c>
      <c r="F8" s="699" t="s">
        <v>1123</v>
      </c>
      <c r="G8" s="699"/>
      <c r="H8" s="699"/>
      <c r="I8" s="699"/>
      <c r="J8" s="698" t="s">
        <v>253</v>
      </c>
      <c r="K8" s="698"/>
      <c r="L8" s="250" t="s">
        <v>668</v>
      </c>
      <c r="M8" s="186" t="s">
        <v>239</v>
      </c>
      <c r="N8" s="699" t="s">
        <v>1123</v>
      </c>
      <c r="O8" s="699"/>
      <c r="P8" s="699"/>
      <c r="Q8" s="699"/>
      <c r="R8" s="698" t="s">
        <v>253</v>
      </c>
      <c r="S8" s="698"/>
      <c r="T8" s="250" t="s">
        <v>668</v>
      </c>
      <c r="U8" s="186" t="s">
        <v>239</v>
      </c>
      <c r="V8" s="699" t="s">
        <v>1123</v>
      </c>
      <c r="W8" s="699"/>
      <c r="X8" s="699"/>
      <c r="Y8" s="699"/>
    </row>
    <row r="9" spans="2:27" s="30" customFormat="1" ht="14.1" customHeight="1" x14ac:dyDescent="0.2">
      <c r="B9" s="693"/>
      <c r="C9" s="693"/>
      <c r="D9" s="693"/>
      <c r="E9" s="693"/>
      <c r="F9" s="693"/>
      <c r="G9" s="693"/>
      <c r="H9" s="693"/>
      <c r="I9" s="693"/>
      <c r="J9" s="695"/>
      <c r="K9" s="695"/>
      <c r="L9" s="695"/>
      <c r="M9" s="695"/>
      <c r="N9" s="695"/>
      <c r="O9" s="695"/>
      <c r="P9" s="695"/>
      <c r="Q9" s="695"/>
      <c r="R9" s="696"/>
      <c r="S9" s="696"/>
      <c r="T9" s="696"/>
      <c r="U9" s="696"/>
      <c r="V9" s="696"/>
      <c r="W9" s="696"/>
      <c r="X9" s="696"/>
      <c r="Y9" s="697"/>
      <c r="AA9" s="29"/>
    </row>
    <row r="10" spans="2:27" s="30" customFormat="1" ht="14.1" customHeight="1" x14ac:dyDescent="0.2">
      <c r="B10" s="694"/>
      <c r="C10" s="694"/>
      <c r="D10" s="694"/>
      <c r="E10" s="694"/>
      <c r="F10" s="694"/>
      <c r="G10" s="694"/>
      <c r="H10" s="694"/>
      <c r="I10" s="694"/>
      <c r="J10" s="695"/>
      <c r="K10" s="695"/>
      <c r="L10" s="695"/>
      <c r="M10" s="695"/>
      <c r="N10" s="695"/>
      <c r="O10" s="695"/>
      <c r="P10" s="695"/>
      <c r="Q10" s="695"/>
      <c r="R10" s="696"/>
      <c r="S10" s="696"/>
      <c r="T10" s="696"/>
      <c r="U10" s="696"/>
      <c r="V10" s="696"/>
      <c r="W10" s="696"/>
      <c r="X10" s="696"/>
      <c r="Y10" s="697"/>
    </row>
    <row r="11" spans="2:27" s="30" customFormat="1" ht="14.1" customHeight="1" x14ac:dyDescent="0.2">
      <c r="B11" s="694"/>
      <c r="C11" s="694"/>
      <c r="D11" s="694"/>
      <c r="E11" s="694"/>
      <c r="F11" s="694"/>
      <c r="G11" s="694"/>
      <c r="H11" s="694"/>
      <c r="I11" s="694"/>
      <c r="J11" s="695"/>
      <c r="K11" s="695"/>
      <c r="L11" s="695"/>
      <c r="M11" s="695"/>
      <c r="N11" s="695"/>
      <c r="O11" s="695"/>
      <c r="P11" s="695"/>
      <c r="Q11" s="695"/>
      <c r="R11" s="696"/>
      <c r="S11" s="696"/>
      <c r="T11" s="696"/>
      <c r="U11" s="696"/>
      <c r="V11" s="696"/>
      <c r="W11" s="696"/>
      <c r="X11" s="696"/>
      <c r="Y11" s="697"/>
    </row>
    <row r="12" spans="2:27" s="30" customFormat="1" ht="14.1" customHeight="1" x14ac:dyDescent="0.2">
      <c r="B12" s="694"/>
      <c r="C12" s="694"/>
      <c r="D12" s="694"/>
      <c r="E12" s="694"/>
      <c r="F12" s="694"/>
      <c r="G12" s="694"/>
      <c r="H12" s="694"/>
      <c r="I12" s="694"/>
      <c r="J12" s="695"/>
      <c r="K12" s="695"/>
      <c r="L12" s="695"/>
      <c r="M12" s="695"/>
      <c r="N12" s="695"/>
      <c r="O12" s="695"/>
      <c r="P12" s="695"/>
      <c r="Q12" s="695"/>
      <c r="R12" s="696"/>
      <c r="S12" s="696"/>
      <c r="T12" s="696"/>
      <c r="U12" s="696"/>
      <c r="V12" s="696"/>
      <c r="W12" s="696"/>
      <c r="X12" s="696"/>
      <c r="Y12" s="697"/>
    </row>
    <row r="13" spans="2:27" s="30" customFormat="1" ht="14.1" customHeight="1" x14ac:dyDescent="0.2">
      <c r="B13" s="694"/>
      <c r="C13" s="694"/>
      <c r="D13" s="694"/>
      <c r="E13" s="694"/>
      <c r="F13" s="694"/>
      <c r="G13" s="694"/>
      <c r="H13" s="694"/>
      <c r="I13" s="694"/>
      <c r="J13" s="695"/>
      <c r="K13" s="695"/>
      <c r="L13" s="695"/>
      <c r="M13" s="695"/>
      <c r="N13" s="695"/>
      <c r="O13" s="695"/>
      <c r="P13" s="695"/>
      <c r="Q13" s="695"/>
      <c r="R13" s="696"/>
      <c r="S13" s="696"/>
      <c r="T13" s="696"/>
      <c r="U13" s="696"/>
      <c r="V13" s="696"/>
      <c r="W13" s="696"/>
      <c r="X13" s="696"/>
      <c r="Y13" s="697"/>
    </row>
    <row r="14" spans="2:27" s="30" customFormat="1" ht="14.1" customHeight="1" x14ac:dyDescent="0.2">
      <c r="B14" s="694"/>
      <c r="C14" s="694"/>
      <c r="D14" s="694"/>
      <c r="E14" s="694"/>
      <c r="F14" s="694"/>
      <c r="G14" s="694"/>
      <c r="H14" s="694"/>
      <c r="I14" s="694"/>
      <c r="J14" s="695"/>
      <c r="K14" s="695"/>
      <c r="L14" s="695"/>
      <c r="M14" s="695"/>
      <c r="N14" s="695"/>
      <c r="O14" s="695"/>
      <c r="P14" s="695"/>
      <c r="Q14" s="695"/>
      <c r="R14" s="696"/>
      <c r="S14" s="696"/>
      <c r="T14" s="696"/>
      <c r="U14" s="696"/>
      <c r="V14" s="696"/>
      <c r="W14" s="696"/>
      <c r="X14" s="696"/>
      <c r="Y14" s="697"/>
    </row>
    <row r="15" spans="2:27" s="30" customFormat="1" ht="14.1" customHeight="1" x14ac:dyDescent="0.2">
      <c r="B15" s="694"/>
      <c r="C15" s="694"/>
      <c r="D15" s="694"/>
      <c r="E15" s="694"/>
      <c r="F15" s="694"/>
      <c r="G15" s="694"/>
      <c r="H15" s="694"/>
      <c r="I15" s="694"/>
      <c r="J15" s="695"/>
      <c r="K15" s="695"/>
      <c r="L15" s="695"/>
      <c r="M15" s="695"/>
      <c r="N15" s="695"/>
      <c r="O15" s="695"/>
      <c r="P15" s="695"/>
      <c r="Q15" s="695"/>
      <c r="R15" s="696"/>
      <c r="S15" s="696"/>
      <c r="T15" s="696"/>
      <c r="U15" s="696"/>
      <c r="V15" s="696"/>
      <c r="W15" s="696"/>
      <c r="X15" s="696"/>
      <c r="Y15" s="697"/>
    </row>
    <row r="16" spans="2:27" s="30" customFormat="1" ht="14.1" customHeight="1" x14ac:dyDescent="0.2">
      <c r="B16" s="694"/>
      <c r="C16" s="694"/>
      <c r="D16" s="694"/>
      <c r="E16" s="694"/>
      <c r="F16" s="694"/>
      <c r="G16" s="694"/>
      <c r="H16" s="694"/>
      <c r="I16" s="694"/>
      <c r="J16" s="695"/>
      <c r="K16" s="695"/>
      <c r="L16" s="695"/>
      <c r="M16" s="695"/>
      <c r="N16" s="695"/>
      <c r="O16" s="695"/>
      <c r="P16" s="695"/>
      <c r="Q16" s="695"/>
      <c r="R16" s="696"/>
      <c r="S16" s="696"/>
      <c r="T16" s="696"/>
      <c r="U16" s="696"/>
      <c r="V16" s="696"/>
      <c r="W16" s="696"/>
      <c r="X16" s="696"/>
      <c r="Y16" s="697"/>
    </row>
    <row r="17" spans="2:25" s="30" customFormat="1" ht="14.1" customHeight="1" x14ac:dyDescent="0.2">
      <c r="B17" s="694"/>
      <c r="C17" s="694"/>
      <c r="D17" s="694"/>
      <c r="E17" s="694"/>
      <c r="F17" s="694"/>
      <c r="G17" s="694"/>
      <c r="H17" s="694"/>
      <c r="I17" s="694"/>
      <c r="J17" s="695"/>
      <c r="K17" s="695"/>
      <c r="L17" s="695"/>
      <c r="M17" s="695"/>
      <c r="N17" s="695"/>
      <c r="O17" s="695"/>
      <c r="P17" s="695"/>
      <c r="Q17" s="695"/>
      <c r="R17" s="696"/>
      <c r="S17" s="696"/>
      <c r="T17" s="696"/>
      <c r="U17" s="696"/>
      <c r="V17" s="696"/>
      <c r="W17" s="696"/>
      <c r="X17" s="696"/>
      <c r="Y17" s="697"/>
    </row>
    <row r="18" spans="2:25" s="30" customFormat="1" ht="14.1" customHeight="1" x14ac:dyDescent="0.2">
      <c r="B18" s="694"/>
      <c r="C18" s="694"/>
      <c r="D18" s="694"/>
      <c r="E18" s="694"/>
      <c r="F18" s="694"/>
      <c r="G18" s="694"/>
      <c r="H18" s="694"/>
      <c r="I18" s="694"/>
      <c r="J18" s="695"/>
      <c r="K18" s="695"/>
      <c r="L18" s="695"/>
      <c r="M18" s="695"/>
      <c r="N18" s="695"/>
      <c r="O18" s="695"/>
      <c r="P18" s="695"/>
      <c r="Q18" s="695"/>
      <c r="R18" s="696"/>
      <c r="S18" s="696"/>
      <c r="T18" s="696"/>
      <c r="U18" s="696"/>
      <c r="V18" s="696"/>
      <c r="W18" s="696"/>
      <c r="X18" s="696"/>
      <c r="Y18" s="697"/>
    </row>
    <row r="19" spans="2:25" s="30" customFormat="1" ht="14.1" customHeight="1" x14ac:dyDescent="0.2">
      <c r="B19" s="694"/>
      <c r="C19" s="694"/>
      <c r="D19" s="694"/>
      <c r="E19" s="694"/>
      <c r="F19" s="694"/>
      <c r="G19" s="694"/>
      <c r="H19" s="694"/>
      <c r="I19" s="694"/>
      <c r="J19" s="695"/>
      <c r="K19" s="695"/>
      <c r="L19" s="695"/>
      <c r="M19" s="695"/>
      <c r="N19" s="695"/>
      <c r="O19" s="695"/>
      <c r="P19" s="695"/>
      <c r="Q19" s="695"/>
      <c r="R19" s="696"/>
      <c r="S19" s="696"/>
      <c r="T19" s="696"/>
      <c r="U19" s="696"/>
      <c r="V19" s="696"/>
      <c r="W19" s="696"/>
      <c r="X19" s="696"/>
      <c r="Y19" s="697"/>
    </row>
    <row r="20" spans="2:25" s="30" customFormat="1" ht="14.1" customHeight="1" x14ac:dyDescent="0.2">
      <c r="B20" s="694"/>
      <c r="C20" s="694"/>
      <c r="D20" s="694"/>
      <c r="E20" s="694"/>
      <c r="F20" s="694"/>
      <c r="G20" s="694"/>
      <c r="H20" s="694"/>
      <c r="I20" s="694"/>
      <c r="J20" s="695"/>
      <c r="K20" s="695"/>
      <c r="L20" s="695"/>
      <c r="M20" s="695"/>
      <c r="N20" s="695"/>
      <c r="O20" s="695"/>
      <c r="P20" s="695"/>
      <c r="Q20" s="695"/>
      <c r="R20" s="696"/>
      <c r="S20" s="696"/>
      <c r="T20" s="696"/>
      <c r="U20" s="696"/>
      <c r="V20" s="696"/>
      <c r="W20" s="696"/>
      <c r="X20" s="696"/>
      <c r="Y20" s="697"/>
    </row>
    <row r="21" spans="2:25" s="30" customFormat="1" ht="14.1" customHeight="1" x14ac:dyDescent="0.2">
      <c r="B21" s="694"/>
      <c r="C21" s="694"/>
      <c r="D21" s="694"/>
      <c r="E21" s="694"/>
      <c r="F21" s="694"/>
      <c r="G21" s="694"/>
      <c r="H21" s="694"/>
      <c r="I21" s="694"/>
      <c r="J21" s="695"/>
      <c r="K21" s="695"/>
      <c r="L21" s="695"/>
      <c r="M21" s="695"/>
      <c r="N21" s="695"/>
      <c r="O21" s="695"/>
      <c r="P21" s="695"/>
      <c r="Q21" s="695"/>
      <c r="R21" s="696"/>
      <c r="S21" s="696"/>
      <c r="T21" s="696"/>
      <c r="U21" s="696"/>
      <c r="V21" s="696"/>
      <c r="W21" s="696"/>
      <c r="X21" s="696"/>
      <c r="Y21" s="697"/>
    </row>
    <row r="22" spans="2:25" ht="15" customHeight="1" x14ac:dyDescent="0.2">
      <c r="B22" s="668" t="s">
        <v>245</v>
      </c>
      <c r="C22" s="692"/>
      <c r="D22" s="669"/>
      <c r="E22" s="102" t="s">
        <v>1126</v>
      </c>
      <c r="F22" s="668" t="s">
        <v>244</v>
      </c>
      <c r="G22" s="692"/>
      <c r="H22" s="669"/>
      <c r="I22" s="209">
        <v>101</v>
      </c>
      <c r="J22" s="668" t="s">
        <v>245</v>
      </c>
      <c r="K22" s="692"/>
      <c r="L22" s="669"/>
      <c r="M22" s="102"/>
      <c r="N22" s="668" t="s">
        <v>244</v>
      </c>
      <c r="O22" s="692"/>
      <c r="P22" s="669"/>
      <c r="Q22" s="209"/>
      <c r="R22" s="668" t="s">
        <v>245</v>
      </c>
      <c r="S22" s="692"/>
      <c r="T22" s="669"/>
      <c r="U22" s="102"/>
      <c r="V22" s="668" t="s">
        <v>244</v>
      </c>
      <c r="W22" s="692"/>
      <c r="X22" s="669"/>
      <c r="Y22" s="209"/>
    </row>
    <row r="23" spans="2:25" ht="15" customHeight="1" x14ac:dyDescent="0.2">
      <c r="B23" s="668" t="s">
        <v>243</v>
      </c>
      <c r="C23" s="692"/>
      <c r="D23" s="226" t="s">
        <v>546</v>
      </c>
      <c r="E23" s="700" t="s">
        <v>357</v>
      </c>
      <c r="F23" s="702"/>
      <c r="G23" s="668" t="s">
        <v>242</v>
      </c>
      <c r="H23" s="669"/>
      <c r="I23" s="244" t="s">
        <v>403</v>
      </c>
      <c r="J23" s="668" t="s">
        <v>243</v>
      </c>
      <c r="K23" s="692"/>
      <c r="L23" s="226"/>
      <c r="M23" s="700"/>
      <c r="N23" s="702"/>
      <c r="O23" s="668" t="s">
        <v>242</v>
      </c>
      <c r="P23" s="669"/>
      <c r="Q23" s="209"/>
      <c r="R23" s="668" t="s">
        <v>243</v>
      </c>
      <c r="S23" s="692"/>
      <c r="T23" s="226"/>
      <c r="U23" s="700"/>
      <c r="V23" s="702"/>
      <c r="W23" s="668" t="s">
        <v>242</v>
      </c>
      <c r="X23" s="669"/>
      <c r="Y23" s="209"/>
    </row>
    <row r="24" spans="2:25" ht="15" customHeight="1" x14ac:dyDescent="0.2">
      <c r="B24" s="668" t="s">
        <v>241</v>
      </c>
      <c r="C24" s="692"/>
      <c r="D24" s="700" t="s">
        <v>408</v>
      </c>
      <c r="E24" s="701"/>
      <c r="F24" s="701"/>
      <c r="G24" s="701"/>
      <c r="H24" s="701"/>
      <c r="I24" s="702"/>
      <c r="J24" s="668" t="s">
        <v>241</v>
      </c>
      <c r="K24" s="692"/>
      <c r="L24" s="700"/>
      <c r="M24" s="701"/>
      <c r="N24" s="701"/>
      <c r="O24" s="701"/>
      <c r="P24" s="701"/>
      <c r="Q24" s="702"/>
      <c r="R24" s="668" t="s">
        <v>241</v>
      </c>
      <c r="S24" s="692"/>
      <c r="T24" s="700"/>
      <c r="U24" s="701"/>
      <c r="V24" s="701"/>
      <c r="W24" s="701"/>
      <c r="X24" s="701"/>
      <c r="Y24" s="702"/>
    </row>
    <row r="25" spans="2:25" ht="15" customHeight="1" x14ac:dyDescent="0.2">
      <c r="B25" s="698" t="s">
        <v>253</v>
      </c>
      <c r="C25" s="698"/>
      <c r="D25" s="250" t="s">
        <v>668</v>
      </c>
      <c r="E25" s="186" t="s">
        <v>239</v>
      </c>
      <c r="F25" s="699" t="s">
        <v>1123</v>
      </c>
      <c r="G25" s="699"/>
      <c r="H25" s="699"/>
      <c r="I25" s="699"/>
      <c r="J25" s="698" t="s">
        <v>253</v>
      </c>
      <c r="K25" s="698"/>
      <c r="L25" s="227"/>
      <c r="M25" s="186" t="s">
        <v>239</v>
      </c>
      <c r="N25" s="699"/>
      <c r="O25" s="699"/>
      <c r="P25" s="699"/>
      <c r="Q25" s="699"/>
      <c r="R25" s="698" t="s">
        <v>253</v>
      </c>
      <c r="S25" s="698"/>
      <c r="T25" s="227"/>
      <c r="U25" s="186" t="s">
        <v>239</v>
      </c>
      <c r="V25" s="699"/>
      <c r="W25" s="699"/>
      <c r="X25" s="699"/>
      <c r="Y25" s="699"/>
    </row>
    <row r="26" spans="2:25" s="30" customFormat="1" ht="14.1" customHeight="1" x14ac:dyDescent="0.2">
      <c r="B26" s="693"/>
      <c r="C26" s="693"/>
      <c r="D26" s="693"/>
      <c r="E26" s="693"/>
      <c r="F26" s="693"/>
      <c r="G26" s="693"/>
      <c r="H26" s="693"/>
      <c r="I26" s="693"/>
      <c r="J26" s="695"/>
      <c r="K26" s="695"/>
      <c r="L26" s="695"/>
      <c r="M26" s="695"/>
      <c r="N26" s="695"/>
      <c r="O26" s="695"/>
      <c r="P26" s="695"/>
      <c r="Q26" s="695"/>
      <c r="R26" s="696"/>
      <c r="S26" s="696"/>
      <c r="T26" s="696"/>
      <c r="U26" s="696"/>
      <c r="V26" s="696"/>
      <c r="W26" s="696"/>
      <c r="X26" s="696"/>
      <c r="Y26" s="697"/>
    </row>
    <row r="27" spans="2:25" s="30" customFormat="1" ht="14.1" customHeight="1" x14ac:dyDescent="0.2">
      <c r="B27" s="694"/>
      <c r="C27" s="694"/>
      <c r="D27" s="694"/>
      <c r="E27" s="694"/>
      <c r="F27" s="694"/>
      <c r="G27" s="694"/>
      <c r="H27" s="694"/>
      <c r="I27" s="694"/>
      <c r="J27" s="695"/>
      <c r="K27" s="695"/>
      <c r="L27" s="695"/>
      <c r="M27" s="695"/>
      <c r="N27" s="695"/>
      <c r="O27" s="695"/>
      <c r="P27" s="695"/>
      <c r="Q27" s="695"/>
      <c r="R27" s="696"/>
      <c r="S27" s="696"/>
      <c r="T27" s="696"/>
      <c r="U27" s="696"/>
      <c r="V27" s="696"/>
      <c r="W27" s="696"/>
      <c r="X27" s="696"/>
      <c r="Y27" s="697"/>
    </row>
    <row r="28" spans="2:25" s="30" customFormat="1" ht="14.1" customHeight="1" x14ac:dyDescent="0.2">
      <c r="B28" s="694"/>
      <c r="C28" s="694"/>
      <c r="D28" s="694"/>
      <c r="E28" s="694"/>
      <c r="F28" s="694"/>
      <c r="G28" s="694"/>
      <c r="H28" s="694"/>
      <c r="I28" s="694"/>
      <c r="J28" s="695"/>
      <c r="K28" s="695"/>
      <c r="L28" s="695"/>
      <c r="M28" s="695"/>
      <c r="N28" s="695"/>
      <c r="O28" s="695"/>
      <c r="P28" s="695"/>
      <c r="Q28" s="695"/>
      <c r="R28" s="696"/>
      <c r="S28" s="696"/>
      <c r="T28" s="696"/>
      <c r="U28" s="696"/>
      <c r="V28" s="696"/>
      <c r="W28" s="696"/>
      <c r="X28" s="696"/>
      <c r="Y28" s="697"/>
    </row>
    <row r="29" spans="2:25" s="30" customFormat="1" ht="14.1" customHeight="1" x14ac:dyDescent="0.2">
      <c r="B29" s="694"/>
      <c r="C29" s="694"/>
      <c r="D29" s="694"/>
      <c r="E29" s="694"/>
      <c r="F29" s="694"/>
      <c r="G29" s="694"/>
      <c r="H29" s="694"/>
      <c r="I29" s="694"/>
      <c r="J29" s="695"/>
      <c r="K29" s="695"/>
      <c r="L29" s="695"/>
      <c r="M29" s="695"/>
      <c r="N29" s="695"/>
      <c r="O29" s="695"/>
      <c r="P29" s="695"/>
      <c r="Q29" s="695"/>
      <c r="R29" s="696"/>
      <c r="S29" s="696"/>
      <c r="T29" s="696"/>
      <c r="U29" s="696"/>
      <c r="V29" s="696"/>
      <c r="W29" s="696"/>
      <c r="X29" s="696"/>
      <c r="Y29" s="697"/>
    </row>
    <row r="30" spans="2:25" s="30" customFormat="1" ht="14.1" customHeight="1" x14ac:dyDescent="0.2">
      <c r="B30" s="694"/>
      <c r="C30" s="694"/>
      <c r="D30" s="694"/>
      <c r="E30" s="694"/>
      <c r="F30" s="694"/>
      <c r="G30" s="694"/>
      <c r="H30" s="694"/>
      <c r="I30" s="694"/>
      <c r="J30" s="695"/>
      <c r="K30" s="695"/>
      <c r="L30" s="695"/>
      <c r="M30" s="695"/>
      <c r="N30" s="695"/>
      <c r="O30" s="695"/>
      <c r="P30" s="695"/>
      <c r="Q30" s="695"/>
      <c r="R30" s="696"/>
      <c r="S30" s="696"/>
      <c r="T30" s="696"/>
      <c r="U30" s="696"/>
      <c r="V30" s="696"/>
      <c r="W30" s="696"/>
      <c r="X30" s="696"/>
      <c r="Y30" s="697"/>
    </row>
    <row r="31" spans="2:25" s="30" customFormat="1" ht="14.1" customHeight="1" x14ac:dyDescent="0.2">
      <c r="B31" s="694"/>
      <c r="C31" s="694"/>
      <c r="D31" s="694"/>
      <c r="E31" s="694"/>
      <c r="F31" s="694"/>
      <c r="G31" s="694"/>
      <c r="H31" s="694"/>
      <c r="I31" s="694"/>
      <c r="J31" s="695"/>
      <c r="K31" s="695"/>
      <c r="L31" s="695"/>
      <c r="M31" s="695"/>
      <c r="N31" s="695"/>
      <c r="O31" s="695"/>
      <c r="P31" s="695"/>
      <c r="Q31" s="695"/>
      <c r="R31" s="696"/>
      <c r="S31" s="696"/>
      <c r="T31" s="696"/>
      <c r="U31" s="696"/>
      <c r="V31" s="696"/>
      <c r="W31" s="696"/>
      <c r="X31" s="696"/>
      <c r="Y31" s="697"/>
    </row>
    <row r="32" spans="2:25" s="30" customFormat="1" ht="14.1" customHeight="1" x14ac:dyDescent="0.2">
      <c r="B32" s="694"/>
      <c r="C32" s="694"/>
      <c r="D32" s="694"/>
      <c r="E32" s="694"/>
      <c r="F32" s="694"/>
      <c r="G32" s="694"/>
      <c r="H32" s="694"/>
      <c r="I32" s="694"/>
      <c r="J32" s="695"/>
      <c r="K32" s="695"/>
      <c r="L32" s="695"/>
      <c r="M32" s="695"/>
      <c r="N32" s="695"/>
      <c r="O32" s="695"/>
      <c r="P32" s="695"/>
      <c r="Q32" s="695"/>
      <c r="R32" s="696"/>
      <c r="S32" s="696"/>
      <c r="T32" s="696"/>
      <c r="U32" s="696"/>
      <c r="V32" s="696"/>
      <c r="W32" s="696"/>
      <c r="X32" s="696"/>
      <c r="Y32" s="697"/>
    </row>
    <row r="33" spans="2:25" s="30" customFormat="1" ht="14.1" customHeight="1" x14ac:dyDescent="0.2">
      <c r="B33" s="694"/>
      <c r="C33" s="694"/>
      <c r="D33" s="694"/>
      <c r="E33" s="694"/>
      <c r="F33" s="694"/>
      <c r="G33" s="694"/>
      <c r="H33" s="694"/>
      <c r="I33" s="694"/>
      <c r="J33" s="695"/>
      <c r="K33" s="695"/>
      <c r="L33" s="695"/>
      <c r="M33" s="695"/>
      <c r="N33" s="695"/>
      <c r="O33" s="695"/>
      <c r="P33" s="695"/>
      <c r="Q33" s="695"/>
      <c r="R33" s="696"/>
      <c r="S33" s="696"/>
      <c r="T33" s="696"/>
      <c r="U33" s="696"/>
      <c r="V33" s="696"/>
      <c r="W33" s="696"/>
      <c r="X33" s="696"/>
      <c r="Y33" s="697"/>
    </row>
    <row r="34" spans="2:25" s="30" customFormat="1" ht="14.1" customHeight="1" x14ac:dyDescent="0.2">
      <c r="B34" s="694"/>
      <c r="C34" s="694"/>
      <c r="D34" s="694"/>
      <c r="E34" s="694"/>
      <c r="F34" s="694"/>
      <c r="G34" s="694"/>
      <c r="H34" s="694"/>
      <c r="I34" s="694"/>
      <c r="J34" s="695"/>
      <c r="K34" s="695"/>
      <c r="L34" s="695"/>
      <c r="M34" s="695"/>
      <c r="N34" s="695"/>
      <c r="O34" s="695"/>
      <c r="P34" s="695"/>
      <c r="Q34" s="695"/>
      <c r="R34" s="696"/>
      <c r="S34" s="696"/>
      <c r="T34" s="696"/>
      <c r="U34" s="696"/>
      <c r="V34" s="696"/>
      <c r="W34" s="696"/>
      <c r="X34" s="696"/>
      <c r="Y34" s="697"/>
    </row>
    <row r="35" spans="2:25" s="30" customFormat="1" ht="14.1" customHeight="1" x14ac:dyDescent="0.2">
      <c r="B35" s="694"/>
      <c r="C35" s="694"/>
      <c r="D35" s="694"/>
      <c r="E35" s="694"/>
      <c r="F35" s="694"/>
      <c r="G35" s="694"/>
      <c r="H35" s="694"/>
      <c r="I35" s="694"/>
      <c r="J35" s="695"/>
      <c r="K35" s="695"/>
      <c r="L35" s="695"/>
      <c r="M35" s="695"/>
      <c r="N35" s="695"/>
      <c r="O35" s="695"/>
      <c r="P35" s="695"/>
      <c r="Q35" s="695"/>
      <c r="R35" s="696"/>
      <c r="S35" s="696"/>
      <c r="T35" s="696"/>
      <c r="U35" s="696"/>
      <c r="V35" s="696"/>
      <c r="W35" s="696"/>
      <c r="X35" s="696"/>
      <c r="Y35" s="697"/>
    </row>
    <row r="36" spans="2:25" s="30" customFormat="1" ht="14.1" customHeight="1" x14ac:dyDescent="0.2">
      <c r="B36" s="694"/>
      <c r="C36" s="694"/>
      <c r="D36" s="694"/>
      <c r="E36" s="694"/>
      <c r="F36" s="694"/>
      <c r="G36" s="694"/>
      <c r="H36" s="694"/>
      <c r="I36" s="694"/>
      <c r="J36" s="695"/>
      <c r="K36" s="695"/>
      <c r="L36" s="695"/>
      <c r="M36" s="695"/>
      <c r="N36" s="695"/>
      <c r="O36" s="695"/>
      <c r="P36" s="695"/>
      <c r="Q36" s="695"/>
      <c r="R36" s="696"/>
      <c r="S36" s="696"/>
      <c r="T36" s="696"/>
      <c r="U36" s="696"/>
      <c r="V36" s="696"/>
      <c r="W36" s="696"/>
      <c r="X36" s="696"/>
      <c r="Y36" s="697"/>
    </row>
    <row r="37" spans="2:25" s="30" customFormat="1" ht="14.1" customHeight="1" x14ac:dyDescent="0.2">
      <c r="B37" s="694"/>
      <c r="C37" s="694"/>
      <c r="D37" s="694"/>
      <c r="E37" s="694"/>
      <c r="F37" s="694"/>
      <c r="G37" s="694"/>
      <c r="H37" s="694"/>
      <c r="I37" s="694"/>
      <c r="J37" s="695"/>
      <c r="K37" s="695"/>
      <c r="L37" s="695"/>
      <c r="M37" s="695"/>
      <c r="N37" s="695"/>
      <c r="O37" s="695"/>
      <c r="P37" s="695"/>
      <c r="Q37" s="695"/>
      <c r="R37" s="696"/>
      <c r="S37" s="696"/>
      <c r="T37" s="696"/>
      <c r="U37" s="696"/>
      <c r="V37" s="696"/>
      <c r="W37" s="696"/>
      <c r="X37" s="696"/>
      <c r="Y37" s="697"/>
    </row>
    <row r="38" spans="2:25" s="30" customFormat="1" ht="14.1" customHeight="1" x14ac:dyDescent="0.2">
      <c r="B38" s="694"/>
      <c r="C38" s="694"/>
      <c r="D38" s="694"/>
      <c r="E38" s="694"/>
      <c r="F38" s="694"/>
      <c r="G38" s="694"/>
      <c r="H38" s="694"/>
      <c r="I38" s="694"/>
      <c r="J38" s="695"/>
      <c r="K38" s="695"/>
      <c r="L38" s="695"/>
      <c r="M38" s="695"/>
      <c r="N38" s="695"/>
      <c r="O38" s="695"/>
      <c r="P38" s="695"/>
      <c r="Q38" s="695"/>
      <c r="R38" s="696"/>
      <c r="S38" s="696"/>
      <c r="T38" s="696"/>
      <c r="U38" s="696"/>
      <c r="V38" s="696"/>
      <c r="W38" s="696"/>
      <c r="X38" s="696"/>
      <c r="Y38" s="697"/>
    </row>
    <row r="39" spans="2:25" ht="15" customHeight="1" x14ac:dyDescent="0.2">
      <c r="B39" s="668" t="s">
        <v>245</v>
      </c>
      <c r="C39" s="692"/>
      <c r="D39" s="669"/>
      <c r="E39" s="102"/>
      <c r="F39" s="668" t="s">
        <v>244</v>
      </c>
      <c r="G39" s="692"/>
      <c r="H39" s="669"/>
      <c r="I39" s="209"/>
      <c r="J39" s="668" t="s">
        <v>245</v>
      </c>
      <c r="K39" s="692"/>
      <c r="L39" s="669"/>
      <c r="M39" s="102"/>
      <c r="N39" s="668" t="s">
        <v>244</v>
      </c>
      <c r="O39" s="692"/>
      <c r="P39" s="669"/>
      <c r="Q39" s="209"/>
      <c r="R39" s="668" t="s">
        <v>245</v>
      </c>
      <c r="S39" s="692"/>
      <c r="T39" s="669"/>
      <c r="U39" s="102"/>
      <c r="V39" s="668" t="s">
        <v>244</v>
      </c>
      <c r="W39" s="692"/>
      <c r="X39" s="669"/>
      <c r="Y39" s="209"/>
    </row>
    <row r="40" spans="2:25" ht="15" customHeight="1" x14ac:dyDescent="0.2">
      <c r="B40" s="668" t="s">
        <v>243</v>
      </c>
      <c r="C40" s="692"/>
      <c r="D40" s="226"/>
      <c r="E40" s="700"/>
      <c r="F40" s="702"/>
      <c r="G40" s="668" t="s">
        <v>242</v>
      </c>
      <c r="H40" s="669"/>
      <c r="I40" s="209"/>
      <c r="J40" s="668" t="s">
        <v>243</v>
      </c>
      <c r="K40" s="692"/>
      <c r="L40" s="226"/>
      <c r="M40" s="700"/>
      <c r="N40" s="702"/>
      <c r="O40" s="668" t="s">
        <v>242</v>
      </c>
      <c r="P40" s="669"/>
      <c r="Q40" s="209"/>
      <c r="R40" s="668" t="s">
        <v>243</v>
      </c>
      <c r="S40" s="692"/>
      <c r="T40" s="226"/>
      <c r="U40" s="700"/>
      <c r="V40" s="702"/>
      <c r="W40" s="668" t="s">
        <v>242</v>
      </c>
      <c r="X40" s="669"/>
      <c r="Y40" s="209"/>
    </row>
    <row r="41" spans="2:25" ht="15" customHeight="1" x14ac:dyDescent="0.2">
      <c r="B41" s="668" t="s">
        <v>241</v>
      </c>
      <c r="C41" s="692"/>
      <c r="D41" s="700"/>
      <c r="E41" s="701"/>
      <c r="F41" s="701"/>
      <c r="G41" s="701"/>
      <c r="H41" s="701"/>
      <c r="I41" s="702"/>
      <c r="J41" s="668" t="s">
        <v>241</v>
      </c>
      <c r="K41" s="692"/>
      <c r="L41" s="700"/>
      <c r="M41" s="701"/>
      <c r="N41" s="701"/>
      <c r="O41" s="701"/>
      <c r="P41" s="701"/>
      <c r="Q41" s="702"/>
      <c r="R41" s="668" t="s">
        <v>241</v>
      </c>
      <c r="S41" s="692"/>
      <c r="T41" s="700"/>
      <c r="U41" s="701"/>
      <c r="V41" s="701"/>
      <c r="W41" s="701"/>
      <c r="X41" s="701"/>
      <c r="Y41" s="702"/>
    </row>
    <row r="42" spans="2:25" ht="15" customHeight="1" x14ac:dyDescent="0.2">
      <c r="B42" s="698" t="s">
        <v>253</v>
      </c>
      <c r="C42" s="698"/>
      <c r="D42" s="227"/>
      <c r="E42" s="186" t="s">
        <v>239</v>
      </c>
      <c r="F42" s="699"/>
      <c r="G42" s="699"/>
      <c r="H42" s="699"/>
      <c r="I42" s="699"/>
      <c r="J42" s="698" t="s">
        <v>253</v>
      </c>
      <c r="K42" s="698"/>
      <c r="L42" s="227"/>
      <c r="M42" s="186" t="s">
        <v>239</v>
      </c>
      <c r="N42" s="699"/>
      <c r="O42" s="699"/>
      <c r="P42" s="699"/>
      <c r="Q42" s="699"/>
      <c r="R42" s="698" t="s">
        <v>253</v>
      </c>
      <c r="S42" s="698"/>
      <c r="T42" s="227"/>
      <c r="U42" s="186" t="s">
        <v>239</v>
      </c>
      <c r="V42" s="699"/>
      <c r="W42" s="699"/>
      <c r="X42" s="699"/>
      <c r="Y42" s="699"/>
    </row>
    <row r="43" spans="2:25" s="30" customFormat="1" ht="14.1" customHeight="1" x14ac:dyDescent="0.2">
      <c r="B43" s="694"/>
      <c r="C43" s="694"/>
      <c r="D43" s="694"/>
      <c r="E43" s="694"/>
      <c r="F43" s="694"/>
      <c r="G43" s="694"/>
      <c r="H43" s="694"/>
      <c r="I43" s="694"/>
      <c r="J43" s="695"/>
      <c r="K43" s="695"/>
      <c r="L43" s="695"/>
      <c r="M43" s="695"/>
      <c r="N43" s="695"/>
      <c r="O43" s="695"/>
      <c r="P43" s="695"/>
      <c r="Q43" s="695"/>
      <c r="R43" s="720"/>
      <c r="S43" s="720"/>
      <c r="T43" s="720"/>
      <c r="U43" s="720"/>
      <c r="V43" s="720"/>
      <c r="W43" s="720"/>
      <c r="X43" s="720"/>
      <c r="Y43" s="720"/>
    </row>
    <row r="44" spans="2:25" s="30" customFormat="1" ht="14.1" customHeight="1" x14ac:dyDescent="0.2">
      <c r="B44" s="694"/>
      <c r="C44" s="694"/>
      <c r="D44" s="694"/>
      <c r="E44" s="694"/>
      <c r="F44" s="694"/>
      <c r="G44" s="694"/>
      <c r="H44" s="694"/>
      <c r="I44" s="694"/>
      <c r="J44" s="695"/>
      <c r="K44" s="695"/>
      <c r="L44" s="695"/>
      <c r="M44" s="695"/>
      <c r="N44" s="695"/>
      <c r="O44" s="695"/>
      <c r="P44" s="695"/>
      <c r="Q44" s="695"/>
      <c r="R44" s="720"/>
      <c r="S44" s="720"/>
      <c r="T44" s="720"/>
      <c r="U44" s="720"/>
      <c r="V44" s="720"/>
      <c r="W44" s="720"/>
      <c r="X44" s="720"/>
      <c r="Y44" s="720"/>
    </row>
    <row r="45" spans="2:25" s="30" customFormat="1" ht="14.1" customHeight="1" x14ac:dyDescent="0.2">
      <c r="B45" s="694"/>
      <c r="C45" s="694"/>
      <c r="D45" s="694"/>
      <c r="E45" s="694"/>
      <c r="F45" s="694"/>
      <c r="G45" s="694"/>
      <c r="H45" s="694"/>
      <c r="I45" s="694"/>
      <c r="J45" s="695"/>
      <c r="K45" s="695"/>
      <c r="L45" s="695"/>
      <c r="M45" s="695"/>
      <c r="N45" s="695"/>
      <c r="O45" s="695"/>
      <c r="P45" s="695"/>
      <c r="Q45" s="695"/>
      <c r="R45" s="720"/>
      <c r="S45" s="720"/>
      <c r="T45" s="720"/>
      <c r="U45" s="720"/>
      <c r="V45" s="720"/>
      <c r="W45" s="720"/>
      <c r="X45" s="720"/>
      <c r="Y45" s="720"/>
    </row>
    <row r="46" spans="2:25" s="30" customFormat="1" ht="14.1" customHeight="1" x14ac:dyDescent="0.2">
      <c r="B46" s="694"/>
      <c r="C46" s="694"/>
      <c r="D46" s="694"/>
      <c r="E46" s="694"/>
      <c r="F46" s="694"/>
      <c r="G46" s="694"/>
      <c r="H46" s="694"/>
      <c r="I46" s="694"/>
      <c r="J46" s="695"/>
      <c r="K46" s="695"/>
      <c r="L46" s="695"/>
      <c r="M46" s="695"/>
      <c r="N46" s="695"/>
      <c r="O46" s="695"/>
      <c r="P46" s="695"/>
      <c r="Q46" s="695"/>
      <c r="R46" s="720"/>
      <c r="S46" s="720"/>
      <c r="T46" s="720"/>
      <c r="U46" s="720"/>
      <c r="V46" s="720"/>
      <c r="W46" s="720"/>
      <c r="X46" s="720"/>
      <c r="Y46" s="720"/>
    </row>
    <row r="47" spans="2:25" s="30" customFormat="1" ht="14.1" customHeight="1" x14ac:dyDescent="0.2">
      <c r="B47" s="694"/>
      <c r="C47" s="694"/>
      <c r="D47" s="694"/>
      <c r="E47" s="694"/>
      <c r="F47" s="694"/>
      <c r="G47" s="694"/>
      <c r="H47" s="694"/>
      <c r="I47" s="694"/>
      <c r="J47" s="695"/>
      <c r="K47" s="695"/>
      <c r="L47" s="695"/>
      <c r="M47" s="695"/>
      <c r="N47" s="695"/>
      <c r="O47" s="695"/>
      <c r="P47" s="695"/>
      <c r="Q47" s="695"/>
      <c r="R47" s="720"/>
      <c r="S47" s="720"/>
      <c r="T47" s="720"/>
      <c r="U47" s="720"/>
      <c r="V47" s="720"/>
      <c r="W47" s="720"/>
      <c r="X47" s="720"/>
      <c r="Y47" s="720"/>
    </row>
    <row r="48" spans="2:25" s="30" customFormat="1" ht="14.1" customHeight="1" x14ac:dyDescent="0.2">
      <c r="B48" s="694"/>
      <c r="C48" s="694"/>
      <c r="D48" s="694"/>
      <c r="E48" s="694"/>
      <c r="F48" s="694"/>
      <c r="G48" s="694"/>
      <c r="H48" s="694"/>
      <c r="I48" s="694"/>
      <c r="J48" s="695"/>
      <c r="K48" s="695"/>
      <c r="L48" s="695"/>
      <c r="M48" s="695"/>
      <c r="N48" s="695"/>
      <c r="O48" s="695"/>
      <c r="P48" s="695"/>
      <c r="Q48" s="695"/>
      <c r="R48" s="720"/>
      <c r="S48" s="720"/>
      <c r="T48" s="720"/>
      <c r="U48" s="720"/>
      <c r="V48" s="720"/>
      <c r="W48" s="720"/>
      <c r="X48" s="720"/>
      <c r="Y48" s="720"/>
    </row>
    <row r="49" spans="2:26" s="30" customFormat="1" ht="14.1" customHeight="1" x14ac:dyDescent="0.2">
      <c r="B49" s="694"/>
      <c r="C49" s="694"/>
      <c r="D49" s="694"/>
      <c r="E49" s="694"/>
      <c r="F49" s="694"/>
      <c r="G49" s="694"/>
      <c r="H49" s="694"/>
      <c r="I49" s="694"/>
      <c r="J49" s="695"/>
      <c r="K49" s="695"/>
      <c r="L49" s="695"/>
      <c r="M49" s="695"/>
      <c r="N49" s="695"/>
      <c r="O49" s="695"/>
      <c r="P49" s="695"/>
      <c r="Q49" s="695"/>
      <c r="R49" s="720"/>
      <c r="S49" s="720"/>
      <c r="T49" s="720"/>
      <c r="U49" s="720"/>
      <c r="V49" s="720"/>
      <c r="W49" s="720"/>
      <c r="X49" s="720"/>
      <c r="Y49" s="720"/>
    </row>
    <row r="50" spans="2:26" s="30" customFormat="1" ht="14.1" customHeight="1" x14ac:dyDescent="0.2">
      <c r="B50" s="694"/>
      <c r="C50" s="694"/>
      <c r="D50" s="694"/>
      <c r="E50" s="694"/>
      <c r="F50" s="694"/>
      <c r="G50" s="694"/>
      <c r="H50" s="694"/>
      <c r="I50" s="694"/>
      <c r="J50" s="695"/>
      <c r="K50" s="695"/>
      <c r="L50" s="695"/>
      <c r="M50" s="695"/>
      <c r="N50" s="695"/>
      <c r="O50" s="695"/>
      <c r="P50" s="695"/>
      <c r="Q50" s="695"/>
      <c r="R50" s="720"/>
      <c r="S50" s="720"/>
      <c r="T50" s="720"/>
      <c r="U50" s="720"/>
      <c r="V50" s="720"/>
      <c r="W50" s="720"/>
      <c r="X50" s="720"/>
      <c r="Y50" s="720"/>
    </row>
    <row r="51" spans="2:26" s="30" customFormat="1" ht="14.1" customHeight="1" x14ac:dyDescent="0.2">
      <c r="B51" s="694"/>
      <c r="C51" s="694"/>
      <c r="D51" s="694"/>
      <c r="E51" s="694"/>
      <c r="F51" s="694"/>
      <c r="G51" s="694"/>
      <c r="H51" s="694"/>
      <c r="I51" s="694"/>
      <c r="J51" s="695"/>
      <c r="K51" s="695"/>
      <c r="L51" s="695"/>
      <c r="M51" s="695"/>
      <c r="N51" s="695"/>
      <c r="O51" s="695"/>
      <c r="P51" s="695"/>
      <c r="Q51" s="695"/>
      <c r="R51" s="720"/>
      <c r="S51" s="720"/>
      <c r="T51" s="720"/>
      <c r="U51" s="720"/>
      <c r="V51" s="720"/>
      <c r="W51" s="720"/>
      <c r="X51" s="720"/>
      <c r="Y51" s="720"/>
    </row>
    <row r="52" spans="2:26" s="30" customFormat="1" ht="14.1" customHeight="1" x14ac:dyDescent="0.2">
      <c r="B52" s="694"/>
      <c r="C52" s="694"/>
      <c r="D52" s="694"/>
      <c r="E52" s="694"/>
      <c r="F52" s="694"/>
      <c r="G52" s="694"/>
      <c r="H52" s="694"/>
      <c r="I52" s="694"/>
      <c r="J52" s="695"/>
      <c r="K52" s="695"/>
      <c r="L52" s="695"/>
      <c r="M52" s="695"/>
      <c r="N52" s="695"/>
      <c r="O52" s="695"/>
      <c r="P52" s="695"/>
      <c r="Q52" s="695"/>
      <c r="R52" s="720"/>
      <c r="S52" s="720"/>
      <c r="T52" s="720"/>
      <c r="U52" s="720"/>
      <c r="V52" s="720"/>
      <c r="W52" s="720"/>
      <c r="X52" s="720"/>
      <c r="Y52" s="720"/>
    </row>
    <row r="53" spans="2:26" s="30" customFormat="1" ht="14.1" customHeight="1" x14ac:dyDescent="0.2">
      <c r="B53" s="694"/>
      <c r="C53" s="694"/>
      <c r="D53" s="694"/>
      <c r="E53" s="694"/>
      <c r="F53" s="694"/>
      <c r="G53" s="694"/>
      <c r="H53" s="694"/>
      <c r="I53" s="694"/>
      <c r="J53" s="695"/>
      <c r="K53" s="695"/>
      <c r="L53" s="695"/>
      <c r="M53" s="695"/>
      <c r="N53" s="695"/>
      <c r="O53" s="695"/>
      <c r="P53" s="695"/>
      <c r="Q53" s="695"/>
      <c r="R53" s="720"/>
      <c r="S53" s="720"/>
      <c r="T53" s="720"/>
      <c r="U53" s="720"/>
      <c r="V53" s="720"/>
      <c r="W53" s="720"/>
      <c r="X53" s="720"/>
      <c r="Y53" s="720"/>
    </row>
    <row r="54" spans="2:26" s="30" customFormat="1" ht="14.1" customHeight="1" x14ac:dyDescent="0.2">
      <c r="B54" s="694"/>
      <c r="C54" s="694"/>
      <c r="D54" s="694"/>
      <c r="E54" s="694"/>
      <c r="F54" s="694"/>
      <c r="G54" s="694"/>
      <c r="H54" s="694"/>
      <c r="I54" s="694"/>
      <c r="J54" s="695"/>
      <c r="K54" s="695"/>
      <c r="L54" s="695"/>
      <c r="M54" s="695"/>
      <c r="N54" s="695"/>
      <c r="O54" s="695"/>
      <c r="P54" s="695"/>
      <c r="Q54" s="695"/>
      <c r="R54" s="720"/>
      <c r="S54" s="720"/>
      <c r="T54" s="720"/>
      <c r="U54" s="720"/>
      <c r="V54" s="720"/>
      <c r="W54" s="720"/>
      <c r="X54" s="720"/>
      <c r="Y54" s="720"/>
    </row>
    <row r="55" spans="2:26" s="30" customFormat="1" ht="14.1" customHeight="1" x14ac:dyDescent="0.2">
      <c r="B55" s="694"/>
      <c r="C55" s="694"/>
      <c r="D55" s="694"/>
      <c r="E55" s="694"/>
      <c r="F55" s="694"/>
      <c r="G55" s="694"/>
      <c r="H55" s="694"/>
      <c r="I55" s="694"/>
      <c r="J55" s="695"/>
      <c r="K55" s="695"/>
      <c r="L55" s="695"/>
      <c r="M55" s="695"/>
      <c r="N55" s="695"/>
      <c r="O55" s="695"/>
      <c r="P55" s="695"/>
      <c r="Q55" s="695"/>
      <c r="R55" s="720"/>
      <c r="S55" s="720"/>
      <c r="T55" s="720"/>
      <c r="U55" s="720"/>
      <c r="V55" s="720"/>
      <c r="W55" s="720"/>
      <c r="X55" s="720"/>
      <c r="Y55" s="720"/>
    </row>
    <row r="56" spans="2:26" s="30" customFormat="1" ht="14.1"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459</v>
      </c>
      <c r="E58" s="33"/>
      <c r="F58" s="32"/>
      <c r="G58" s="30"/>
      <c r="H58" s="30"/>
      <c r="I58" s="30"/>
      <c r="J58" s="30"/>
      <c r="K58" s="30"/>
      <c r="L58" s="239" t="s">
        <v>571</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T42 L42 D42 T25 L25</xm:sqref>
        </x14:dataValidation>
        <x14:dataValidation type="list" allowBlank="1" showInputMessage="1" showErrorMessage="1" xr:uid="{00000000-0002-0000-0A00-000003000000}">
          <x14:formula1>
            <xm:f>'(参考)リスト'!$D$51:$D$53</xm:f>
          </x14:formula1>
          <xm:sqref>I6 Y40 Y6 I23 Q23 Y23 I40 Q40 Q6</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100" zoomScaleSheetLayoutView="100" workbookViewId="0">
      <selection activeCell="Q7" sqref="Q7:R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0" t="s">
        <v>346</v>
      </c>
      <c r="C3" s="370"/>
      <c r="D3" s="370"/>
      <c r="E3" s="733"/>
      <c r="F3" s="733"/>
      <c r="G3" s="733"/>
      <c r="H3" s="733"/>
      <c r="I3" s="733"/>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371" t="s">
        <v>27</v>
      </c>
      <c r="C4" s="371"/>
      <c r="D4" s="734"/>
      <c r="E4" s="372" t="s">
        <v>634</v>
      </c>
      <c r="F4" s="373"/>
      <c r="G4" s="373"/>
      <c r="H4" s="373"/>
      <c r="I4" s="374"/>
      <c r="J4" s="735" t="s">
        <v>28</v>
      </c>
      <c r="K4" s="375"/>
      <c r="L4" s="375"/>
      <c r="M4" s="730" t="s">
        <v>638</v>
      </c>
      <c r="N4" s="731"/>
      <c r="O4" s="731"/>
      <c r="P4" s="731"/>
      <c r="Q4" s="731"/>
      <c r="R4" s="731"/>
      <c r="S4" s="384" t="s">
        <v>269</v>
      </c>
      <c r="T4" s="384"/>
      <c r="U4" s="384"/>
      <c r="V4" s="384"/>
      <c r="W4" s="730" t="s">
        <v>642</v>
      </c>
      <c r="X4" s="730"/>
      <c r="Y4" s="730"/>
      <c r="Z4" s="730"/>
      <c r="AA4" s="730"/>
      <c r="AB4" s="730"/>
      <c r="AC4" s="412" t="s">
        <v>230</v>
      </c>
      <c r="AD4" s="413"/>
      <c r="AE4" s="414"/>
      <c r="AF4" s="737">
        <v>45281</v>
      </c>
      <c r="AG4" s="738"/>
      <c r="AH4" s="738"/>
      <c r="AI4" s="739"/>
    </row>
    <row r="5" spans="2:35" ht="20.100000000000001" customHeight="1" x14ac:dyDescent="0.15">
      <c r="B5" s="379" t="s">
        <v>0</v>
      </c>
      <c r="C5" s="379"/>
      <c r="D5" s="728"/>
      <c r="E5" s="380" t="s">
        <v>636</v>
      </c>
      <c r="F5" s="381"/>
      <c r="G5" s="381"/>
      <c r="H5" s="381"/>
      <c r="I5" s="382"/>
      <c r="J5" s="729" t="s">
        <v>1</v>
      </c>
      <c r="K5" s="383"/>
      <c r="L5" s="383"/>
      <c r="M5" s="730" t="s">
        <v>640</v>
      </c>
      <c r="N5" s="731"/>
      <c r="O5" s="731"/>
      <c r="P5" s="731"/>
      <c r="Q5" s="731"/>
      <c r="R5" s="731"/>
      <c r="S5" s="384" t="s">
        <v>270</v>
      </c>
      <c r="T5" s="384"/>
      <c r="U5" s="384"/>
      <c r="V5" s="384"/>
      <c r="W5" s="732" t="s">
        <v>644</v>
      </c>
      <c r="X5" s="732"/>
      <c r="Y5" s="732"/>
      <c r="Z5" s="732"/>
      <c r="AA5" s="732"/>
      <c r="AB5" s="732"/>
      <c r="AC5" s="718"/>
      <c r="AD5" s="736"/>
      <c r="AE5" s="719"/>
      <c r="AF5" s="740"/>
      <c r="AG5" s="741"/>
      <c r="AH5" s="741"/>
      <c r="AI5" s="742"/>
    </row>
    <row r="6" spans="2:35" ht="26.25" customHeight="1" x14ac:dyDescent="0.2">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15">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2"/>
      <c r="C18" s="12"/>
      <c r="D18" s="9"/>
      <c r="E18" s="11"/>
      <c r="F18" s="10"/>
      <c r="G18" s="10"/>
      <c r="H18" s="9"/>
      <c r="I18" s="9"/>
      <c r="J18" s="9"/>
      <c r="K18" s="9"/>
      <c r="L18" s="9"/>
      <c r="M18" s="9"/>
      <c r="N18" s="9"/>
      <c r="O18" s="9"/>
      <c r="P18" s="9"/>
      <c r="Q18" s="9"/>
      <c r="R18" s="9"/>
      <c r="S18" s="8"/>
      <c r="T18" s="8"/>
      <c r="U18" s="8"/>
      <c r="V18" s="726" t="s">
        <v>549</v>
      </c>
      <c r="W18" s="726"/>
      <c r="X18" s="726"/>
      <c r="Y18" s="726"/>
      <c r="Z18" s="726"/>
      <c r="AA18" s="726"/>
      <c r="AB18" s="726"/>
      <c r="AC18" s="726"/>
      <c r="AD18" s="726"/>
      <c r="AE18" s="726"/>
      <c r="AF18" s="726"/>
      <c r="AG18" s="726"/>
      <c r="AH18" s="726"/>
      <c r="AI18" s="727"/>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D5881-F167-4E6B-9BD3-E3F3E7D19BE4}">
  <sheetPr>
    <pageSetUpPr fitToPage="1"/>
  </sheetPr>
  <dimension ref="B2:AI19"/>
  <sheetViews>
    <sheetView showGridLines="0" showZeros="0" view="pageBreakPreview" topLeftCell="A10" zoomScaleNormal="100" zoomScaleSheetLayoutView="100" workbookViewId="0">
      <selection activeCell="Q7" sqref="Q7:R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0" t="s">
        <v>346</v>
      </c>
      <c r="C3" s="370"/>
      <c r="D3" s="370"/>
      <c r="E3" s="733"/>
      <c r="F3" s="733"/>
      <c r="G3" s="733"/>
      <c r="H3" s="733"/>
      <c r="I3" s="733"/>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371" t="s">
        <v>27</v>
      </c>
      <c r="C4" s="371"/>
      <c r="D4" s="734"/>
      <c r="E4" s="372" t="s">
        <v>578</v>
      </c>
      <c r="F4" s="373"/>
      <c r="G4" s="373"/>
      <c r="H4" s="373"/>
      <c r="I4" s="374"/>
      <c r="J4" s="735" t="s">
        <v>28</v>
      </c>
      <c r="K4" s="375"/>
      <c r="L4" s="375"/>
      <c r="M4" s="730" t="s">
        <v>580</v>
      </c>
      <c r="N4" s="731"/>
      <c r="O4" s="731"/>
      <c r="P4" s="731"/>
      <c r="Q4" s="731"/>
      <c r="R4" s="731"/>
      <c r="S4" s="384" t="s">
        <v>269</v>
      </c>
      <c r="T4" s="384"/>
      <c r="U4" s="384"/>
      <c r="V4" s="384"/>
      <c r="W4" s="730" t="s">
        <v>627</v>
      </c>
      <c r="X4" s="730"/>
      <c r="Y4" s="730"/>
      <c r="Z4" s="730"/>
      <c r="AA4" s="730"/>
      <c r="AB4" s="730"/>
      <c r="AC4" s="412" t="s">
        <v>230</v>
      </c>
      <c r="AD4" s="413"/>
      <c r="AE4" s="414"/>
      <c r="AF4" s="737">
        <v>45281</v>
      </c>
      <c r="AG4" s="738"/>
      <c r="AH4" s="738"/>
      <c r="AI4" s="739"/>
    </row>
    <row r="5" spans="2:35" ht="20.100000000000001" customHeight="1" x14ac:dyDescent="0.15">
      <c r="B5" s="379" t="s">
        <v>0</v>
      </c>
      <c r="C5" s="379"/>
      <c r="D5" s="728"/>
      <c r="E5" s="380" t="s">
        <v>624</v>
      </c>
      <c r="F5" s="381"/>
      <c r="G5" s="381"/>
      <c r="H5" s="381"/>
      <c r="I5" s="382"/>
      <c r="J5" s="729" t="s">
        <v>1</v>
      </c>
      <c r="K5" s="383"/>
      <c r="L5" s="383"/>
      <c r="M5" s="730" t="s">
        <v>581</v>
      </c>
      <c r="N5" s="731"/>
      <c r="O5" s="731"/>
      <c r="P5" s="731"/>
      <c r="Q5" s="731"/>
      <c r="R5" s="731"/>
      <c r="S5" s="384" t="s">
        <v>270</v>
      </c>
      <c r="T5" s="384"/>
      <c r="U5" s="384"/>
      <c r="V5" s="384"/>
      <c r="W5" s="732" t="s">
        <v>628</v>
      </c>
      <c r="X5" s="732"/>
      <c r="Y5" s="732"/>
      <c r="Z5" s="732"/>
      <c r="AA5" s="732"/>
      <c r="AB5" s="732"/>
      <c r="AC5" s="718"/>
      <c r="AD5" s="736"/>
      <c r="AE5" s="719"/>
      <c r="AF5" s="740"/>
      <c r="AG5" s="741"/>
      <c r="AH5" s="741"/>
      <c r="AI5" s="742"/>
    </row>
    <row r="6" spans="2:35" ht="26.25" customHeight="1" x14ac:dyDescent="0.2">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15">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2"/>
      <c r="C18" s="12"/>
      <c r="D18" s="9"/>
      <c r="E18" s="11"/>
      <c r="F18" s="10"/>
      <c r="G18" s="10"/>
      <c r="H18" s="9"/>
      <c r="I18" s="9"/>
      <c r="J18" s="9"/>
      <c r="K18" s="9"/>
      <c r="L18" s="9"/>
      <c r="M18" s="9"/>
      <c r="N18" s="9"/>
      <c r="O18" s="9"/>
      <c r="P18" s="9"/>
      <c r="Q18" s="9"/>
      <c r="R18" s="9"/>
      <c r="S18" s="8"/>
      <c r="T18" s="8"/>
      <c r="U18" s="8"/>
      <c r="V18" s="726" t="s">
        <v>549</v>
      </c>
      <c r="W18" s="726"/>
      <c r="X18" s="726"/>
      <c r="Y18" s="726"/>
      <c r="Z18" s="726"/>
      <c r="AA18" s="726"/>
      <c r="AB18" s="726"/>
      <c r="AC18" s="726"/>
      <c r="AD18" s="726"/>
      <c r="AE18" s="726"/>
      <c r="AF18" s="726"/>
      <c r="AG18" s="726"/>
      <c r="AH18" s="726"/>
      <c r="AI18" s="727"/>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77F-9BD7-4A21-9F50-F3ACCEA77DDF}">
  <sheetPr>
    <pageSetUpPr fitToPage="1"/>
  </sheetPr>
  <dimension ref="B2:AI19"/>
  <sheetViews>
    <sheetView showGridLines="0" showZeros="0" view="pageBreakPreview" zoomScaleNormal="100" zoomScaleSheetLayoutView="100" workbookViewId="0">
      <selection activeCell="Q7" sqref="Q7:R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0" t="s">
        <v>346</v>
      </c>
      <c r="C3" s="370"/>
      <c r="D3" s="370"/>
      <c r="E3" s="733"/>
      <c r="F3" s="733"/>
      <c r="G3" s="733"/>
      <c r="H3" s="733"/>
      <c r="I3" s="733"/>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371" t="s">
        <v>27</v>
      </c>
      <c r="C4" s="371"/>
      <c r="D4" s="734"/>
      <c r="E4" s="372" t="s">
        <v>578</v>
      </c>
      <c r="F4" s="373"/>
      <c r="G4" s="373"/>
      <c r="H4" s="373"/>
      <c r="I4" s="374"/>
      <c r="J4" s="735" t="s">
        <v>28</v>
      </c>
      <c r="K4" s="375"/>
      <c r="L4" s="375"/>
      <c r="M4" s="730" t="s">
        <v>580</v>
      </c>
      <c r="N4" s="731"/>
      <c r="O4" s="731"/>
      <c r="P4" s="731"/>
      <c r="Q4" s="731"/>
      <c r="R4" s="731"/>
      <c r="S4" s="384" t="s">
        <v>269</v>
      </c>
      <c r="T4" s="384"/>
      <c r="U4" s="384"/>
      <c r="V4" s="384"/>
      <c r="W4" s="730" t="s">
        <v>627</v>
      </c>
      <c r="X4" s="730"/>
      <c r="Y4" s="730"/>
      <c r="Z4" s="730"/>
      <c r="AA4" s="730"/>
      <c r="AB4" s="730"/>
      <c r="AC4" s="412" t="s">
        <v>230</v>
      </c>
      <c r="AD4" s="413"/>
      <c r="AE4" s="414"/>
      <c r="AF4" s="737">
        <v>45281</v>
      </c>
      <c r="AG4" s="738"/>
      <c r="AH4" s="738"/>
      <c r="AI4" s="739"/>
    </row>
    <row r="5" spans="2:35" ht="20.100000000000001" customHeight="1" x14ac:dyDescent="0.15">
      <c r="B5" s="379" t="s">
        <v>0</v>
      </c>
      <c r="C5" s="379"/>
      <c r="D5" s="728"/>
      <c r="E5" s="380" t="s">
        <v>624</v>
      </c>
      <c r="F5" s="381"/>
      <c r="G5" s="381"/>
      <c r="H5" s="381"/>
      <c r="I5" s="382"/>
      <c r="J5" s="729" t="s">
        <v>1</v>
      </c>
      <c r="K5" s="383"/>
      <c r="L5" s="383"/>
      <c r="M5" s="730" t="s">
        <v>581</v>
      </c>
      <c r="N5" s="731"/>
      <c r="O5" s="731"/>
      <c r="P5" s="731"/>
      <c r="Q5" s="731"/>
      <c r="R5" s="731"/>
      <c r="S5" s="384" t="s">
        <v>270</v>
      </c>
      <c r="T5" s="384"/>
      <c r="U5" s="384"/>
      <c r="V5" s="384"/>
      <c r="W5" s="732" t="s">
        <v>628</v>
      </c>
      <c r="X5" s="732"/>
      <c r="Y5" s="732"/>
      <c r="Z5" s="732"/>
      <c r="AA5" s="732"/>
      <c r="AB5" s="732"/>
      <c r="AC5" s="718"/>
      <c r="AD5" s="736"/>
      <c r="AE5" s="719"/>
      <c r="AF5" s="740"/>
      <c r="AG5" s="741"/>
      <c r="AH5" s="741"/>
      <c r="AI5" s="742"/>
    </row>
    <row r="6" spans="2:35" ht="26.25" customHeight="1" x14ac:dyDescent="0.2">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15">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2"/>
      <c r="C18" s="12"/>
      <c r="D18" s="9"/>
      <c r="E18" s="11"/>
      <c r="F18" s="10"/>
      <c r="G18" s="10"/>
      <c r="H18" s="9"/>
      <c r="I18" s="9"/>
      <c r="J18" s="9"/>
      <c r="K18" s="9"/>
      <c r="L18" s="9"/>
      <c r="M18" s="9"/>
      <c r="N18" s="9"/>
      <c r="O18" s="9"/>
      <c r="P18" s="9"/>
      <c r="Q18" s="9"/>
      <c r="R18" s="9"/>
      <c r="S18" s="8"/>
      <c r="T18" s="8"/>
      <c r="U18" s="8"/>
      <c r="V18" s="726" t="s">
        <v>549</v>
      </c>
      <c r="W18" s="726"/>
      <c r="X18" s="726"/>
      <c r="Y18" s="726"/>
      <c r="Z18" s="726"/>
      <c r="AA18" s="726"/>
      <c r="AB18" s="726"/>
      <c r="AC18" s="726"/>
      <c r="AD18" s="726"/>
      <c r="AE18" s="726"/>
      <c r="AF18" s="726"/>
      <c r="AG18" s="726"/>
      <c r="AH18" s="726"/>
      <c r="AI18" s="727"/>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442C3-AE53-4C7C-BC1E-4637EE00D324}">
  <sheetPr>
    <pageSetUpPr fitToPage="1"/>
  </sheetPr>
  <dimension ref="B2:AI19"/>
  <sheetViews>
    <sheetView showGridLines="0" showZeros="0" view="pageBreakPreview" zoomScaleNormal="100" zoomScaleSheetLayoutView="100" workbookViewId="0">
      <selection activeCell="Q7" sqref="Q7:R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0" t="s">
        <v>346</v>
      </c>
      <c r="C3" s="370"/>
      <c r="D3" s="370"/>
      <c r="E3" s="733"/>
      <c r="F3" s="733"/>
      <c r="G3" s="733"/>
      <c r="H3" s="733"/>
      <c r="I3" s="733"/>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371" t="s">
        <v>27</v>
      </c>
      <c r="C4" s="371"/>
      <c r="D4" s="734"/>
      <c r="E4" s="372" t="s">
        <v>578</v>
      </c>
      <c r="F4" s="373"/>
      <c r="G4" s="373"/>
      <c r="H4" s="373"/>
      <c r="I4" s="374"/>
      <c r="J4" s="735" t="s">
        <v>28</v>
      </c>
      <c r="K4" s="375"/>
      <c r="L4" s="375"/>
      <c r="M4" s="730" t="s">
        <v>580</v>
      </c>
      <c r="N4" s="731"/>
      <c r="O4" s="731"/>
      <c r="P4" s="731"/>
      <c r="Q4" s="731"/>
      <c r="R4" s="731"/>
      <c r="S4" s="384" t="s">
        <v>269</v>
      </c>
      <c r="T4" s="384"/>
      <c r="U4" s="384"/>
      <c r="V4" s="384"/>
      <c r="W4" s="730" t="s">
        <v>627</v>
      </c>
      <c r="X4" s="730"/>
      <c r="Y4" s="730"/>
      <c r="Z4" s="730"/>
      <c r="AA4" s="730"/>
      <c r="AB4" s="730"/>
      <c r="AC4" s="412" t="s">
        <v>230</v>
      </c>
      <c r="AD4" s="413"/>
      <c r="AE4" s="414"/>
      <c r="AF4" s="737">
        <v>45281</v>
      </c>
      <c r="AG4" s="738"/>
      <c r="AH4" s="738"/>
      <c r="AI4" s="739"/>
    </row>
    <row r="5" spans="2:35" ht="20.100000000000001" customHeight="1" x14ac:dyDescent="0.15">
      <c r="B5" s="379" t="s">
        <v>0</v>
      </c>
      <c r="C5" s="379"/>
      <c r="D5" s="728"/>
      <c r="E5" s="380" t="s">
        <v>624</v>
      </c>
      <c r="F5" s="381"/>
      <c r="G5" s="381"/>
      <c r="H5" s="381"/>
      <c r="I5" s="382"/>
      <c r="J5" s="729" t="s">
        <v>1</v>
      </c>
      <c r="K5" s="383"/>
      <c r="L5" s="383"/>
      <c r="M5" s="730" t="s">
        <v>581</v>
      </c>
      <c r="N5" s="731"/>
      <c r="O5" s="731"/>
      <c r="P5" s="731"/>
      <c r="Q5" s="731"/>
      <c r="R5" s="731"/>
      <c r="S5" s="384" t="s">
        <v>270</v>
      </c>
      <c r="T5" s="384"/>
      <c r="U5" s="384"/>
      <c r="V5" s="384"/>
      <c r="W5" s="732" t="s">
        <v>628</v>
      </c>
      <c r="X5" s="732"/>
      <c r="Y5" s="732"/>
      <c r="Z5" s="732"/>
      <c r="AA5" s="732"/>
      <c r="AB5" s="732"/>
      <c r="AC5" s="718"/>
      <c r="AD5" s="736"/>
      <c r="AE5" s="719"/>
      <c r="AF5" s="740"/>
      <c r="AG5" s="741"/>
      <c r="AH5" s="741"/>
      <c r="AI5" s="742"/>
    </row>
    <row r="6" spans="2:35" ht="26.25" customHeight="1" x14ac:dyDescent="0.2">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15">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2"/>
      <c r="C18" s="12"/>
      <c r="D18" s="9"/>
      <c r="E18" s="11"/>
      <c r="F18" s="10"/>
      <c r="G18" s="10"/>
      <c r="H18" s="9"/>
      <c r="I18" s="9"/>
      <c r="J18" s="9"/>
      <c r="K18" s="9"/>
      <c r="L18" s="9"/>
      <c r="M18" s="9"/>
      <c r="N18" s="9"/>
      <c r="O18" s="9"/>
      <c r="P18" s="9"/>
      <c r="Q18" s="9"/>
      <c r="R18" s="9"/>
      <c r="S18" s="8"/>
      <c r="T18" s="8"/>
      <c r="U18" s="8"/>
      <c r="V18" s="726" t="s">
        <v>549</v>
      </c>
      <c r="W18" s="726"/>
      <c r="X18" s="726"/>
      <c r="Y18" s="726"/>
      <c r="Z18" s="726"/>
      <c r="AA18" s="726"/>
      <c r="AB18" s="726"/>
      <c r="AC18" s="726"/>
      <c r="AD18" s="726"/>
      <c r="AE18" s="726"/>
      <c r="AF18" s="726"/>
      <c r="AG18" s="726"/>
      <c r="AH18" s="726"/>
      <c r="AI18" s="727"/>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486A5-8A4E-429E-8C1D-F0BB704AB22B}">
  <sheetPr>
    <pageSetUpPr fitToPage="1"/>
  </sheetPr>
  <dimension ref="B2:AI19"/>
  <sheetViews>
    <sheetView showGridLines="0" showZeros="0" view="pageBreakPreview" zoomScaleNormal="100" zoomScaleSheetLayoutView="100" workbookViewId="0">
      <selection activeCell="Q7" sqref="Q7:R7"/>
    </sheetView>
  </sheetViews>
  <sheetFormatPr defaultColWidth="9" defaultRowHeight="12" x14ac:dyDescent="0.15"/>
  <cols>
    <col min="1" max="1" width="1.6640625" style="7" customWidth="1"/>
    <col min="2" max="2" width="3.21875" style="7" customWidth="1"/>
    <col min="3" max="35" width="4.109375" style="7" customWidth="1"/>
    <col min="36" max="36" width="1.33203125" style="7" customWidth="1"/>
    <col min="37" max="16384" width="9" style="7"/>
  </cols>
  <sheetData>
    <row r="2" spans="2:35" ht="8.25" customHeight="1" x14ac:dyDescent="0.15"/>
    <row r="3" spans="2:35" ht="24.9" customHeight="1" x14ac:dyDescent="0.15">
      <c r="B3" s="370" t="s">
        <v>346</v>
      </c>
      <c r="C3" s="370"/>
      <c r="D3" s="370"/>
      <c r="E3" s="733"/>
      <c r="F3" s="733"/>
      <c r="G3" s="733"/>
      <c r="H3" s="733"/>
      <c r="I3" s="733"/>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371" t="s">
        <v>27</v>
      </c>
      <c r="C4" s="371"/>
      <c r="D4" s="734"/>
      <c r="E4" s="372" t="s">
        <v>578</v>
      </c>
      <c r="F4" s="373"/>
      <c r="G4" s="373"/>
      <c r="H4" s="373"/>
      <c r="I4" s="374"/>
      <c r="J4" s="735" t="s">
        <v>28</v>
      </c>
      <c r="K4" s="375"/>
      <c r="L4" s="375"/>
      <c r="M4" s="730" t="s">
        <v>580</v>
      </c>
      <c r="N4" s="731"/>
      <c r="O4" s="731"/>
      <c r="P4" s="731"/>
      <c r="Q4" s="731"/>
      <c r="R4" s="731"/>
      <c r="S4" s="384" t="s">
        <v>269</v>
      </c>
      <c r="T4" s="384"/>
      <c r="U4" s="384"/>
      <c r="V4" s="384"/>
      <c r="W4" s="730" t="s">
        <v>627</v>
      </c>
      <c r="X4" s="730"/>
      <c r="Y4" s="730"/>
      <c r="Z4" s="730"/>
      <c r="AA4" s="730"/>
      <c r="AB4" s="730"/>
      <c r="AC4" s="412" t="s">
        <v>230</v>
      </c>
      <c r="AD4" s="413"/>
      <c r="AE4" s="414"/>
      <c r="AF4" s="737">
        <v>45281</v>
      </c>
      <c r="AG4" s="738"/>
      <c r="AH4" s="738"/>
      <c r="AI4" s="739"/>
    </row>
    <row r="5" spans="2:35" ht="20.100000000000001" customHeight="1" x14ac:dyDescent="0.15">
      <c r="B5" s="379" t="s">
        <v>0</v>
      </c>
      <c r="C5" s="379"/>
      <c r="D5" s="728"/>
      <c r="E5" s="380" t="s">
        <v>624</v>
      </c>
      <c r="F5" s="381"/>
      <c r="G5" s="381"/>
      <c r="H5" s="381"/>
      <c r="I5" s="382"/>
      <c r="J5" s="729" t="s">
        <v>1</v>
      </c>
      <c r="K5" s="383"/>
      <c r="L5" s="383"/>
      <c r="M5" s="730" t="s">
        <v>581</v>
      </c>
      <c r="N5" s="731"/>
      <c r="O5" s="731"/>
      <c r="P5" s="731"/>
      <c r="Q5" s="731"/>
      <c r="R5" s="731"/>
      <c r="S5" s="384" t="s">
        <v>270</v>
      </c>
      <c r="T5" s="384"/>
      <c r="U5" s="384"/>
      <c r="V5" s="384"/>
      <c r="W5" s="732" t="s">
        <v>628</v>
      </c>
      <c r="X5" s="732"/>
      <c r="Y5" s="732"/>
      <c r="Z5" s="732"/>
      <c r="AA5" s="732"/>
      <c r="AB5" s="732"/>
      <c r="AC5" s="718"/>
      <c r="AD5" s="736"/>
      <c r="AE5" s="719"/>
      <c r="AF5" s="740"/>
      <c r="AG5" s="741"/>
      <c r="AH5" s="741"/>
      <c r="AI5" s="742"/>
    </row>
    <row r="6" spans="2:35" ht="26.25" customHeight="1" x14ac:dyDescent="0.2">
      <c r="B6" s="721" t="s">
        <v>31</v>
      </c>
      <c r="C6" s="723" t="s">
        <v>30</v>
      </c>
      <c r="D6" s="724"/>
      <c r="E6" s="724"/>
      <c r="F6" s="724"/>
      <c r="G6" s="724"/>
      <c r="H6" s="724"/>
      <c r="I6" s="724"/>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5"/>
    </row>
    <row r="7" spans="2:35" ht="35.4" customHeight="1" x14ac:dyDescent="0.15">
      <c r="B7" s="721"/>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15">
      <c r="B8" s="721"/>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15">
      <c r="B9" s="721"/>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15">
      <c r="B10" s="721"/>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15">
      <c r="B11" s="721"/>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15">
      <c r="B12" s="721"/>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15">
      <c r="B13" s="721"/>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15">
      <c r="B14" s="721"/>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15">
      <c r="B15" s="721"/>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15">
      <c r="B16" s="721"/>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15">
      <c r="B17" s="721"/>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15">
      <c r="B18" s="722"/>
      <c r="C18" s="12"/>
      <c r="D18" s="9"/>
      <c r="E18" s="11"/>
      <c r="F18" s="10"/>
      <c r="G18" s="10"/>
      <c r="H18" s="9"/>
      <c r="I18" s="9"/>
      <c r="J18" s="9"/>
      <c r="K18" s="9"/>
      <c r="L18" s="9"/>
      <c r="M18" s="9"/>
      <c r="N18" s="9"/>
      <c r="O18" s="9"/>
      <c r="P18" s="9"/>
      <c r="Q18" s="9"/>
      <c r="R18" s="9"/>
      <c r="S18" s="8"/>
      <c r="T18" s="8"/>
      <c r="U18" s="8"/>
      <c r="V18" s="726" t="s">
        <v>549</v>
      </c>
      <c r="W18" s="726"/>
      <c r="X18" s="726"/>
      <c r="Y18" s="726"/>
      <c r="Z18" s="726"/>
      <c r="AA18" s="726"/>
      <c r="AB18" s="726"/>
      <c r="AC18" s="726"/>
      <c r="AD18" s="726"/>
      <c r="AE18" s="726"/>
      <c r="AF18" s="726"/>
      <c r="AG18" s="726"/>
      <c r="AH18" s="726"/>
      <c r="AI18" s="727"/>
    </row>
    <row r="19" spans="2:35" ht="15" customHeight="1" x14ac:dyDescent="0.15"/>
  </sheetData>
  <mergeCells count="18">
    <mergeCell ref="B6:B18"/>
    <mergeCell ref="C6:AI6"/>
    <mergeCell ref="V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H52"/>
  <sheetViews>
    <sheetView showGridLines="0" showZeros="0" view="pageBreakPreview" zoomScaleNormal="100" zoomScaleSheetLayoutView="10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473</v>
      </c>
      <c r="C4" s="371"/>
      <c r="D4" s="734"/>
      <c r="E4" s="749" t="s">
        <v>578</v>
      </c>
      <c r="F4" s="750"/>
      <c r="G4" s="750"/>
      <c r="H4" s="750"/>
      <c r="I4" s="750"/>
      <c r="J4" s="751"/>
      <c r="K4" s="288" t="s">
        <v>198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PS</v>
      </c>
      <c r="AW5" s="168">
        <f>R7</f>
        <v>1.2</v>
      </c>
      <c r="AX5" s="169">
        <f>+Y32</f>
        <v>0</v>
      </c>
      <c r="AY5" s="169">
        <f>+Z32</f>
        <v>0</v>
      </c>
      <c r="AZ5" s="169">
        <f>+AA32</f>
        <v>0</v>
      </c>
      <c r="BA5" s="169">
        <f t="shared" ref="BA5" si="0">+AB32</f>
        <v>0</v>
      </c>
      <c r="BB5" s="169">
        <f>+AC32</f>
        <v>0</v>
      </c>
      <c r="BC5" s="169">
        <f t="shared" ref="BC5" si="1">+AD32</f>
        <v>0</v>
      </c>
      <c r="BD5" s="169">
        <f t="shared" ref="BD5:BI5" si="2">+AE32</f>
        <v>0</v>
      </c>
      <c r="BE5" s="169">
        <f t="shared" si="2"/>
        <v>0</v>
      </c>
      <c r="BF5" s="169">
        <f t="shared" si="2"/>
        <v>0</v>
      </c>
      <c r="BG5" s="169">
        <f t="shared" si="2"/>
        <v>0</v>
      </c>
      <c r="BH5" s="169">
        <f t="shared" si="2"/>
        <v>0</v>
      </c>
      <c r="BI5" s="169">
        <f t="shared" si="2"/>
        <v>0</v>
      </c>
      <c r="BJ5" s="169" t="str">
        <f>+Y35</f>
        <v/>
      </c>
      <c r="BK5" s="169" t="str">
        <f t="shared" ref="BK5" si="3">+Z35</f>
        <v/>
      </c>
      <c r="BL5" s="169" t="str">
        <f>+AA35</f>
        <v/>
      </c>
      <c r="BM5" s="169">
        <f>+AC35</f>
        <v>0</v>
      </c>
      <c r="BN5" s="169">
        <f t="shared" ref="BN5:BO5" si="4">+AD35</f>
        <v>0</v>
      </c>
      <c r="BO5" s="169">
        <f t="shared" si="4"/>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5">+AC31</f>
        <v>0</v>
      </c>
      <c r="CB5" s="172">
        <f t="shared" si="5"/>
        <v>0</v>
      </c>
      <c r="CC5" s="172">
        <f t="shared" si="5"/>
        <v>0</v>
      </c>
      <c r="CD5" s="172">
        <f t="shared" si="5"/>
        <v>0</v>
      </c>
      <c r="CE5" s="172">
        <f t="shared" si="5"/>
        <v>0</v>
      </c>
      <c r="CF5" s="172">
        <f t="shared" si="5"/>
        <v>0</v>
      </c>
      <c r="CG5" s="172">
        <f t="shared" si="5"/>
        <v>0</v>
      </c>
      <c r="CH5" s="172">
        <f t="shared" si="5"/>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629</v>
      </c>
      <c r="O7" s="795"/>
      <c r="P7" s="791" t="s">
        <v>475</v>
      </c>
      <c r="Q7" s="793"/>
      <c r="R7" s="796">
        <v>1.2</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485</v>
      </c>
      <c r="Z10" s="196" t="s">
        <v>486</v>
      </c>
      <c r="AA10" s="196" t="s">
        <v>487</v>
      </c>
      <c r="AB10" s="196" t="s">
        <v>488</v>
      </c>
      <c r="AC10" s="196" t="s">
        <v>485</v>
      </c>
      <c r="AD10" s="196" t="s">
        <v>486</v>
      </c>
      <c r="AE10" s="196" t="s">
        <v>487</v>
      </c>
      <c r="AF10" s="196" t="s">
        <v>488</v>
      </c>
      <c r="AG10" s="196" t="s">
        <v>485</v>
      </c>
      <c r="AH10" s="196" t="s">
        <v>486</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1128</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c r="L12" s="802"/>
      <c r="M12" s="803"/>
      <c r="N12" s="802"/>
      <c r="O12" s="803"/>
      <c r="P12" s="802"/>
      <c r="Q12" s="803"/>
      <c r="R12" s="271"/>
      <c r="S12" s="271"/>
      <c r="T12" s="271"/>
      <c r="U12" s="802"/>
      <c r="V12" s="803"/>
      <c r="W12" s="802"/>
      <c r="X12" s="804"/>
      <c r="Y12" s="202"/>
      <c r="Z12" s="201"/>
      <c r="AA12" s="201"/>
      <c r="AB12" s="201"/>
      <c r="AC12" s="230"/>
      <c r="AD12" s="230"/>
      <c r="AE12" s="230"/>
      <c r="AF12" s="230"/>
      <c r="AG12" s="230"/>
      <c r="AH12" s="230"/>
      <c r="AI12" s="230"/>
      <c r="AJ12" s="230"/>
      <c r="AK12" s="805"/>
      <c r="AL12" s="806"/>
      <c r="AM12" s="806"/>
      <c r="AN12" s="807"/>
      <c r="AO12" s="808"/>
      <c r="AP12" s="3"/>
      <c r="AQ12" s="229">
        <f t="shared" ref="AQ12:AQ30" si="6">IF(P12="材質劣化",2,IF(P12="漏水",3,1))</f>
        <v>1</v>
      </c>
    </row>
    <row r="13" spans="2:86" ht="12" customHeight="1" x14ac:dyDescent="0.15">
      <c r="B13" s="485"/>
      <c r="C13" s="764"/>
      <c r="D13" s="762"/>
      <c r="E13" s="762"/>
      <c r="F13" s="762"/>
      <c r="G13" s="762"/>
      <c r="H13" s="762"/>
      <c r="I13" s="762"/>
      <c r="J13" s="763"/>
      <c r="K13" s="200"/>
      <c r="L13" s="802"/>
      <c r="M13" s="803"/>
      <c r="N13" s="802"/>
      <c r="O13" s="803"/>
      <c r="P13" s="802"/>
      <c r="Q13" s="803"/>
      <c r="R13" s="271"/>
      <c r="S13" s="271"/>
      <c r="T13" s="271"/>
      <c r="U13" s="802"/>
      <c r="V13" s="803"/>
      <c r="W13" s="802"/>
      <c r="X13" s="804"/>
      <c r="Y13" s="202"/>
      <c r="Z13" s="201"/>
      <c r="AA13" s="201"/>
      <c r="AB13" s="201"/>
      <c r="AC13" s="230"/>
      <c r="AD13" s="230"/>
      <c r="AE13" s="230"/>
      <c r="AF13" s="230"/>
      <c r="AG13" s="230"/>
      <c r="AH13" s="230"/>
      <c r="AI13" s="230"/>
      <c r="AJ13" s="230"/>
      <c r="AK13" s="805"/>
      <c r="AL13" s="806"/>
      <c r="AM13" s="806"/>
      <c r="AN13" s="807"/>
      <c r="AO13" s="808"/>
      <c r="AP13" s="3"/>
      <c r="AQ13" s="229">
        <f t="shared" si="6"/>
        <v>1</v>
      </c>
    </row>
    <row r="14" spans="2:86" ht="12" customHeight="1" x14ac:dyDescent="0.15">
      <c r="B14" s="485"/>
      <c r="C14" s="764"/>
      <c r="D14" s="762"/>
      <c r="E14" s="762"/>
      <c r="F14" s="762"/>
      <c r="G14" s="762"/>
      <c r="H14" s="762"/>
      <c r="I14" s="762"/>
      <c r="J14" s="763"/>
      <c r="K14" s="200"/>
      <c r="L14" s="802"/>
      <c r="M14" s="803"/>
      <c r="N14" s="802"/>
      <c r="O14" s="803"/>
      <c r="P14" s="802"/>
      <c r="Q14" s="803"/>
      <c r="R14" s="271"/>
      <c r="S14" s="271"/>
      <c r="T14" s="271"/>
      <c r="U14" s="802"/>
      <c r="V14" s="803"/>
      <c r="W14" s="802"/>
      <c r="X14" s="804"/>
      <c r="Y14" s="202"/>
      <c r="Z14" s="201"/>
      <c r="AA14" s="201"/>
      <c r="AB14" s="201"/>
      <c r="AC14" s="230"/>
      <c r="AD14" s="230"/>
      <c r="AE14" s="230"/>
      <c r="AF14" s="230"/>
      <c r="AG14" s="230"/>
      <c r="AH14" s="230"/>
      <c r="AI14" s="230"/>
      <c r="AJ14" s="230"/>
      <c r="AK14" s="805"/>
      <c r="AL14" s="806"/>
      <c r="AM14" s="806"/>
      <c r="AN14" s="807"/>
      <c r="AO14" s="808"/>
      <c r="AP14" s="3"/>
      <c r="AQ14" s="229">
        <f t="shared" si="6"/>
        <v>1</v>
      </c>
    </row>
    <row r="15" spans="2:86" ht="12" customHeight="1" x14ac:dyDescent="0.15">
      <c r="B15" s="485"/>
      <c r="C15" s="764"/>
      <c r="D15" s="762"/>
      <c r="E15" s="762"/>
      <c r="F15" s="762"/>
      <c r="G15" s="762"/>
      <c r="H15" s="762"/>
      <c r="I15" s="762"/>
      <c r="J15" s="763"/>
      <c r="K15" s="200"/>
      <c r="L15" s="802"/>
      <c r="M15" s="803"/>
      <c r="N15" s="802"/>
      <c r="O15" s="803"/>
      <c r="P15" s="802"/>
      <c r="Q15" s="803"/>
      <c r="R15" s="271"/>
      <c r="S15" s="271"/>
      <c r="T15" s="271"/>
      <c r="U15" s="802"/>
      <c r="V15" s="803"/>
      <c r="W15" s="802"/>
      <c r="X15" s="804"/>
      <c r="Y15" s="202"/>
      <c r="Z15" s="201"/>
      <c r="AA15" s="201"/>
      <c r="AB15" s="201"/>
      <c r="AC15" s="230"/>
      <c r="AD15" s="230"/>
      <c r="AE15" s="230"/>
      <c r="AF15" s="230"/>
      <c r="AG15" s="230"/>
      <c r="AH15" s="230"/>
      <c r="AI15" s="230"/>
      <c r="AJ15" s="230"/>
      <c r="AK15" s="805"/>
      <c r="AL15" s="806"/>
      <c r="AM15" s="806"/>
      <c r="AN15" s="807"/>
      <c r="AO15" s="808"/>
      <c r="AP15" s="3"/>
      <c r="AQ15" s="229">
        <f t="shared" si="6"/>
        <v>1</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6"/>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6"/>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6"/>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6"/>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6"/>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6"/>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6"/>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6"/>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6"/>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6"/>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6"/>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6"/>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6"/>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6"/>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6"/>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7">SUM(AC11:AC30)</f>
        <v>0</v>
      </c>
      <c r="AD31" s="231">
        <f t="shared" si="7"/>
        <v>0</v>
      </c>
      <c r="AE31" s="231">
        <f t="shared" si="7"/>
        <v>0</v>
      </c>
      <c r="AF31" s="231">
        <f t="shared" si="7"/>
        <v>0</v>
      </c>
      <c r="AG31" s="231">
        <f t="shared" si="7"/>
        <v>0</v>
      </c>
      <c r="AH31" s="231">
        <f t="shared" si="7"/>
        <v>0</v>
      </c>
      <c r="AI31" s="231">
        <f t="shared" si="7"/>
        <v>0</v>
      </c>
      <c r="AJ31" s="231">
        <f t="shared" si="7"/>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8">COUNT(AC11:AC30)</f>
        <v>0</v>
      </c>
      <c r="AD32" s="202">
        <f t="shared" si="8"/>
        <v>0</v>
      </c>
      <c r="AE32" s="202">
        <f t="shared" si="8"/>
        <v>0</v>
      </c>
      <c r="AF32" s="202">
        <f t="shared" si="8"/>
        <v>0</v>
      </c>
      <c r="AG32" s="202">
        <f t="shared" si="8"/>
        <v>0</v>
      </c>
      <c r="AH32" s="202">
        <f t="shared" si="8"/>
        <v>0</v>
      </c>
      <c r="AI32" s="202">
        <f t="shared" si="8"/>
        <v>0</v>
      </c>
      <c r="AJ32" s="202">
        <f t="shared" si="8"/>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333</v>
      </c>
      <c r="AR33" s="70" t="s">
        <v>334</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493</v>
      </c>
      <c r="Z34" s="196" t="s">
        <v>494</v>
      </c>
      <c r="AA34" s="819" t="s">
        <v>495</v>
      </c>
      <c r="AB34" s="819"/>
      <c r="AC34" s="196" t="s">
        <v>493</v>
      </c>
      <c r="AD34" s="196" t="s">
        <v>494</v>
      </c>
      <c r="AE34" s="819" t="s">
        <v>495</v>
      </c>
      <c r="AF34" s="819"/>
      <c r="AG34" s="196" t="s">
        <v>493</v>
      </c>
      <c r="AH34" s="196" t="s">
        <v>494</v>
      </c>
      <c r="AI34" s="819" t="s">
        <v>495</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s>
  <phoneticPr fontId="8"/>
  <conditionalFormatting sqref="Y11:AB30 AG11:AJ30">
    <cfRule type="expression" dxfId="98" priority="4">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1">
    <dataValidation type="list" allowBlank="1" showInputMessage="1" showErrorMessage="1" sqref="N11:O30 R11:T30" xr:uid="{00000000-0002-0000-0D00-000000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xm:sqref>
        </x14:dataValidation>
        <x14:dataValidation type="list" allowBlank="1" showInputMessage="1" showErrorMessage="1" xr:uid="{00000000-0002-0000-0D00-000002000000}">
          <x14:formula1>
            <xm:f>'(参考)リスト'!$G$16:$G$20</xm:f>
          </x14:formula1>
          <xm:sqref>U11:V30</xm:sqref>
        </x14:dataValidation>
        <x14:dataValidation type="list" allowBlank="1" showInputMessage="1" showErrorMessage="1" xr:uid="{00000000-0002-0000-0D00-000003000000}">
          <x14:formula1>
            <xm:f>'(参考)リスト'!$B$16:$B$20</xm:f>
          </x14:formula1>
          <xm:sqref>L11:M30</xm:sqref>
        </x14:dataValidation>
        <x14:dataValidation type="list" allowBlank="1" showInputMessage="1" showErrorMessage="1" xr:uid="{00000000-0002-0000-0D00-000004000000}">
          <x14:formula1>
            <xm:f>'(参考)リスト'!$F$16:$F$21</xm:f>
          </x14:formula1>
          <xm:sqref>W11:X30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65D16-62BE-4E10-A9C8-FA4E078322E3}">
  <dimension ref="B1:CH52"/>
  <sheetViews>
    <sheetView showGridLines="0" showZeros="0" view="pageBreakPreview" zoomScale="90" zoomScaleNormal="100" zoomScaleSheetLayoutView="90" workbookViewId="0">
      <selection activeCell="U27" sqref="U27:V2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S001</v>
      </c>
      <c r="AW5" s="168">
        <f>R7</f>
        <v>7.42</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630</v>
      </c>
      <c r="O7" s="795"/>
      <c r="P7" s="791" t="s">
        <v>475</v>
      </c>
      <c r="Q7" s="793"/>
      <c r="R7" s="847">
        <v>7.42</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1128</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512</v>
      </c>
      <c r="O12" s="803"/>
      <c r="P12" s="802" t="s">
        <v>351</v>
      </c>
      <c r="Q12" s="803"/>
      <c r="R12" s="271" t="s">
        <v>559</v>
      </c>
      <c r="S12" s="271"/>
      <c r="T12" s="271"/>
      <c r="U12" s="802" t="s">
        <v>62</v>
      </c>
      <c r="V12" s="803"/>
      <c r="W12" s="802" t="s">
        <v>62</v>
      </c>
      <c r="X12" s="804"/>
      <c r="Y12" s="202"/>
      <c r="Z12" s="201"/>
      <c r="AA12" s="201"/>
      <c r="AB12" s="201"/>
      <c r="AC12" s="230"/>
      <c r="AD12" s="230"/>
      <c r="AE12" s="230"/>
      <c r="AF12" s="230"/>
      <c r="AG12" s="230"/>
      <c r="AH12" s="230"/>
      <c r="AI12" s="230"/>
      <c r="AJ12" s="230"/>
      <c r="AK12" s="805" t="s">
        <v>1128</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517</v>
      </c>
      <c r="O13" s="803"/>
      <c r="P13" s="802" t="s">
        <v>351</v>
      </c>
      <c r="Q13" s="803"/>
      <c r="R13" s="271" t="s">
        <v>559</v>
      </c>
      <c r="S13" s="271"/>
      <c r="T13" s="271"/>
      <c r="U13" s="802" t="s">
        <v>62</v>
      </c>
      <c r="V13" s="803"/>
      <c r="W13" s="802" t="s">
        <v>62</v>
      </c>
      <c r="X13" s="804"/>
      <c r="Y13" s="202"/>
      <c r="Z13" s="201"/>
      <c r="AA13" s="201"/>
      <c r="AB13" s="201"/>
      <c r="AC13" s="230"/>
      <c r="AD13" s="230"/>
      <c r="AE13" s="230"/>
      <c r="AF13" s="230"/>
      <c r="AG13" s="230"/>
      <c r="AH13" s="230"/>
      <c r="AI13" s="230"/>
      <c r="AJ13" s="230"/>
      <c r="AK13" s="805" t="s">
        <v>1128</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513</v>
      </c>
      <c r="O14" s="803"/>
      <c r="P14" s="802" t="s">
        <v>351</v>
      </c>
      <c r="Q14" s="803"/>
      <c r="R14" s="271" t="s">
        <v>357</v>
      </c>
      <c r="S14" s="271"/>
      <c r="T14" s="271"/>
      <c r="U14" s="802" t="s">
        <v>672</v>
      </c>
      <c r="V14" s="803"/>
      <c r="W14" s="802" t="s">
        <v>796</v>
      </c>
      <c r="X14" s="804"/>
      <c r="Y14" s="202"/>
      <c r="Z14" s="201"/>
      <c r="AA14" s="201"/>
      <c r="AB14" s="201"/>
      <c r="AC14" s="230"/>
      <c r="AD14" s="230"/>
      <c r="AE14" s="230"/>
      <c r="AF14" s="230"/>
      <c r="AG14" s="230"/>
      <c r="AH14" s="230"/>
      <c r="AI14" s="230"/>
      <c r="AJ14" s="230"/>
      <c r="AK14" s="805" t="s">
        <v>1128</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511</v>
      </c>
      <c r="O15" s="803"/>
      <c r="P15" s="802" t="s">
        <v>351</v>
      </c>
      <c r="Q15" s="803"/>
      <c r="R15" s="271" t="s">
        <v>559</v>
      </c>
      <c r="S15" s="271"/>
      <c r="T15" s="271"/>
      <c r="U15" s="802" t="s">
        <v>62</v>
      </c>
      <c r="V15" s="803"/>
      <c r="W15" s="802" t="s">
        <v>62</v>
      </c>
      <c r="X15" s="804"/>
      <c r="Y15" s="202"/>
      <c r="Z15" s="201"/>
      <c r="AA15" s="201"/>
      <c r="AB15" s="201"/>
      <c r="AC15" s="230"/>
      <c r="AD15" s="230"/>
      <c r="AE15" s="230"/>
      <c r="AF15" s="230"/>
      <c r="AG15" s="230"/>
      <c r="AH15" s="230"/>
      <c r="AI15" s="230"/>
      <c r="AJ15" s="230"/>
      <c r="AK15" s="805" t="s">
        <v>1128</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350</v>
      </c>
      <c r="M16" s="803"/>
      <c r="N16" s="802" t="s">
        <v>375</v>
      </c>
      <c r="O16" s="803"/>
      <c r="P16" s="802" t="s">
        <v>352</v>
      </c>
      <c r="Q16" s="803"/>
      <c r="R16" s="271" t="s">
        <v>359</v>
      </c>
      <c r="S16" s="271"/>
      <c r="T16" s="271"/>
      <c r="U16" s="802" t="s">
        <v>672</v>
      </c>
      <c r="V16" s="803"/>
      <c r="W16" s="802" t="s">
        <v>1135</v>
      </c>
      <c r="X16" s="804"/>
      <c r="Y16" s="202"/>
      <c r="Z16" s="201"/>
      <c r="AA16" s="201"/>
      <c r="AB16" s="201"/>
      <c r="AC16" s="230"/>
      <c r="AD16" s="230"/>
      <c r="AE16" s="230"/>
      <c r="AF16" s="230"/>
      <c r="AG16" s="230"/>
      <c r="AH16" s="230"/>
      <c r="AI16" s="230"/>
      <c r="AJ16" s="230"/>
      <c r="AK16" s="805" t="s">
        <v>670</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350</v>
      </c>
      <c r="M17" s="803"/>
      <c r="N17" s="802" t="s">
        <v>376</v>
      </c>
      <c r="O17" s="803"/>
      <c r="P17" s="802" t="s">
        <v>351</v>
      </c>
      <c r="Q17" s="803"/>
      <c r="R17" s="271" t="s">
        <v>559</v>
      </c>
      <c r="S17" s="271"/>
      <c r="T17" s="271"/>
      <c r="U17" s="802" t="s">
        <v>672</v>
      </c>
      <c r="V17" s="803"/>
      <c r="W17" s="802" t="s">
        <v>1135</v>
      </c>
      <c r="X17" s="804"/>
      <c r="Y17" s="202"/>
      <c r="Z17" s="201"/>
      <c r="AA17" s="201"/>
      <c r="AB17" s="201"/>
      <c r="AC17" s="230"/>
      <c r="AD17" s="230"/>
      <c r="AE17" s="230"/>
      <c r="AF17" s="230"/>
      <c r="AG17" s="230"/>
      <c r="AH17" s="230"/>
      <c r="AI17" s="230"/>
      <c r="AJ17" s="230"/>
      <c r="AK17" s="805" t="s">
        <v>1130</v>
      </c>
      <c r="AL17" s="806"/>
      <c r="AM17" s="806"/>
      <c r="AN17" s="807"/>
      <c r="AO17" s="808"/>
      <c r="AP17" s="3"/>
      <c r="AQ17" s="229">
        <f t="shared" si="5"/>
        <v>2</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1">
    <dataValidation type="list" allowBlank="1" showInputMessage="1" showErrorMessage="1" sqref="R11:T30 N11:O30" xr:uid="{E379FEE1-D173-4FB4-A778-41551878BE2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8B8325-F315-41DD-B992-BFA0781DE526}">
          <x14:formula1>
            <xm:f>'(参考)リスト'!$F$16:$F$21</xm:f>
          </x14:formula1>
          <xm:sqref>W11:X30</xm:sqref>
        </x14:dataValidation>
        <x14:dataValidation type="list" allowBlank="1" showInputMessage="1" showErrorMessage="1" xr:uid="{2A3A772F-3F70-43A4-8327-5F0431A0DF0B}">
          <x14:formula1>
            <xm:f>'(参考)リスト'!$B$16:$B$20</xm:f>
          </x14:formula1>
          <xm:sqref>L11:M30</xm:sqref>
        </x14:dataValidation>
        <x14:dataValidation type="list" allowBlank="1" showInputMessage="1" showErrorMessage="1" xr:uid="{8DA71D60-78D7-4147-9D7C-82E31316BA66}">
          <x14:formula1>
            <xm:f>'(参考)リスト'!$G$16:$G$20</xm:f>
          </x14:formula1>
          <xm:sqref>U11:V30</xm:sqref>
        </x14:dataValidation>
        <x14:dataValidation type="list" allowBlank="1" showInputMessage="1" showErrorMessage="1" xr:uid="{645415A9-44D3-44F0-9AF8-F4216702ACED}">
          <x14:formula1>
            <xm:f>'(参考)リスト'!$D$16:$D$18</xm:f>
          </x14:formula1>
          <xm:sqref>P11:Q30</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CA9F-7AF3-491C-BDA8-5FE07CE21096}">
  <dimension ref="B1:CH52"/>
  <sheetViews>
    <sheetView showGridLines="0" showZeros="0" view="pageBreakPreview" zoomScale="90" zoomScaleNormal="100" zoomScaleSheetLayoutView="90" workbookViewId="0">
      <selection activeCell="R27" sqref="R27:T2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S002</v>
      </c>
      <c r="AW5" s="168">
        <f>R7</f>
        <v>10.5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631</v>
      </c>
      <c r="O7" s="795"/>
      <c r="P7" s="791" t="s">
        <v>475</v>
      </c>
      <c r="Q7" s="793"/>
      <c r="R7" s="796">
        <v>10.5</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1128</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805" t="s">
        <v>706</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520</v>
      </c>
      <c r="O13" s="803"/>
      <c r="P13" s="802" t="s">
        <v>352</v>
      </c>
      <c r="Q13" s="803"/>
      <c r="R13" s="271" t="s">
        <v>352</v>
      </c>
      <c r="S13" s="271"/>
      <c r="T13" s="271"/>
      <c r="U13" s="802" t="s">
        <v>672</v>
      </c>
      <c r="V13" s="803"/>
      <c r="W13" s="802" t="s">
        <v>648</v>
      </c>
      <c r="X13" s="804"/>
      <c r="Y13" s="202"/>
      <c r="Z13" s="201"/>
      <c r="AA13" s="201"/>
      <c r="AB13" s="201"/>
      <c r="AC13" s="230"/>
      <c r="AD13" s="230"/>
      <c r="AE13" s="230"/>
      <c r="AF13" s="230"/>
      <c r="AG13" s="230"/>
      <c r="AH13" s="230"/>
      <c r="AI13" s="230"/>
      <c r="AJ13" s="230"/>
      <c r="AK13" s="805" t="s">
        <v>706</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520</v>
      </c>
      <c r="O14" s="803"/>
      <c r="P14" s="802" t="s">
        <v>351</v>
      </c>
      <c r="Q14" s="803"/>
      <c r="R14" s="271" t="s">
        <v>559</v>
      </c>
      <c r="S14" s="271"/>
      <c r="T14" s="271"/>
      <c r="U14" s="802" t="s">
        <v>672</v>
      </c>
      <c r="V14" s="803"/>
      <c r="W14" s="802" t="s">
        <v>671</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520</v>
      </c>
      <c r="O15" s="803"/>
      <c r="P15" s="802" t="s">
        <v>352</v>
      </c>
      <c r="Q15" s="803"/>
      <c r="R15" s="271" t="s">
        <v>352</v>
      </c>
      <c r="S15" s="271"/>
      <c r="T15" s="271"/>
      <c r="U15" s="802" t="s">
        <v>672</v>
      </c>
      <c r="V15" s="803"/>
      <c r="W15" s="802" t="s">
        <v>648</v>
      </c>
      <c r="X15" s="804"/>
      <c r="Y15" s="202"/>
      <c r="Z15" s="201"/>
      <c r="AA15" s="201"/>
      <c r="AB15" s="201"/>
      <c r="AC15" s="230"/>
      <c r="AD15" s="230"/>
      <c r="AE15" s="230"/>
      <c r="AF15" s="230"/>
      <c r="AG15" s="230"/>
      <c r="AH15" s="230"/>
      <c r="AI15" s="230"/>
      <c r="AJ15" s="230"/>
      <c r="AK15" s="805" t="s">
        <v>706</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513</v>
      </c>
      <c r="O16" s="803"/>
      <c r="P16" s="802" t="s">
        <v>351</v>
      </c>
      <c r="Q16" s="803"/>
      <c r="R16" s="271" t="s">
        <v>559</v>
      </c>
      <c r="S16" s="271"/>
      <c r="T16" s="271"/>
      <c r="U16" s="802" t="s">
        <v>62</v>
      </c>
      <c r="V16" s="803"/>
      <c r="W16" s="802" t="s">
        <v>62</v>
      </c>
      <c r="X16" s="804"/>
      <c r="Y16" s="202"/>
      <c r="Z16" s="201"/>
      <c r="AA16" s="201"/>
      <c r="AB16" s="201"/>
      <c r="AC16" s="230"/>
      <c r="AD16" s="230"/>
      <c r="AE16" s="230"/>
      <c r="AF16" s="230"/>
      <c r="AG16" s="230"/>
      <c r="AH16" s="230"/>
      <c r="AI16" s="230"/>
      <c r="AJ16" s="230"/>
      <c r="AK16" s="805" t="s">
        <v>1031</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561</v>
      </c>
      <c r="M17" s="803"/>
      <c r="N17" s="802" t="s">
        <v>511</v>
      </c>
      <c r="O17" s="803"/>
      <c r="P17" s="802" t="s">
        <v>351</v>
      </c>
      <c r="Q17" s="803"/>
      <c r="R17" s="271" t="s">
        <v>559</v>
      </c>
      <c r="S17" s="271"/>
      <c r="T17" s="271"/>
      <c r="U17" s="802" t="s">
        <v>62</v>
      </c>
      <c r="V17" s="803"/>
      <c r="W17" s="802" t="s">
        <v>62</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513</v>
      </c>
      <c r="O18" s="803"/>
      <c r="P18" s="802" t="s">
        <v>351</v>
      </c>
      <c r="Q18" s="803"/>
      <c r="R18" s="271" t="s">
        <v>559</v>
      </c>
      <c r="S18" s="271"/>
      <c r="T18" s="271"/>
      <c r="U18" s="802" t="s">
        <v>62</v>
      </c>
      <c r="V18" s="803"/>
      <c r="W18" s="802" t="s">
        <v>62</v>
      </c>
      <c r="X18" s="804"/>
      <c r="Y18" s="202"/>
      <c r="Z18" s="201"/>
      <c r="AA18" s="201"/>
      <c r="AB18" s="201"/>
      <c r="AC18" s="230"/>
      <c r="AD18" s="230"/>
      <c r="AE18" s="230"/>
      <c r="AF18" s="230"/>
      <c r="AG18" s="230"/>
      <c r="AH18" s="230"/>
      <c r="AI18" s="230"/>
      <c r="AJ18" s="230"/>
      <c r="AK18" s="805" t="s">
        <v>1031</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515</v>
      </c>
      <c r="O19" s="803"/>
      <c r="P19" s="802" t="s">
        <v>352</v>
      </c>
      <c r="Q19" s="803"/>
      <c r="R19" s="271" t="s">
        <v>540</v>
      </c>
      <c r="S19" s="271"/>
      <c r="T19" s="271"/>
      <c r="U19" s="802" t="s">
        <v>672</v>
      </c>
      <c r="V19" s="803"/>
      <c r="W19" s="802" t="s">
        <v>796</v>
      </c>
      <c r="X19" s="804"/>
      <c r="Y19" s="202"/>
      <c r="Z19" s="201"/>
      <c r="AA19" s="201"/>
      <c r="AB19" s="201"/>
      <c r="AC19" s="230"/>
      <c r="AD19" s="230"/>
      <c r="AE19" s="230"/>
      <c r="AF19" s="230"/>
      <c r="AG19" s="230"/>
      <c r="AH19" s="230"/>
      <c r="AI19" s="230"/>
      <c r="AJ19" s="230"/>
      <c r="AK19" s="805" t="s">
        <v>832</v>
      </c>
      <c r="AL19" s="806"/>
      <c r="AM19" s="806"/>
      <c r="AN19" s="807"/>
      <c r="AO19" s="808"/>
      <c r="AP19" s="3"/>
      <c r="AQ19" s="229">
        <f t="shared" si="5"/>
        <v>3</v>
      </c>
    </row>
    <row r="20" spans="2:43" ht="12" customHeight="1" x14ac:dyDescent="0.15">
      <c r="B20" s="485"/>
      <c r="C20" s="764"/>
      <c r="D20" s="762"/>
      <c r="E20" s="762"/>
      <c r="F20" s="762"/>
      <c r="G20" s="762"/>
      <c r="H20" s="762"/>
      <c r="I20" s="762"/>
      <c r="J20" s="763"/>
      <c r="K20" s="200">
        <v>10</v>
      </c>
      <c r="L20" s="802" t="s">
        <v>561</v>
      </c>
      <c r="M20" s="803"/>
      <c r="N20" s="802" t="s">
        <v>515</v>
      </c>
      <c r="O20" s="803"/>
      <c r="P20" s="802" t="s">
        <v>352</v>
      </c>
      <c r="Q20" s="803"/>
      <c r="R20" s="271" t="s">
        <v>352</v>
      </c>
      <c r="S20" s="271"/>
      <c r="T20" s="271"/>
      <c r="U20" s="802" t="s">
        <v>672</v>
      </c>
      <c r="V20" s="803"/>
      <c r="W20" s="802" t="s">
        <v>671</v>
      </c>
      <c r="X20" s="804"/>
      <c r="Y20" s="202"/>
      <c r="Z20" s="201"/>
      <c r="AA20" s="201"/>
      <c r="AB20" s="201"/>
      <c r="AC20" s="230"/>
      <c r="AD20" s="230"/>
      <c r="AE20" s="230"/>
      <c r="AF20" s="230"/>
      <c r="AG20" s="230"/>
      <c r="AH20" s="230"/>
      <c r="AI20" s="230"/>
      <c r="AJ20" s="230"/>
      <c r="AK20" s="805" t="s">
        <v>832</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561</v>
      </c>
      <c r="M21" s="803"/>
      <c r="N21" s="802" t="s">
        <v>509</v>
      </c>
      <c r="O21" s="803"/>
      <c r="P21" s="802" t="s">
        <v>352</v>
      </c>
      <c r="Q21" s="803"/>
      <c r="R21" s="271" t="s">
        <v>352</v>
      </c>
      <c r="S21" s="271"/>
      <c r="T21" s="271"/>
      <c r="U21" s="802" t="s">
        <v>672</v>
      </c>
      <c r="V21" s="803"/>
      <c r="W21" s="802" t="s">
        <v>671</v>
      </c>
      <c r="X21" s="804"/>
      <c r="Y21" s="202"/>
      <c r="Z21" s="201"/>
      <c r="AA21" s="201"/>
      <c r="AB21" s="201"/>
      <c r="AC21" s="230"/>
      <c r="AD21" s="230"/>
      <c r="AE21" s="230"/>
      <c r="AF21" s="230"/>
      <c r="AG21" s="230"/>
      <c r="AH21" s="230"/>
      <c r="AI21" s="230"/>
      <c r="AJ21" s="230">
        <v>1</v>
      </c>
      <c r="AK21" s="787" t="s">
        <v>1131</v>
      </c>
      <c r="AL21" s="788"/>
      <c r="AM21" s="788"/>
      <c r="AN21" s="789"/>
      <c r="AO21" s="790"/>
      <c r="AP21" s="3"/>
      <c r="AQ21" s="229">
        <f t="shared" si="5"/>
        <v>3</v>
      </c>
    </row>
    <row r="22" spans="2:43" ht="12" customHeight="1" x14ac:dyDescent="0.15">
      <c r="B22" s="485"/>
      <c r="C22" s="764"/>
      <c r="D22" s="762"/>
      <c r="E22" s="762"/>
      <c r="F22" s="762"/>
      <c r="G22" s="762"/>
      <c r="H22" s="762"/>
      <c r="I22" s="762"/>
      <c r="J22" s="763"/>
      <c r="K22" s="200">
        <v>12</v>
      </c>
      <c r="L22" s="802" t="s">
        <v>561</v>
      </c>
      <c r="M22" s="803"/>
      <c r="N22" s="802" t="s">
        <v>519</v>
      </c>
      <c r="O22" s="803"/>
      <c r="P22" s="802" t="s">
        <v>352</v>
      </c>
      <c r="Q22" s="803"/>
      <c r="R22" s="271" t="s">
        <v>352</v>
      </c>
      <c r="S22" s="271"/>
      <c r="T22" s="271"/>
      <c r="U22" s="802" t="s">
        <v>672</v>
      </c>
      <c r="V22" s="803"/>
      <c r="W22" s="802" t="s">
        <v>671</v>
      </c>
      <c r="X22" s="804"/>
      <c r="Y22" s="202"/>
      <c r="Z22" s="201"/>
      <c r="AA22" s="201"/>
      <c r="AB22" s="201"/>
      <c r="AC22" s="230"/>
      <c r="AD22" s="230"/>
      <c r="AE22" s="230"/>
      <c r="AF22" s="230"/>
      <c r="AG22" s="230"/>
      <c r="AH22" s="230"/>
      <c r="AI22" s="230"/>
      <c r="AJ22" s="230"/>
      <c r="AK22" s="805" t="s">
        <v>832</v>
      </c>
      <c r="AL22" s="806"/>
      <c r="AM22" s="806"/>
      <c r="AN22" s="807"/>
      <c r="AO22" s="808"/>
      <c r="AP22" s="3"/>
      <c r="AQ22" s="229">
        <f t="shared" si="5"/>
        <v>3</v>
      </c>
    </row>
    <row r="23" spans="2:43" ht="12" customHeight="1" x14ac:dyDescent="0.15">
      <c r="B23" s="485"/>
      <c r="C23" s="764"/>
      <c r="D23" s="762"/>
      <c r="E23" s="762"/>
      <c r="F23" s="762"/>
      <c r="G23" s="762"/>
      <c r="H23" s="762"/>
      <c r="I23" s="762"/>
      <c r="J23" s="763"/>
      <c r="K23" s="200">
        <v>13</v>
      </c>
      <c r="L23" s="802" t="s">
        <v>350</v>
      </c>
      <c r="M23" s="803"/>
      <c r="N23" s="802" t="s">
        <v>375</v>
      </c>
      <c r="O23" s="803"/>
      <c r="P23" s="802" t="s">
        <v>352</v>
      </c>
      <c r="Q23" s="803"/>
      <c r="R23" s="271" t="s">
        <v>359</v>
      </c>
      <c r="S23" s="271"/>
      <c r="T23" s="271"/>
      <c r="U23" s="802" t="s">
        <v>672</v>
      </c>
      <c r="V23" s="803"/>
      <c r="W23" s="802" t="s">
        <v>1135</v>
      </c>
      <c r="X23" s="804"/>
      <c r="Y23" s="202"/>
      <c r="Z23" s="201"/>
      <c r="AA23" s="201"/>
      <c r="AB23" s="201"/>
      <c r="AC23" s="230"/>
      <c r="AD23" s="230"/>
      <c r="AE23" s="230"/>
      <c r="AF23" s="230"/>
      <c r="AG23" s="230"/>
      <c r="AH23" s="230"/>
      <c r="AI23" s="230"/>
      <c r="AJ23" s="230"/>
      <c r="AK23" s="805" t="s">
        <v>670</v>
      </c>
      <c r="AL23" s="806"/>
      <c r="AM23" s="806"/>
      <c r="AN23" s="807"/>
      <c r="AO23" s="808"/>
      <c r="AP23" s="3"/>
      <c r="AQ23" s="229">
        <f t="shared" si="5"/>
        <v>3</v>
      </c>
    </row>
    <row r="24" spans="2:43" ht="12" customHeight="1" x14ac:dyDescent="0.15">
      <c r="B24" s="485"/>
      <c r="C24" s="764"/>
      <c r="D24" s="762"/>
      <c r="E24" s="762"/>
      <c r="F24" s="762"/>
      <c r="G24" s="762"/>
      <c r="H24" s="762"/>
      <c r="I24" s="762"/>
      <c r="J24" s="763"/>
      <c r="K24" s="200">
        <v>14</v>
      </c>
      <c r="L24" s="802" t="s">
        <v>350</v>
      </c>
      <c r="M24" s="803"/>
      <c r="N24" s="802" t="s">
        <v>376</v>
      </c>
      <c r="O24" s="803"/>
      <c r="P24" s="802" t="s">
        <v>351</v>
      </c>
      <c r="Q24" s="803"/>
      <c r="R24" s="271" t="s">
        <v>559</v>
      </c>
      <c r="S24" s="271"/>
      <c r="T24" s="271"/>
      <c r="U24" s="802" t="s">
        <v>672</v>
      </c>
      <c r="V24" s="803"/>
      <c r="W24" s="802" t="s">
        <v>1135</v>
      </c>
      <c r="X24" s="804"/>
      <c r="Y24" s="202"/>
      <c r="Z24" s="201"/>
      <c r="AA24" s="201"/>
      <c r="AB24" s="201"/>
      <c r="AC24" s="230"/>
      <c r="AD24" s="230"/>
      <c r="AE24" s="230"/>
      <c r="AF24" s="230"/>
      <c r="AG24" s="230"/>
      <c r="AH24" s="230"/>
      <c r="AI24" s="230"/>
      <c r="AJ24" s="230"/>
      <c r="AK24" s="805" t="s">
        <v>1130</v>
      </c>
      <c r="AL24" s="806"/>
      <c r="AM24" s="806"/>
      <c r="AN24" s="807"/>
      <c r="AO24" s="808"/>
      <c r="AP24" s="3"/>
      <c r="AQ24" s="229">
        <f t="shared" si="5"/>
        <v>2</v>
      </c>
    </row>
    <row r="25" spans="2:43" ht="12" customHeight="1" x14ac:dyDescent="0.15">
      <c r="B25" s="485"/>
      <c r="C25" s="764"/>
      <c r="D25" s="762"/>
      <c r="E25" s="762"/>
      <c r="F25" s="762"/>
      <c r="G25" s="762"/>
      <c r="H25" s="762"/>
      <c r="I25" s="762"/>
      <c r="J25" s="763"/>
      <c r="K25" s="200">
        <v>15</v>
      </c>
      <c r="L25" s="802" t="s">
        <v>350</v>
      </c>
      <c r="M25" s="803"/>
      <c r="N25" s="802" t="s">
        <v>375</v>
      </c>
      <c r="O25" s="803"/>
      <c r="P25" s="802" t="s">
        <v>352</v>
      </c>
      <c r="Q25" s="803"/>
      <c r="R25" s="271" t="s">
        <v>359</v>
      </c>
      <c r="S25" s="271"/>
      <c r="T25" s="271"/>
      <c r="U25" s="802" t="s">
        <v>672</v>
      </c>
      <c r="V25" s="803"/>
      <c r="W25" s="802" t="s">
        <v>1135</v>
      </c>
      <c r="X25" s="804"/>
      <c r="Y25" s="202"/>
      <c r="Z25" s="201"/>
      <c r="AA25" s="201"/>
      <c r="AB25" s="201"/>
      <c r="AC25" s="230"/>
      <c r="AD25" s="230"/>
      <c r="AE25" s="230"/>
      <c r="AF25" s="230"/>
      <c r="AG25" s="230"/>
      <c r="AH25" s="230"/>
      <c r="AI25" s="230"/>
      <c r="AJ25" s="230"/>
      <c r="AK25" s="805" t="s">
        <v>670</v>
      </c>
      <c r="AL25" s="806"/>
      <c r="AM25" s="806"/>
      <c r="AN25" s="807"/>
      <c r="AO25" s="808"/>
      <c r="AP25" s="3"/>
      <c r="AQ25" s="229">
        <f t="shared" si="5"/>
        <v>3</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787"/>
      <c r="AL29" s="788"/>
      <c r="AM29" s="788"/>
      <c r="AN29" s="789"/>
      <c r="AO29" s="790"/>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1</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1">
    <dataValidation type="list" allowBlank="1" showInputMessage="1" showErrorMessage="1" sqref="R11:T30 N11:O30" xr:uid="{92C007E6-11C4-4BEA-ACB9-B1750987F10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217AC7F-19AA-465B-A6A5-A8CC41FAED35}">
          <x14:formula1>
            <xm:f>'(参考)リスト'!$D$16:$D$18</xm:f>
          </x14:formula1>
          <xm:sqref>P11:Q30</xm:sqref>
        </x14:dataValidation>
        <x14:dataValidation type="list" allowBlank="1" showInputMessage="1" showErrorMessage="1" xr:uid="{88A16B18-E812-4437-9583-E74ECB836EE4}">
          <x14:formula1>
            <xm:f>'(参考)リスト'!$G$16:$G$20</xm:f>
          </x14:formula1>
          <xm:sqref>U11:V30</xm:sqref>
        </x14:dataValidation>
        <x14:dataValidation type="list" allowBlank="1" showInputMessage="1" showErrorMessage="1" xr:uid="{BDDBD696-A63C-43C0-BC18-AFC975AD8C28}">
          <x14:formula1>
            <xm:f>'(参考)リスト'!$B$16:$B$20</xm:f>
          </x14:formula1>
          <xm:sqref>L11:M30</xm:sqref>
        </x14:dataValidation>
        <x14:dataValidation type="list" allowBlank="1" showInputMessage="1" showErrorMessage="1" xr:uid="{21C1D0F9-419C-47C1-B4CD-2B0C4757954A}">
          <x14:formula1>
            <xm:f>'(参考)リスト'!$F$16:$F$21</xm:f>
          </x14:formula1>
          <xm:sqref>W11:X30</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EB44-7B9F-471C-B033-5DB92BCD6891}">
  <dimension ref="B1:CH52"/>
  <sheetViews>
    <sheetView showGridLines="0" showZeros="0" view="pageBreakPreview" zoomScale="90" zoomScaleNormal="100" zoomScaleSheetLayoutView="90" workbookViewId="0">
      <selection activeCell="W16" sqref="W16:X1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S003</v>
      </c>
      <c r="AW5" s="168">
        <f>R7</f>
        <v>10.78</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4.1500000000000004</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1132</v>
      </c>
      <c r="O7" s="795"/>
      <c r="P7" s="791" t="s">
        <v>475</v>
      </c>
      <c r="Q7" s="793"/>
      <c r="R7" s="847">
        <v>10.78</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516</v>
      </c>
      <c r="O11" s="803"/>
      <c r="P11" s="802" t="s">
        <v>351</v>
      </c>
      <c r="Q11" s="803"/>
      <c r="R11" s="271" t="s">
        <v>559</v>
      </c>
      <c r="S11" s="271"/>
      <c r="T11" s="271"/>
      <c r="U11" s="802" t="s">
        <v>62</v>
      </c>
      <c r="V11" s="803"/>
      <c r="W11" s="802" t="s">
        <v>62</v>
      </c>
      <c r="X11" s="804"/>
      <c r="Y11" s="202"/>
      <c r="Z11" s="201"/>
      <c r="AA11" s="201"/>
      <c r="AB11" s="201"/>
      <c r="AC11" s="230"/>
      <c r="AD11" s="230"/>
      <c r="AE11" s="230"/>
      <c r="AF11" s="230"/>
      <c r="AG11" s="230"/>
      <c r="AH11" s="230"/>
      <c r="AI11" s="230"/>
      <c r="AJ11" s="230"/>
      <c r="AK11" s="787" t="s">
        <v>1128</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1128</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520</v>
      </c>
      <c r="O13" s="803"/>
      <c r="P13" s="802" t="s">
        <v>352</v>
      </c>
      <c r="Q13" s="803"/>
      <c r="R13" s="271" t="s">
        <v>352</v>
      </c>
      <c r="S13" s="271"/>
      <c r="T13" s="271"/>
      <c r="U13" s="802" t="s">
        <v>1135</v>
      </c>
      <c r="V13" s="803"/>
      <c r="W13" s="802" t="s">
        <v>671</v>
      </c>
      <c r="X13" s="804"/>
      <c r="Y13" s="202"/>
      <c r="Z13" s="201"/>
      <c r="AA13" s="201"/>
      <c r="AB13" s="201"/>
      <c r="AC13" s="230"/>
      <c r="AD13" s="230"/>
      <c r="AE13" s="230"/>
      <c r="AF13" s="230"/>
      <c r="AG13" s="230"/>
      <c r="AH13" s="230"/>
      <c r="AI13" s="230"/>
      <c r="AJ13" s="230">
        <v>1.25</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517</v>
      </c>
      <c r="O14" s="803"/>
      <c r="P14" s="802" t="s">
        <v>351</v>
      </c>
      <c r="Q14" s="803"/>
      <c r="R14" s="271" t="s">
        <v>559</v>
      </c>
      <c r="S14" s="271"/>
      <c r="T14" s="271"/>
      <c r="U14" s="802" t="s">
        <v>62</v>
      </c>
      <c r="V14" s="803"/>
      <c r="W14" s="802" t="s">
        <v>62</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516</v>
      </c>
      <c r="O15" s="803"/>
      <c r="P15" s="802" t="s">
        <v>352</v>
      </c>
      <c r="Q15" s="803"/>
      <c r="R15" s="271" t="s">
        <v>352</v>
      </c>
      <c r="S15" s="271"/>
      <c r="T15" s="271"/>
      <c r="U15" s="802" t="s">
        <v>672</v>
      </c>
      <c r="V15" s="803"/>
      <c r="W15" s="802" t="s">
        <v>671</v>
      </c>
      <c r="X15" s="804"/>
      <c r="Y15" s="202"/>
      <c r="Z15" s="201"/>
      <c r="AA15" s="201"/>
      <c r="AB15" s="201"/>
      <c r="AC15" s="230"/>
      <c r="AD15" s="230"/>
      <c r="AE15" s="230"/>
      <c r="AF15" s="230"/>
      <c r="AG15" s="230"/>
      <c r="AH15" s="230"/>
      <c r="AI15" s="230"/>
      <c r="AJ15" s="230">
        <v>2.9</v>
      </c>
      <c r="AK15" s="805" t="s">
        <v>1131</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519</v>
      </c>
      <c r="O16" s="803"/>
      <c r="P16" s="802" t="s">
        <v>352</v>
      </c>
      <c r="Q16" s="803"/>
      <c r="R16" s="271" t="s">
        <v>352</v>
      </c>
      <c r="S16" s="271"/>
      <c r="T16" s="271"/>
      <c r="U16" s="802" t="s">
        <v>672</v>
      </c>
      <c r="V16" s="803"/>
      <c r="W16" s="802" t="s">
        <v>648</v>
      </c>
      <c r="X16" s="804"/>
      <c r="Y16" s="202"/>
      <c r="Z16" s="201"/>
      <c r="AA16" s="201"/>
      <c r="AB16" s="201"/>
      <c r="AC16" s="230"/>
      <c r="AD16" s="230"/>
      <c r="AE16" s="230"/>
      <c r="AF16" s="230"/>
      <c r="AG16" s="230"/>
      <c r="AH16" s="230"/>
      <c r="AI16" s="230"/>
      <c r="AJ16" s="230"/>
      <c r="AK16" s="805" t="s">
        <v>706</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1262</v>
      </c>
      <c r="M17" s="803"/>
      <c r="N17" s="802" t="s">
        <v>1261</v>
      </c>
      <c r="O17" s="803"/>
      <c r="P17" s="802" t="s">
        <v>1257</v>
      </c>
      <c r="Q17" s="803"/>
      <c r="R17" s="296" t="s">
        <v>1256</v>
      </c>
      <c r="S17" s="564"/>
      <c r="T17" s="297"/>
      <c r="U17" s="802" t="s">
        <v>672</v>
      </c>
      <c r="V17" s="803"/>
      <c r="W17" s="802" t="s">
        <v>671</v>
      </c>
      <c r="X17" s="803"/>
      <c r="Y17" s="202"/>
      <c r="Z17" s="201"/>
      <c r="AA17" s="201"/>
      <c r="AB17" s="201"/>
      <c r="AC17" s="230"/>
      <c r="AD17" s="230"/>
      <c r="AE17" s="230"/>
      <c r="AF17" s="230"/>
      <c r="AG17" s="230"/>
      <c r="AH17" s="230"/>
      <c r="AI17" s="230"/>
      <c r="AJ17" s="230"/>
      <c r="AK17" s="805" t="s">
        <v>1260</v>
      </c>
      <c r="AL17" s="806"/>
      <c r="AM17" s="806"/>
      <c r="AN17" s="806"/>
      <c r="AO17" s="850"/>
      <c r="AP17" s="3"/>
      <c r="AQ17" s="229">
        <f t="shared" si="5"/>
        <v>2</v>
      </c>
    </row>
    <row r="18" spans="2:43" ht="12" customHeight="1" x14ac:dyDescent="0.15">
      <c r="B18" s="485"/>
      <c r="C18" s="764"/>
      <c r="D18" s="762"/>
      <c r="E18" s="762"/>
      <c r="F18" s="762"/>
      <c r="G18" s="762"/>
      <c r="H18" s="762"/>
      <c r="I18" s="762"/>
      <c r="J18" s="763"/>
      <c r="K18" s="200">
        <v>8</v>
      </c>
      <c r="L18" s="802" t="s">
        <v>1259</v>
      </c>
      <c r="M18" s="803"/>
      <c r="N18" s="802" t="s">
        <v>1258</v>
      </c>
      <c r="O18" s="803"/>
      <c r="P18" s="802" t="s">
        <v>1257</v>
      </c>
      <c r="Q18" s="803"/>
      <c r="R18" s="296" t="s">
        <v>1256</v>
      </c>
      <c r="S18" s="564"/>
      <c r="T18" s="297"/>
      <c r="U18" s="802" t="s">
        <v>672</v>
      </c>
      <c r="V18" s="803"/>
      <c r="W18" s="802" t="s">
        <v>1135</v>
      </c>
      <c r="X18" s="803"/>
      <c r="Y18" s="202"/>
      <c r="Z18" s="201"/>
      <c r="AA18" s="201"/>
      <c r="AB18" s="201"/>
      <c r="AC18" s="230"/>
      <c r="AD18" s="230"/>
      <c r="AE18" s="230"/>
      <c r="AF18" s="230"/>
      <c r="AG18" s="230"/>
      <c r="AH18" s="230"/>
      <c r="AI18" s="230"/>
      <c r="AJ18" s="230"/>
      <c r="AK18" s="805" t="s">
        <v>1255</v>
      </c>
      <c r="AL18" s="806"/>
      <c r="AM18" s="806"/>
      <c r="AN18" s="806"/>
      <c r="AO18" s="850"/>
      <c r="AP18" s="3"/>
      <c r="AQ18" s="229">
        <f t="shared" si="5"/>
        <v>2</v>
      </c>
    </row>
    <row r="19" spans="2:43" ht="12" customHeight="1" x14ac:dyDescent="0.15">
      <c r="B19" s="485"/>
      <c r="C19" s="764"/>
      <c r="D19" s="762"/>
      <c r="E19" s="762"/>
      <c r="F19" s="762"/>
      <c r="G19" s="762"/>
      <c r="H19" s="762"/>
      <c r="I19" s="762"/>
      <c r="J19" s="763"/>
      <c r="K19" s="200">
        <v>9</v>
      </c>
      <c r="L19" s="802" t="s">
        <v>1259</v>
      </c>
      <c r="M19" s="803"/>
      <c r="N19" s="802" t="s">
        <v>1258</v>
      </c>
      <c r="O19" s="803"/>
      <c r="P19" s="802" t="s">
        <v>1257</v>
      </c>
      <c r="Q19" s="803"/>
      <c r="R19" s="296" t="s">
        <v>1256</v>
      </c>
      <c r="S19" s="564"/>
      <c r="T19" s="297"/>
      <c r="U19" s="802" t="s">
        <v>672</v>
      </c>
      <c r="V19" s="803"/>
      <c r="W19" s="802" t="s">
        <v>1135</v>
      </c>
      <c r="X19" s="803"/>
      <c r="Y19" s="202"/>
      <c r="Z19" s="201"/>
      <c r="AA19" s="201"/>
      <c r="AB19" s="201"/>
      <c r="AC19" s="230"/>
      <c r="AD19" s="230"/>
      <c r="AE19" s="230"/>
      <c r="AF19" s="230"/>
      <c r="AG19" s="230"/>
      <c r="AH19" s="230"/>
      <c r="AI19" s="230"/>
      <c r="AJ19" s="230"/>
      <c r="AK19" s="805" t="s">
        <v>1255</v>
      </c>
      <c r="AL19" s="806"/>
      <c r="AM19" s="806"/>
      <c r="AN19" s="806"/>
      <c r="AO19" s="850"/>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96" t="s">
        <v>1256</v>
      </c>
      <c r="S20" s="564"/>
      <c r="T20" s="297"/>
      <c r="U20" s="802" t="s">
        <v>672</v>
      </c>
      <c r="V20" s="803"/>
      <c r="W20" s="802" t="s">
        <v>1135</v>
      </c>
      <c r="X20" s="803"/>
      <c r="Y20" s="202"/>
      <c r="Z20" s="201"/>
      <c r="AA20" s="201"/>
      <c r="AB20" s="201"/>
      <c r="AC20" s="230"/>
      <c r="AD20" s="230"/>
      <c r="AE20" s="230"/>
      <c r="AF20" s="230"/>
      <c r="AG20" s="230"/>
      <c r="AH20" s="230"/>
      <c r="AI20" s="230"/>
      <c r="AJ20" s="230"/>
      <c r="AK20" s="805" t="s">
        <v>1255</v>
      </c>
      <c r="AL20" s="806"/>
      <c r="AM20" s="806"/>
      <c r="AN20" s="806"/>
      <c r="AO20" s="850"/>
      <c r="AP20" s="3"/>
      <c r="AQ20" s="229">
        <f t="shared" si="5"/>
        <v>2</v>
      </c>
    </row>
    <row r="21" spans="2:43" ht="12" customHeight="1" x14ac:dyDescent="0.15">
      <c r="B21" s="485"/>
      <c r="C21" s="764"/>
      <c r="D21" s="762"/>
      <c r="E21" s="762"/>
      <c r="F21" s="762"/>
      <c r="G21" s="762"/>
      <c r="H21" s="762"/>
      <c r="I21" s="762"/>
      <c r="J21" s="763"/>
      <c r="K21" s="200">
        <v>11</v>
      </c>
      <c r="L21" s="802" t="s">
        <v>1259</v>
      </c>
      <c r="M21" s="803"/>
      <c r="N21" s="802" t="s">
        <v>1258</v>
      </c>
      <c r="O21" s="803"/>
      <c r="P21" s="802" t="s">
        <v>1257</v>
      </c>
      <c r="Q21" s="803"/>
      <c r="R21" s="296" t="s">
        <v>1256</v>
      </c>
      <c r="S21" s="564"/>
      <c r="T21" s="297"/>
      <c r="U21" s="802" t="s">
        <v>672</v>
      </c>
      <c r="V21" s="803"/>
      <c r="W21" s="802" t="s">
        <v>1135</v>
      </c>
      <c r="X21" s="803"/>
      <c r="Y21" s="202"/>
      <c r="Z21" s="201"/>
      <c r="AA21" s="201"/>
      <c r="AB21" s="201"/>
      <c r="AC21" s="230"/>
      <c r="AD21" s="230"/>
      <c r="AE21" s="230"/>
      <c r="AF21" s="230"/>
      <c r="AG21" s="230"/>
      <c r="AH21" s="230"/>
      <c r="AI21" s="230"/>
      <c r="AJ21" s="230"/>
      <c r="AK21" s="805" t="s">
        <v>1255</v>
      </c>
      <c r="AL21" s="806"/>
      <c r="AM21" s="806"/>
      <c r="AN21" s="806"/>
      <c r="AO21" s="850"/>
      <c r="AP21" s="3"/>
      <c r="AQ21" s="229">
        <f t="shared" si="5"/>
        <v>2</v>
      </c>
    </row>
    <row r="22" spans="2:43" ht="12" customHeight="1" x14ac:dyDescent="0.15">
      <c r="B22" s="485"/>
      <c r="C22" s="764"/>
      <c r="D22" s="762"/>
      <c r="E22" s="762"/>
      <c r="F22" s="762"/>
      <c r="G22" s="762"/>
      <c r="H22" s="762"/>
      <c r="I22" s="762"/>
      <c r="J22" s="763"/>
      <c r="K22" s="200">
        <v>12</v>
      </c>
      <c r="L22" s="802" t="s">
        <v>1259</v>
      </c>
      <c r="M22" s="803"/>
      <c r="N22" s="802" t="s">
        <v>1258</v>
      </c>
      <c r="O22" s="803"/>
      <c r="P22" s="802" t="s">
        <v>1257</v>
      </c>
      <c r="Q22" s="803"/>
      <c r="R22" s="296" t="s">
        <v>1256</v>
      </c>
      <c r="S22" s="564"/>
      <c r="T22" s="297"/>
      <c r="U22" s="802" t="s">
        <v>672</v>
      </c>
      <c r="V22" s="803"/>
      <c r="W22" s="802" t="s">
        <v>1135</v>
      </c>
      <c r="X22" s="803"/>
      <c r="Y22" s="202"/>
      <c r="Z22" s="201"/>
      <c r="AA22" s="201"/>
      <c r="AB22" s="201"/>
      <c r="AC22" s="230"/>
      <c r="AD22" s="230"/>
      <c r="AE22" s="230"/>
      <c r="AF22" s="230"/>
      <c r="AG22" s="230"/>
      <c r="AH22" s="230"/>
      <c r="AI22" s="230"/>
      <c r="AJ22" s="230"/>
      <c r="AK22" s="805" t="s">
        <v>1255</v>
      </c>
      <c r="AL22" s="806"/>
      <c r="AM22" s="806"/>
      <c r="AN22" s="806"/>
      <c r="AO22" s="850"/>
      <c r="AP22" s="3"/>
      <c r="AQ22" s="229">
        <f t="shared" si="5"/>
        <v>2</v>
      </c>
    </row>
    <row r="23" spans="2:43" ht="12" customHeight="1" x14ac:dyDescent="0.15">
      <c r="B23" s="485"/>
      <c r="C23" s="764"/>
      <c r="D23" s="762"/>
      <c r="E23" s="762"/>
      <c r="F23" s="762"/>
      <c r="G23" s="762"/>
      <c r="H23" s="762"/>
      <c r="I23" s="762"/>
      <c r="J23" s="763"/>
      <c r="K23" s="200">
        <v>13</v>
      </c>
      <c r="L23" s="802" t="s">
        <v>350</v>
      </c>
      <c r="M23" s="803"/>
      <c r="N23" s="802" t="s">
        <v>375</v>
      </c>
      <c r="O23" s="803"/>
      <c r="P23" s="802" t="s">
        <v>352</v>
      </c>
      <c r="Q23" s="803"/>
      <c r="R23" s="271" t="s">
        <v>359</v>
      </c>
      <c r="S23" s="271"/>
      <c r="T23" s="271"/>
      <c r="U23" s="802" t="s">
        <v>672</v>
      </c>
      <c r="V23" s="803"/>
      <c r="W23" s="802" t="s">
        <v>1135</v>
      </c>
      <c r="X23" s="804"/>
      <c r="Y23" s="202"/>
      <c r="Z23" s="201"/>
      <c r="AA23" s="201"/>
      <c r="AB23" s="201"/>
      <c r="AC23" s="230"/>
      <c r="AD23" s="230"/>
      <c r="AE23" s="230"/>
      <c r="AF23" s="230"/>
      <c r="AG23" s="230"/>
      <c r="AH23" s="230"/>
      <c r="AI23" s="230"/>
      <c r="AJ23" s="230"/>
      <c r="AK23" s="805" t="s">
        <v>670</v>
      </c>
      <c r="AL23" s="806"/>
      <c r="AM23" s="806"/>
      <c r="AN23" s="807"/>
      <c r="AO23" s="808"/>
      <c r="AP23" s="3"/>
      <c r="AQ23" s="229">
        <f t="shared" si="5"/>
        <v>3</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4.1500000000000004</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1">
    <dataValidation type="list" allowBlank="1" showInputMessage="1" showErrorMessage="1" sqref="N11:O30 R11:T30" xr:uid="{CFC4E81C-3F41-496D-A859-1FFCB4171CF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72268E1-4693-498B-B0DE-0C948ED51B4E}">
          <x14:formula1>
            <xm:f>'(参考)リスト'!$F$16:$F$21</xm:f>
          </x14:formula1>
          <xm:sqref>W11:X30</xm:sqref>
        </x14:dataValidation>
        <x14:dataValidation type="list" allowBlank="1" showInputMessage="1" showErrorMessage="1" xr:uid="{158EC3DA-1289-480B-B1E9-04269CFB2CAA}">
          <x14:formula1>
            <xm:f>'(参考)リスト'!$B$16:$B$20</xm:f>
          </x14:formula1>
          <xm:sqref>L11:M30</xm:sqref>
        </x14:dataValidation>
        <x14:dataValidation type="list" allowBlank="1" showInputMessage="1" showErrorMessage="1" xr:uid="{A6B9F913-2F65-4449-9D29-5CE791183BCC}">
          <x14:formula1>
            <xm:f>'(参考)リスト'!$G$16:$G$20</xm:f>
          </x14:formula1>
          <xm:sqref>U11:V30</xm:sqref>
        </x14:dataValidation>
        <x14:dataValidation type="list" allowBlank="1" showInputMessage="1" showErrorMessage="1" xr:uid="{7C13C5FF-984C-48DD-B090-71C4CC2A034E}">
          <x14:formula1>
            <xm:f>'(参考)リスト'!$D$16:$D$18</xm:f>
          </x14:formula1>
          <xm:sqref>P11:Q30</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F97F-7158-472D-8F8F-67D12534DE6E}">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S004</v>
      </c>
      <c r="AW5" s="168">
        <f>R7</f>
        <v>10.65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632</v>
      </c>
      <c r="O7" s="795"/>
      <c r="P7" s="791" t="s">
        <v>475</v>
      </c>
      <c r="Q7" s="793"/>
      <c r="R7" s="847">
        <v>10.65</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513</v>
      </c>
      <c r="O12" s="803"/>
      <c r="P12" s="802" t="s">
        <v>351</v>
      </c>
      <c r="Q12" s="803"/>
      <c r="R12" s="271" t="s">
        <v>559</v>
      </c>
      <c r="S12" s="271"/>
      <c r="T12" s="271"/>
      <c r="U12" s="802" t="s">
        <v>62</v>
      </c>
      <c r="V12" s="803"/>
      <c r="W12" s="802" t="s">
        <v>62</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516</v>
      </c>
      <c r="O13" s="803"/>
      <c r="P13" s="802" t="s">
        <v>351</v>
      </c>
      <c r="Q13" s="803"/>
      <c r="R13" s="271" t="s">
        <v>559</v>
      </c>
      <c r="S13" s="271"/>
      <c r="T13" s="271"/>
      <c r="U13" s="802" t="s">
        <v>62</v>
      </c>
      <c r="V13" s="803"/>
      <c r="W13" s="802" t="s">
        <v>62</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517</v>
      </c>
      <c r="O14" s="803"/>
      <c r="P14" s="802" t="s">
        <v>351</v>
      </c>
      <c r="Q14" s="803"/>
      <c r="R14" s="271" t="s">
        <v>559</v>
      </c>
      <c r="S14" s="271"/>
      <c r="T14" s="271"/>
      <c r="U14" s="802" t="s">
        <v>62</v>
      </c>
      <c r="V14" s="803"/>
      <c r="W14" s="802" t="s">
        <v>62</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515</v>
      </c>
      <c r="O15" s="803"/>
      <c r="P15" s="802" t="s">
        <v>351</v>
      </c>
      <c r="Q15" s="803"/>
      <c r="R15" s="271" t="s">
        <v>559</v>
      </c>
      <c r="S15" s="271"/>
      <c r="T15" s="271"/>
      <c r="U15" s="802" t="s">
        <v>648</v>
      </c>
      <c r="V15" s="803"/>
      <c r="W15" s="802" t="s">
        <v>648</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519</v>
      </c>
      <c r="O16" s="803"/>
      <c r="P16" s="802" t="s">
        <v>351</v>
      </c>
      <c r="Q16" s="803"/>
      <c r="R16" s="271" t="s">
        <v>559</v>
      </c>
      <c r="S16" s="271"/>
      <c r="T16" s="271"/>
      <c r="U16" s="802" t="s">
        <v>672</v>
      </c>
      <c r="V16" s="803"/>
      <c r="W16" s="802" t="s">
        <v>671</v>
      </c>
      <c r="X16" s="804"/>
      <c r="Y16" s="202"/>
      <c r="Z16" s="201"/>
      <c r="AA16" s="201"/>
      <c r="AB16" s="201"/>
      <c r="AC16" s="230"/>
      <c r="AD16" s="230"/>
      <c r="AE16" s="230"/>
      <c r="AF16" s="230"/>
      <c r="AG16" s="230"/>
      <c r="AH16" s="230"/>
      <c r="AI16" s="230"/>
      <c r="AJ16" s="230"/>
      <c r="AK16" s="805" t="s">
        <v>1031</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350</v>
      </c>
      <c r="M17" s="803"/>
      <c r="N17" s="802" t="s">
        <v>376</v>
      </c>
      <c r="O17" s="803"/>
      <c r="P17" s="802" t="s">
        <v>351</v>
      </c>
      <c r="Q17" s="803"/>
      <c r="R17" s="271" t="s">
        <v>559</v>
      </c>
      <c r="S17" s="271"/>
      <c r="T17" s="271"/>
      <c r="U17" s="802" t="s">
        <v>672</v>
      </c>
      <c r="V17" s="803"/>
      <c r="W17" s="802" t="s">
        <v>1135</v>
      </c>
      <c r="X17" s="804"/>
      <c r="Y17" s="202"/>
      <c r="Z17" s="201"/>
      <c r="AA17" s="201"/>
      <c r="AB17" s="201"/>
      <c r="AC17" s="230"/>
      <c r="AD17" s="230"/>
      <c r="AE17" s="230"/>
      <c r="AF17" s="230"/>
      <c r="AG17" s="230"/>
      <c r="AH17" s="230"/>
      <c r="AI17" s="230"/>
      <c r="AJ17" s="230"/>
      <c r="AK17" s="805" t="s">
        <v>1130</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350</v>
      </c>
      <c r="M18" s="803"/>
      <c r="N18" s="802" t="s">
        <v>376</v>
      </c>
      <c r="O18" s="803"/>
      <c r="P18" s="802" t="s">
        <v>351</v>
      </c>
      <c r="Q18" s="803"/>
      <c r="R18" s="271" t="s">
        <v>559</v>
      </c>
      <c r="S18" s="271"/>
      <c r="T18" s="271"/>
      <c r="U18" s="802" t="s">
        <v>672</v>
      </c>
      <c r="V18" s="803"/>
      <c r="W18" s="802" t="s">
        <v>1135</v>
      </c>
      <c r="X18" s="804"/>
      <c r="Y18" s="202"/>
      <c r="Z18" s="201"/>
      <c r="AA18" s="201"/>
      <c r="AB18" s="201"/>
      <c r="AC18" s="230"/>
      <c r="AD18" s="230"/>
      <c r="AE18" s="230"/>
      <c r="AF18" s="230"/>
      <c r="AG18" s="230"/>
      <c r="AH18" s="230"/>
      <c r="AI18" s="230"/>
      <c r="AJ18" s="230"/>
      <c r="AK18" s="805" t="s">
        <v>1130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350</v>
      </c>
      <c r="M19" s="803"/>
      <c r="N19" s="802" t="s">
        <v>376</v>
      </c>
      <c r="O19" s="803"/>
      <c r="P19" s="802" t="s">
        <v>351</v>
      </c>
      <c r="Q19" s="803"/>
      <c r="R19" s="271" t="s">
        <v>559</v>
      </c>
      <c r="S19" s="271"/>
      <c r="T19" s="271"/>
      <c r="U19" s="802" t="s">
        <v>672</v>
      </c>
      <c r="V19" s="803"/>
      <c r="W19" s="802" t="s">
        <v>1135</v>
      </c>
      <c r="X19" s="804"/>
      <c r="Y19" s="202"/>
      <c r="Z19" s="201"/>
      <c r="AA19" s="201"/>
      <c r="AB19" s="201"/>
      <c r="AC19" s="230"/>
      <c r="AD19" s="230"/>
      <c r="AE19" s="230"/>
      <c r="AF19" s="230"/>
      <c r="AG19" s="230"/>
      <c r="AH19" s="230"/>
      <c r="AI19" s="230"/>
      <c r="AJ19" s="230"/>
      <c r="AK19" s="805" t="s">
        <v>837</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350</v>
      </c>
      <c r="M20" s="803"/>
      <c r="N20" s="802" t="s">
        <v>376</v>
      </c>
      <c r="O20" s="803"/>
      <c r="P20" s="802" t="s">
        <v>351</v>
      </c>
      <c r="Q20" s="803"/>
      <c r="R20" s="271" t="s">
        <v>559</v>
      </c>
      <c r="S20" s="271"/>
      <c r="T20" s="271"/>
      <c r="U20" s="802" t="s">
        <v>672</v>
      </c>
      <c r="V20" s="803"/>
      <c r="W20" s="802" t="s">
        <v>1135</v>
      </c>
      <c r="X20" s="804"/>
      <c r="Y20" s="202"/>
      <c r="Z20" s="201"/>
      <c r="AA20" s="201"/>
      <c r="AB20" s="201"/>
      <c r="AC20" s="230"/>
      <c r="AD20" s="230"/>
      <c r="AE20" s="230"/>
      <c r="AF20" s="230"/>
      <c r="AG20" s="230"/>
      <c r="AH20" s="230"/>
      <c r="AI20" s="230"/>
      <c r="AJ20" s="230"/>
      <c r="AK20" s="805" t="s">
        <v>1130</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1">
    <dataValidation type="list" allowBlank="1" showInputMessage="1" showErrorMessage="1" sqref="R11:T30 N11:O30" xr:uid="{D6294B7B-D397-43EE-B0E6-AFA41BE732F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D199CB-4A3F-441C-8EEE-C89E8E25022A}">
          <x14:formula1>
            <xm:f>'(参考)リスト'!$D$16:$D$18</xm:f>
          </x14:formula1>
          <xm:sqref>P11:Q30</xm:sqref>
        </x14:dataValidation>
        <x14:dataValidation type="list" allowBlank="1" showInputMessage="1" showErrorMessage="1" xr:uid="{2974B914-42EE-45AB-ACC1-37CF4C6E6461}">
          <x14:formula1>
            <xm:f>'(参考)リスト'!$G$16:$G$20</xm:f>
          </x14:formula1>
          <xm:sqref>U11:V30</xm:sqref>
        </x14:dataValidation>
        <x14:dataValidation type="list" allowBlank="1" showInputMessage="1" showErrorMessage="1" xr:uid="{5CC1D213-C8D1-49E5-9A6A-7867A2812AEE}">
          <x14:formula1>
            <xm:f>'(参考)リスト'!$B$16:$B$20</xm:f>
          </x14:formula1>
          <xm:sqref>L11:M30</xm:sqref>
        </x14:dataValidation>
        <x14:dataValidation type="list" allowBlank="1" showInputMessage="1" showErrorMessage="1" xr:uid="{8D8DEEA5-49FE-4F00-9D83-5C7B309CBE2B}">
          <x14:formula1>
            <xm:f>'(参考)リスト'!$F$16:$F$21</xm:f>
          </x14:formula1>
          <xm:sqref>W11:X30</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3D522-1A73-470C-BD14-386FD935E8CA}">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S005</v>
      </c>
      <c r="AW5" s="168">
        <f>R7</f>
        <v>10.77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4.75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1136</v>
      </c>
      <c r="O7" s="795"/>
      <c r="P7" s="791" t="s">
        <v>475</v>
      </c>
      <c r="Q7" s="793"/>
      <c r="R7" s="847">
        <v>10.77</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520</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1134</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520</v>
      </c>
      <c r="O14" s="803"/>
      <c r="P14" s="802" t="s">
        <v>352</v>
      </c>
      <c r="Q14" s="803"/>
      <c r="R14" s="271" t="s">
        <v>352</v>
      </c>
      <c r="S14" s="271"/>
      <c r="T14" s="271"/>
      <c r="U14" s="802" t="s">
        <v>672</v>
      </c>
      <c r="V14" s="803"/>
      <c r="W14" s="802" t="s">
        <v>671</v>
      </c>
      <c r="X14" s="804"/>
      <c r="Y14" s="202"/>
      <c r="Z14" s="201"/>
      <c r="AA14" s="201"/>
      <c r="AB14" s="201"/>
      <c r="AC14" s="230"/>
      <c r="AD14" s="230"/>
      <c r="AE14" s="230"/>
      <c r="AF14" s="230"/>
      <c r="AG14" s="230"/>
      <c r="AH14" s="230"/>
      <c r="AI14" s="230"/>
      <c r="AJ14" s="230">
        <v>1.25</v>
      </c>
      <c r="AK14" s="805" t="s">
        <v>1131</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561</v>
      </c>
      <c r="M15" s="803"/>
      <c r="N15" s="802" t="s">
        <v>513</v>
      </c>
      <c r="O15" s="803"/>
      <c r="P15" s="802" t="s">
        <v>351</v>
      </c>
      <c r="Q15" s="803"/>
      <c r="R15" s="271" t="s">
        <v>357</v>
      </c>
      <c r="S15" s="271"/>
      <c r="T15" s="271"/>
      <c r="U15" s="802" t="s">
        <v>672</v>
      </c>
      <c r="V15" s="803"/>
      <c r="W15" s="802" t="s">
        <v>796</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512</v>
      </c>
      <c r="O16" s="803"/>
      <c r="P16" s="802" t="s">
        <v>352</v>
      </c>
      <c r="Q16" s="803"/>
      <c r="R16" s="271" t="s">
        <v>352</v>
      </c>
      <c r="S16" s="271"/>
      <c r="T16" s="271"/>
      <c r="U16" s="802" t="s">
        <v>672</v>
      </c>
      <c r="V16" s="803"/>
      <c r="W16" s="802" t="s">
        <v>671</v>
      </c>
      <c r="X16" s="804"/>
      <c r="Y16" s="202"/>
      <c r="Z16" s="201"/>
      <c r="AA16" s="201"/>
      <c r="AB16" s="201"/>
      <c r="AC16" s="230"/>
      <c r="AD16" s="230"/>
      <c r="AE16" s="230"/>
      <c r="AF16" s="230"/>
      <c r="AG16" s="230"/>
      <c r="AH16" s="230"/>
      <c r="AI16" s="230"/>
      <c r="AJ16" s="230">
        <v>3.5</v>
      </c>
      <c r="AK16" s="805" t="s">
        <v>1131</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561</v>
      </c>
      <c r="M17" s="803"/>
      <c r="N17" s="802" t="s">
        <v>513</v>
      </c>
      <c r="O17" s="803"/>
      <c r="P17" s="802" t="s">
        <v>351</v>
      </c>
      <c r="Q17" s="803"/>
      <c r="R17" s="271" t="s">
        <v>559</v>
      </c>
      <c r="S17" s="271"/>
      <c r="T17" s="271"/>
      <c r="U17" s="802" t="s">
        <v>672</v>
      </c>
      <c r="V17" s="803"/>
      <c r="W17" s="802" t="s">
        <v>796</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513</v>
      </c>
      <c r="O18" s="803"/>
      <c r="P18" s="802" t="s">
        <v>351</v>
      </c>
      <c r="Q18" s="803"/>
      <c r="R18" s="271" t="s">
        <v>357</v>
      </c>
      <c r="S18" s="271"/>
      <c r="T18" s="271"/>
      <c r="U18" s="802" t="s">
        <v>672</v>
      </c>
      <c r="V18" s="803"/>
      <c r="W18" s="802" t="s">
        <v>796</v>
      </c>
      <c r="X18" s="804"/>
      <c r="Y18" s="202"/>
      <c r="Z18" s="201"/>
      <c r="AA18" s="201"/>
      <c r="AB18" s="201"/>
      <c r="AC18" s="230"/>
      <c r="AD18" s="230"/>
      <c r="AE18" s="230"/>
      <c r="AF18" s="230"/>
      <c r="AG18" s="230"/>
      <c r="AH18" s="230"/>
      <c r="AI18" s="230"/>
      <c r="AJ18" s="230"/>
      <c r="AK18" s="805" t="s">
        <v>1031</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519</v>
      </c>
      <c r="O19" s="803"/>
      <c r="P19" s="802" t="s">
        <v>351</v>
      </c>
      <c r="Q19" s="803"/>
      <c r="R19" s="271" t="s">
        <v>559</v>
      </c>
      <c r="S19" s="271"/>
      <c r="T19" s="271"/>
      <c r="U19" s="802" t="s">
        <v>672</v>
      </c>
      <c r="V19" s="803"/>
      <c r="W19" s="802" t="s">
        <v>671</v>
      </c>
      <c r="X19" s="804"/>
      <c r="Y19" s="202"/>
      <c r="Z19" s="201"/>
      <c r="AA19" s="201"/>
      <c r="AB19" s="201"/>
      <c r="AC19" s="230"/>
      <c r="AD19" s="230"/>
      <c r="AE19" s="230"/>
      <c r="AF19" s="230"/>
      <c r="AG19" s="230"/>
      <c r="AH19" s="230"/>
      <c r="AI19" s="230"/>
      <c r="AJ19" s="230"/>
      <c r="AK19" s="805" t="s">
        <v>1031</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561</v>
      </c>
      <c r="M20" s="803"/>
      <c r="N20" s="802" t="s">
        <v>519</v>
      </c>
      <c r="O20" s="803"/>
      <c r="P20" s="802" t="s">
        <v>351</v>
      </c>
      <c r="Q20" s="803"/>
      <c r="R20" s="271" t="s">
        <v>559</v>
      </c>
      <c r="S20" s="271"/>
      <c r="T20" s="271"/>
      <c r="U20" s="802" t="s">
        <v>672</v>
      </c>
      <c r="V20" s="803"/>
      <c r="W20" s="802" t="s">
        <v>671</v>
      </c>
      <c r="X20" s="804"/>
      <c r="Y20" s="202"/>
      <c r="Z20" s="201"/>
      <c r="AA20" s="201"/>
      <c r="AB20" s="201"/>
      <c r="AC20" s="230"/>
      <c r="AD20" s="230"/>
      <c r="AE20" s="230"/>
      <c r="AF20" s="230"/>
      <c r="AG20" s="230"/>
      <c r="AH20" s="230"/>
      <c r="AI20" s="230"/>
      <c r="AJ20" s="230"/>
      <c r="AK20" s="805" t="s">
        <v>1031</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350</v>
      </c>
      <c r="M22" s="803"/>
      <c r="N22" s="802" t="s">
        <v>376</v>
      </c>
      <c r="O22" s="803"/>
      <c r="P22" s="802" t="s">
        <v>351</v>
      </c>
      <c r="Q22" s="803"/>
      <c r="R22" s="271" t="s">
        <v>559</v>
      </c>
      <c r="S22" s="271"/>
      <c r="T22" s="271"/>
      <c r="U22" s="802" t="s">
        <v>672</v>
      </c>
      <c r="V22" s="803"/>
      <c r="W22" s="802" t="s">
        <v>1135</v>
      </c>
      <c r="X22" s="804"/>
      <c r="Y22" s="202"/>
      <c r="Z22" s="201"/>
      <c r="AA22" s="201"/>
      <c r="AB22" s="201"/>
      <c r="AC22" s="230"/>
      <c r="AD22" s="230"/>
      <c r="AE22" s="230"/>
      <c r="AF22" s="230"/>
      <c r="AG22" s="230"/>
      <c r="AH22" s="230"/>
      <c r="AI22" s="230"/>
      <c r="AJ22" s="230"/>
      <c r="AK22" s="805" t="s">
        <v>1130</v>
      </c>
      <c r="AL22" s="806"/>
      <c r="AM22" s="806"/>
      <c r="AN22" s="807"/>
      <c r="AO22" s="808"/>
      <c r="AP22" s="3"/>
      <c r="AQ22" s="229">
        <f t="shared" si="5"/>
        <v>2</v>
      </c>
    </row>
    <row r="23" spans="2:43" ht="12" customHeight="1" x14ac:dyDescent="0.15">
      <c r="B23" s="485"/>
      <c r="C23" s="764"/>
      <c r="D23" s="762"/>
      <c r="E23" s="762"/>
      <c r="F23" s="762"/>
      <c r="G23" s="762"/>
      <c r="H23" s="762"/>
      <c r="I23" s="762"/>
      <c r="J23" s="763"/>
      <c r="K23" s="200">
        <v>13</v>
      </c>
      <c r="L23" s="802" t="s">
        <v>350</v>
      </c>
      <c r="M23" s="803"/>
      <c r="N23" s="802" t="s">
        <v>376</v>
      </c>
      <c r="O23" s="803"/>
      <c r="P23" s="802" t="s">
        <v>351</v>
      </c>
      <c r="Q23" s="803"/>
      <c r="R23" s="271" t="s">
        <v>559</v>
      </c>
      <c r="S23" s="271"/>
      <c r="T23" s="271"/>
      <c r="U23" s="802" t="s">
        <v>672</v>
      </c>
      <c r="V23" s="803"/>
      <c r="W23" s="802" t="s">
        <v>1135</v>
      </c>
      <c r="X23" s="804"/>
      <c r="Y23" s="202"/>
      <c r="Z23" s="201"/>
      <c r="AA23" s="201"/>
      <c r="AB23" s="201"/>
      <c r="AC23" s="230"/>
      <c r="AD23" s="230"/>
      <c r="AE23" s="230"/>
      <c r="AF23" s="230"/>
      <c r="AG23" s="230"/>
      <c r="AH23" s="230"/>
      <c r="AI23" s="230"/>
      <c r="AJ23" s="230"/>
      <c r="AK23" s="805" t="s">
        <v>1130</v>
      </c>
      <c r="AL23" s="806"/>
      <c r="AM23" s="806"/>
      <c r="AN23" s="807"/>
      <c r="AO23" s="808"/>
      <c r="AP23" s="3"/>
      <c r="AQ23" s="229">
        <f t="shared" si="5"/>
        <v>2</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4.75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1">
    <dataValidation type="list" allowBlank="1" showInputMessage="1" showErrorMessage="1" sqref="N11:O30 R11:T30" xr:uid="{35D1BB23-D787-4946-8907-C4BC3D8EB14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BB3D63-0FF7-4021-A53F-8D7B8A773E14}">
          <x14:formula1>
            <xm:f>'(参考)リスト'!$F$16:$F$21</xm:f>
          </x14:formula1>
          <xm:sqref>W11:X30</xm:sqref>
        </x14:dataValidation>
        <x14:dataValidation type="list" allowBlank="1" showInputMessage="1" showErrorMessage="1" xr:uid="{CECDAB61-9BD2-4344-A72A-8F95787A63A3}">
          <x14:formula1>
            <xm:f>'(参考)リスト'!$B$16:$B$20</xm:f>
          </x14:formula1>
          <xm:sqref>L11:M30</xm:sqref>
        </x14:dataValidation>
        <x14:dataValidation type="list" allowBlank="1" showInputMessage="1" showErrorMessage="1" xr:uid="{ABB2527E-8654-4000-97AA-C5034AB6D094}">
          <x14:formula1>
            <xm:f>'(参考)リスト'!$G$16:$G$20</xm:f>
          </x14:formula1>
          <xm:sqref>U11:V30</xm:sqref>
        </x14:dataValidation>
        <x14:dataValidation type="list" allowBlank="1" showInputMessage="1" showErrorMessage="1" xr:uid="{BD25B6C1-FA54-47EB-A866-F9A6AD7FCD26}">
          <x14:formula1>
            <xm:f>'(参考)リスト'!$D$16:$D$18</xm:f>
          </x14:formula1>
          <xm:sqref>P11:Q30</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7709-3A05-4F52-AC76-0204D99CBE8E}">
  <dimension ref="B1:CH52"/>
  <sheetViews>
    <sheetView showGridLines="0" showZeros="0" view="pageBreakPreview" zoomScale="90" zoomScaleNormal="100" zoomScaleSheetLayoutView="90" workbookViewId="0">
      <selection activeCell="P7" sqref="P7:AO1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S006</v>
      </c>
      <c r="AW5" s="168">
        <f>R7</f>
        <v>10.4</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5.25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1137</v>
      </c>
      <c r="O7" s="795"/>
      <c r="P7" s="791" t="s">
        <v>475</v>
      </c>
      <c r="Q7" s="793"/>
      <c r="R7" s="796">
        <v>10.4</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1.25</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513</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v>4</v>
      </c>
      <c r="AK12" s="805" t="s">
        <v>1131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519</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350</v>
      </c>
      <c r="M14" s="803"/>
      <c r="N14" s="802" t="s">
        <v>376</v>
      </c>
      <c r="O14" s="803"/>
      <c r="P14" s="802" t="s">
        <v>351</v>
      </c>
      <c r="Q14" s="803"/>
      <c r="R14" s="271" t="s">
        <v>559</v>
      </c>
      <c r="S14" s="271"/>
      <c r="T14" s="271"/>
      <c r="U14" s="802" t="s">
        <v>672</v>
      </c>
      <c r="V14" s="803"/>
      <c r="W14" s="802" t="s">
        <v>1135</v>
      </c>
      <c r="X14" s="804"/>
      <c r="Y14" s="202"/>
      <c r="Z14" s="201"/>
      <c r="AA14" s="201"/>
      <c r="AB14" s="201"/>
      <c r="AC14" s="230"/>
      <c r="AD14" s="230"/>
      <c r="AE14" s="230"/>
      <c r="AF14" s="230"/>
      <c r="AG14" s="230"/>
      <c r="AH14" s="230"/>
      <c r="AI14" s="230"/>
      <c r="AJ14" s="230"/>
      <c r="AK14" s="805" t="s">
        <v>1130</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350</v>
      </c>
      <c r="M15" s="803"/>
      <c r="N15" s="802" t="s">
        <v>375</v>
      </c>
      <c r="O15" s="803"/>
      <c r="P15" s="802" t="s">
        <v>352</v>
      </c>
      <c r="Q15" s="803"/>
      <c r="R15" s="271" t="s">
        <v>359</v>
      </c>
      <c r="S15" s="271"/>
      <c r="T15" s="271"/>
      <c r="U15" s="802" t="s">
        <v>672</v>
      </c>
      <c r="V15" s="803"/>
      <c r="W15" s="802" t="s">
        <v>1135</v>
      </c>
      <c r="X15" s="804"/>
      <c r="Y15" s="202"/>
      <c r="Z15" s="201"/>
      <c r="AA15" s="201"/>
      <c r="AB15" s="201"/>
      <c r="AC15" s="230"/>
      <c r="AD15" s="230"/>
      <c r="AE15" s="230"/>
      <c r="AF15" s="230"/>
      <c r="AG15" s="230"/>
      <c r="AH15" s="230"/>
      <c r="AI15" s="230"/>
      <c r="AJ15" s="230"/>
      <c r="AK15" s="805" t="s">
        <v>670</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350</v>
      </c>
      <c r="M16" s="803"/>
      <c r="N16" s="802" t="s">
        <v>376</v>
      </c>
      <c r="O16" s="803"/>
      <c r="P16" s="802" t="s">
        <v>351</v>
      </c>
      <c r="Q16" s="803"/>
      <c r="R16" s="271" t="s">
        <v>559</v>
      </c>
      <c r="S16" s="271"/>
      <c r="T16" s="271"/>
      <c r="U16" s="802" t="s">
        <v>672</v>
      </c>
      <c r="V16" s="803"/>
      <c r="W16" s="802" t="s">
        <v>1135</v>
      </c>
      <c r="X16" s="804"/>
      <c r="Y16" s="202"/>
      <c r="Z16" s="201"/>
      <c r="AA16" s="201"/>
      <c r="AB16" s="201"/>
      <c r="AC16" s="230"/>
      <c r="AD16" s="230"/>
      <c r="AE16" s="230"/>
      <c r="AF16" s="230"/>
      <c r="AG16" s="230"/>
      <c r="AH16" s="230"/>
      <c r="AI16" s="230"/>
      <c r="AJ16" s="230"/>
      <c r="AK16" s="805" t="s">
        <v>1130</v>
      </c>
      <c r="AL16" s="806"/>
      <c r="AM16" s="806"/>
      <c r="AN16" s="807"/>
      <c r="AO16" s="808"/>
      <c r="AP16" s="3"/>
      <c r="AQ16" s="229">
        <f t="shared" si="5"/>
        <v>2</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5.25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1">
    <dataValidation type="list" allowBlank="1" showInputMessage="1" showErrorMessage="1" sqref="N11:O30 R11:T30" xr:uid="{59EEBABF-D659-4F31-8977-2CDC31AD0BA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806639-7063-4E7E-83AE-A430FCF38A03}">
          <x14:formula1>
            <xm:f>'(参考)リスト'!$D$16:$D$18</xm:f>
          </x14:formula1>
          <xm:sqref>P11:Q30</xm:sqref>
        </x14:dataValidation>
        <x14:dataValidation type="list" allowBlank="1" showInputMessage="1" showErrorMessage="1" xr:uid="{E236E63F-960B-41E1-A016-1B928BD39FF9}">
          <x14:formula1>
            <xm:f>'(参考)リスト'!$G$16:$G$20</xm:f>
          </x14:formula1>
          <xm:sqref>U11:V30</xm:sqref>
        </x14:dataValidation>
        <x14:dataValidation type="list" allowBlank="1" showInputMessage="1" showErrorMessage="1" xr:uid="{DC73D42E-C0E2-43C7-B8B4-C41BFB425FFF}">
          <x14:formula1>
            <xm:f>'(参考)リスト'!$B$16:$B$20</xm:f>
          </x14:formula1>
          <xm:sqref>L11:M30</xm:sqref>
        </x14:dataValidation>
        <x14:dataValidation type="list" allowBlank="1" showInputMessage="1" showErrorMessage="1" xr:uid="{3CAD1CFA-591B-4B73-BB02-BA9D50DB9518}">
          <x14:formula1>
            <xm:f>'(参考)リスト'!$F$16:$F$21</xm:f>
          </x14:formula1>
          <xm:sqref>W11:X30</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89C06-3AAC-4012-8411-F27FA52B532C}">
  <dimension ref="B1:CH52"/>
  <sheetViews>
    <sheetView showGridLines="0" showZeros="0" view="pageBreakPreview" zoomScale="90" zoomScaleNormal="100" zoomScaleSheetLayoutView="90" workbookViewId="0">
      <selection activeCell="U26" sqref="U26:V2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S007</v>
      </c>
      <c r="AW5" s="168">
        <f>R7</f>
        <v>10.9</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1138</v>
      </c>
      <c r="O7" s="795"/>
      <c r="P7" s="791" t="s">
        <v>475</v>
      </c>
      <c r="Q7" s="793"/>
      <c r="R7" s="796">
        <v>10.9</v>
      </c>
      <c r="S7" s="797"/>
      <c r="T7" s="798"/>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1134</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c r="AK12" s="805" t="s">
        <v>1134</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510</v>
      </c>
      <c r="O13" s="803"/>
      <c r="P13" s="802" t="s">
        <v>352</v>
      </c>
      <c r="Q13" s="803"/>
      <c r="R13" s="271" t="s">
        <v>352</v>
      </c>
      <c r="S13" s="271"/>
      <c r="T13" s="271"/>
      <c r="U13" s="802" t="s">
        <v>672</v>
      </c>
      <c r="V13" s="803"/>
      <c r="W13" s="802" t="s">
        <v>648</v>
      </c>
      <c r="X13" s="804"/>
      <c r="Y13" s="202"/>
      <c r="Z13" s="201"/>
      <c r="AA13" s="201"/>
      <c r="AB13" s="201"/>
      <c r="AC13" s="230"/>
      <c r="AD13" s="230"/>
      <c r="AE13" s="230"/>
      <c r="AF13" s="230"/>
      <c r="AG13" s="230"/>
      <c r="AH13" s="230"/>
      <c r="AI13" s="230"/>
      <c r="AJ13" s="230"/>
      <c r="AK13" s="805" t="s">
        <v>706</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1262</v>
      </c>
      <c r="M14" s="803"/>
      <c r="N14" s="802" t="s">
        <v>1267</v>
      </c>
      <c r="O14" s="803"/>
      <c r="P14" s="802" t="s">
        <v>1257</v>
      </c>
      <c r="Q14" s="803"/>
      <c r="R14" s="271" t="s">
        <v>1256</v>
      </c>
      <c r="S14" s="271"/>
      <c r="T14" s="271"/>
      <c r="U14" s="802" t="s">
        <v>62</v>
      </c>
      <c r="V14" s="803"/>
      <c r="W14" s="802" t="s">
        <v>62</v>
      </c>
      <c r="X14" s="804"/>
      <c r="Y14" s="202"/>
      <c r="Z14" s="201"/>
      <c r="AA14" s="201"/>
      <c r="AB14" s="201"/>
      <c r="AC14" s="230"/>
      <c r="AD14" s="230"/>
      <c r="AE14" s="230"/>
      <c r="AF14" s="230"/>
      <c r="AG14" s="230"/>
      <c r="AH14" s="230"/>
      <c r="AI14" s="230"/>
      <c r="AJ14" s="230"/>
      <c r="AK14" s="805" t="s">
        <v>1260</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1262</v>
      </c>
      <c r="M15" s="803"/>
      <c r="N15" s="802" t="s">
        <v>1261</v>
      </c>
      <c r="O15" s="803"/>
      <c r="P15" s="802" t="s">
        <v>1257</v>
      </c>
      <c r="Q15" s="803"/>
      <c r="R15" s="271" t="s">
        <v>1256</v>
      </c>
      <c r="S15" s="271"/>
      <c r="T15" s="271"/>
      <c r="U15" s="802" t="s">
        <v>672</v>
      </c>
      <c r="V15" s="803"/>
      <c r="W15" s="802" t="s">
        <v>671</v>
      </c>
      <c r="X15" s="804"/>
      <c r="Y15" s="202"/>
      <c r="Z15" s="201"/>
      <c r="AA15" s="201"/>
      <c r="AB15" s="201"/>
      <c r="AC15" s="230"/>
      <c r="AD15" s="230"/>
      <c r="AE15" s="230"/>
      <c r="AF15" s="230"/>
      <c r="AG15" s="230"/>
      <c r="AH15" s="230"/>
      <c r="AI15" s="230"/>
      <c r="AJ15" s="230"/>
      <c r="AK15" s="805" t="s">
        <v>1260</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350</v>
      </c>
      <c r="M16" s="803"/>
      <c r="N16" s="802" t="s">
        <v>375</v>
      </c>
      <c r="O16" s="803"/>
      <c r="P16" s="802" t="s">
        <v>352</v>
      </c>
      <c r="Q16" s="803"/>
      <c r="R16" s="271" t="s">
        <v>359</v>
      </c>
      <c r="S16" s="271"/>
      <c r="T16" s="271"/>
      <c r="U16" s="802" t="s">
        <v>672</v>
      </c>
      <c r="V16" s="803"/>
      <c r="W16" s="802" t="s">
        <v>1135</v>
      </c>
      <c r="X16" s="804"/>
      <c r="Y16" s="202"/>
      <c r="Z16" s="201"/>
      <c r="AA16" s="201"/>
      <c r="AB16" s="201"/>
      <c r="AC16" s="230"/>
      <c r="AD16" s="230"/>
      <c r="AE16" s="230"/>
      <c r="AF16" s="230"/>
      <c r="AG16" s="230"/>
      <c r="AH16" s="230"/>
      <c r="AI16" s="230"/>
      <c r="AJ16" s="230"/>
      <c r="AK16" s="805" t="s">
        <v>670</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1259</v>
      </c>
      <c r="M17" s="803"/>
      <c r="N17" s="802" t="s">
        <v>1266</v>
      </c>
      <c r="O17" s="803"/>
      <c r="P17" s="802" t="s">
        <v>1257</v>
      </c>
      <c r="Q17" s="803"/>
      <c r="R17" s="271" t="s">
        <v>1256</v>
      </c>
      <c r="S17" s="271"/>
      <c r="T17" s="271"/>
      <c r="U17" s="802" t="s">
        <v>672</v>
      </c>
      <c r="V17" s="803"/>
      <c r="W17" s="802" t="s">
        <v>1135</v>
      </c>
      <c r="X17" s="804"/>
      <c r="Y17" s="202"/>
      <c r="Z17" s="201"/>
      <c r="AA17" s="201"/>
      <c r="AB17" s="201"/>
      <c r="AC17" s="230"/>
      <c r="AD17" s="230"/>
      <c r="AE17" s="230"/>
      <c r="AF17" s="230"/>
      <c r="AG17" s="230"/>
      <c r="AH17" s="230"/>
      <c r="AI17" s="230"/>
      <c r="AJ17" s="230"/>
      <c r="AK17" s="805" t="s">
        <v>1255</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1259</v>
      </c>
      <c r="M18" s="803"/>
      <c r="N18" s="802" t="s">
        <v>1258</v>
      </c>
      <c r="O18" s="803"/>
      <c r="P18" s="802" t="s">
        <v>1257</v>
      </c>
      <c r="Q18" s="803"/>
      <c r="R18" s="271" t="s">
        <v>1256</v>
      </c>
      <c r="S18" s="271"/>
      <c r="T18" s="271"/>
      <c r="U18" s="802" t="s">
        <v>1135</v>
      </c>
      <c r="V18" s="803"/>
      <c r="W18" s="802" t="s">
        <v>1135</v>
      </c>
      <c r="X18" s="804"/>
      <c r="Y18" s="202"/>
      <c r="Z18" s="201"/>
      <c r="AA18" s="201"/>
      <c r="AB18" s="201"/>
      <c r="AC18" s="230"/>
      <c r="AD18" s="230"/>
      <c r="AE18" s="230"/>
      <c r="AF18" s="230"/>
      <c r="AG18" s="230"/>
      <c r="AH18" s="230"/>
      <c r="AI18" s="230"/>
      <c r="AJ18" s="230"/>
      <c r="AK18" s="805" t="s">
        <v>1255</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1259</v>
      </c>
      <c r="M19" s="803"/>
      <c r="N19" s="802" t="s">
        <v>1266</v>
      </c>
      <c r="O19" s="803"/>
      <c r="P19" s="802" t="s">
        <v>1265</v>
      </c>
      <c r="Q19" s="803"/>
      <c r="R19" s="271" t="s">
        <v>1264</v>
      </c>
      <c r="S19" s="271"/>
      <c r="T19" s="271"/>
      <c r="U19" s="802" t="s">
        <v>672</v>
      </c>
      <c r="V19" s="803"/>
      <c r="W19" s="802" t="s">
        <v>1135</v>
      </c>
      <c r="X19" s="804"/>
      <c r="Y19" s="202"/>
      <c r="Z19" s="201"/>
      <c r="AA19" s="201"/>
      <c r="AB19" s="201"/>
      <c r="AC19" s="230"/>
      <c r="AD19" s="230"/>
      <c r="AE19" s="230"/>
      <c r="AF19" s="230"/>
      <c r="AG19" s="230"/>
      <c r="AH19" s="230"/>
      <c r="AI19" s="230"/>
      <c r="AJ19" s="230"/>
      <c r="AK19" s="805" t="s">
        <v>1263</v>
      </c>
      <c r="AL19" s="806"/>
      <c r="AM19" s="806"/>
      <c r="AN19" s="807"/>
      <c r="AO19" s="808"/>
      <c r="AP19" s="3"/>
      <c r="AQ19" s="229">
        <f t="shared" si="5"/>
        <v>3</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71" t="s">
        <v>1256</v>
      </c>
      <c r="S20" s="271"/>
      <c r="T20" s="271"/>
      <c r="U20" s="802" t="s">
        <v>672</v>
      </c>
      <c r="V20" s="803"/>
      <c r="W20" s="802" t="s">
        <v>1135</v>
      </c>
      <c r="X20" s="804"/>
      <c r="Y20" s="202"/>
      <c r="Z20" s="201"/>
      <c r="AA20" s="201"/>
      <c r="AB20" s="201"/>
      <c r="AC20" s="230"/>
      <c r="AD20" s="230"/>
      <c r="AE20" s="230"/>
      <c r="AF20" s="230"/>
      <c r="AG20" s="230"/>
      <c r="AH20" s="230"/>
      <c r="AI20" s="230"/>
      <c r="AJ20" s="230"/>
      <c r="AK20" s="805" t="s">
        <v>1255</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1">
    <dataValidation type="list" allowBlank="1" showInputMessage="1" showErrorMessage="1" sqref="N11:O30 R11:T30" xr:uid="{29A787E9-12D5-4E31-9903-BC9AA7EAC6A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3CEF9A7-0296-4BF9-8FB5-C0D9FD445013}">
          <x14:formula1>
            <xm:f>'(参考)リスト'!$F$16:$F$21</xm:f>
          </x14:formula1>
          <xm:sqref>W11:X30</xm:sqref>
        </x14:dataValidation>
        <x14:dataValidation type="list" allowBlank="1" showInputMessage="1" showErrorMessage="1" xr:uid="{B1E1927C-7864-459F-97D7-C30689997DC6}">
          <x14:formula1>
            <xm:f>'(参考)リスト'!$B$16:$B$20</xm:f>
          </x14:formula1>
          <xm:sqref>L11:M30</xm:sqref>
        </x14:dataValidation>
        <x14:dataValidation type="list" allowBlank="1" showInputMessage="1" showErrorMessage="1" xr:uid="{E76EB86B-ADD7-4F49-A752-B0968B43DAC0}">
          <x14:formula1>
            <xm:f>'(参考)リスト'!$G$16:$G$20</xm:f>
          </x14:formula1>
          <xm:sqref>U11:V30</xm:sqref>
        </x14:dataValidation>
        <x14:dataValidation type="list" allowBlank="1" showInputMessage="1" showErrorMessage="1" xr:uid="{AF991ADD-E67C-4881-8671-75C6079B4C01}">
          <x14:formula1>
            <xm:f>'(参考)リスト'!$D$16:$D$18</xm:f>
          </x14:formula1>
          <xm:sqref>P11:Q30</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B4DD6-9763-4181-A9F9-D3D4269879B7}">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S008</v>
      </c>
      <c r="AW5" s="168">
        <f>R7</f>
        <v>10.23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3</v>
      </c>
      <c r="BJ5" s="169" t="str">
        <f>+Y35</f>
        <v/>
      </c>
      <c r="BK5" s="169" t="str">
        <f t="shared" ref="BK5" si="2">+Z35</f>
        <v/>
      </c>
      <c r="BL5" s="169" t="str">
        <f>+AA35</f>
        <v/>
      </c>
      <c r="BM5" s="169">
        <f>+AC35</f>
        <v>0</v>
      </c>
      <c r="BN5" s="169">
        <f t="shared" ref="BN5:BO5" si="3">+AD35</f>
        <v>0</v>
      </c>
      <c r="BO5" s="169">
        <f t="shared" si="3"/>
        <v>0</v>
      </c>
      <c r="BP5" s="169">
        <f>+AG35</f>
        <v>0</v>
      </c>
      <c r="BQ5" s="169">
        <f>+AH35</f>
        <v>0</v>
      </c>
      <c r="BR5" s="169">
        <f>+AI35</f>
        <v>3</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9.25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1139</v>
      </c>
      <c r="O7" s="795"/>
      <c r="P7" s="791" t="s">
        <v>475</v>
      </c>
      <c r="Q7" s="793"/>
      <c r="R7" s="847">
        <v>10.23</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1.25</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v>1.25</v>
      </c>
      <c r="AK12" s="805" t="s">
        <v>1131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519</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v>6.75</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350</v>
      </c>
      <c r="M14" s="803"/>
      <c r="N14" s="802" t="s">
        <v>375</v>
      </c>
      <c r="O14" s="803"/>
      <c r="P14" s="802" t="s">
        <v>352</v>
      </c>
      <c r="Q14" s="803"/>
      <c r="R14" s="271" t="s">
        <v>359</v>
      </c>
      <c r="S14" s="271"/>
      <c r="T14" s="271"/>
      <c r="U14" s="802" t="s">
        <v>1135</v>
      </c>
      <c r="V14" s="803"/>
      <c r="W14" s="802" t="s">
        <v>1135</v>
      </c>
      <c r="X14" s="804"/>
      <c r="Y14" s="202"/>
      <c r="Z14" s="201"/>
      <c r="AA14" s="201"/>
      <c r="AB14" s="201"/>
      <c r="AC14" s="230"/>
      <c r="AD14" s="230"/>
      <c r="AE14" s="230"/>
      <c r="AF14" s="230"/>
      <c r="AG14" s="230"/>
      <c r="AH14" s="230"/>
      <c r="AI14" s="230"/>
      <c r="AJ14" s="230"/>
      <c r="AK14" s="805" t="s">
        <v>839</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350</v>
      </c>
      <c r="M15" s="803"/>
      <c r="N15" s="802" t="s">
        <v>375</v>
      </c>
      <c r="O15" s="803"/>
      <c r="P15" s="802" t="s">
        <v>352</v>
      </c>
      <c r="Q15" s="803"/>
      <c r="R15" s="271" t="s">
        <v>359</v>
      </c>
      <c r="S15" s="271"/>
      <c r="T15" s="271"/>
      <c r="U15" s="802" t="s">
        <v>1135</v>
      </c>
      <c r="V15" s="803"/>
      <c r="W15" s="802" t="s">
        <v>1135</v>
      </c>
      <c r="X15" s="804"/>
      <c r="Y15" s="202"/>
      <c r="Z15" s="201"/>
      <c r="AA15" s="201"/>
      <c r="AB15" s="201"/>
      <c r="AC15" s="230"/>
      <c r="AD15" s="230"/>
      <c r="AE15" s="230"/>
      <c r="AF15" s="230"/>
      <c r="AG15" s="230"/>
      <c r="AH15" s="230"/>
      <c r="AI15" s="230"/>
      <c r="AJ15" s="230"/>
      <c r="AK15" s="805" t="s">
        <v>1140</v>
      </c>
      <c r="AL15" s="806"/>
      <c r="AM15" s="806"/>
      <c r="AN15" s="807"/>
      <c r="AO15" s="808"/>
      <c r="AP15" s="3"/>
      <c r="AQ15" s="229">
        <f t="shared" si="5"/>
        <v>3</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5"/>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47">
        <f t="shared" si="6"/>
        <v>9.25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3</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3</v>
      </c>
      <c r="AJ35" s="817"/>
      <c r="AK35" s="827"/>
      <c r="AL35" s="828"/>
      <c r="AM35" s="828"/>
      <c r="AN35" s="828"/>
      <c r="AO35" s="829"/>
      <c r="AP35" s="3"/>
      <c r="AQ35" s="169">
        <f>+Y32+AC35+AG35</f>
        <v>0</v>
      </c>
      <c r="AR35" s="169">
        <f>+Z32+AD35+AH35</f>
        <v>0</v>
      </c>
      <c r="AS35" s="743">
        <f>+AS34+AE35+AI35</f>
        <v>3</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1">
    <dataValidation type="list" allowBlank="1" showInputMessage="1" showErrorMessage="1" sqref="N11:O30 R11:T30" xr:uid="{F7E4F321-B76A-42E5-97EC-77E049D21A5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593551-3DCE-42B2-BDFA-D2A182D0743C}">
          <x14:formula1>
            <xm:f>'(参考)リスト'!$D$16:$D$18</xm:f>
          </x14:formula1>
          <xm:sqref>P11:Q30</xm:sqref>
        </x14:dataValidation>
        <x14:dataValidation type="list" allowBlank="1" showInputMessage="1" showErrorMessage="1" xr:uid="{453C25CB-D511-496A-AA5F-58E6F94CBB46}">
          <x14:formula1>
            <xm:f>'(参考)リスト'!$G$16:$G$20</xm:f>
          </x14:formula1>
          <xm:sqref>U11:V30</xm:sqref>
        </x14:dataValidation>
        <x14:dataValidation type="list" allowBlank="1" showInputMessage="1" showErrorMessage="1" xr:uid="{9A02D421-EFF3-4807-B33F-CBA5B30BA65C}">
          <x14:formula1>
            <xm:f>'(参考)リスト'!$B$16:$B$20</xm:f>
          </x14:formula1>
          <xm:sqref>L11:M30</xm:sqref>
        </x14:dataValidation>
        <x14:dataValidation type="list" allowBlank="1" showInputMessage="1" showErrorMessage="1" xr:uid="{17F5A108-2517-49D8-B4F1-4362D52A0DB1}">
          <x14:formula1>
            <xm:f>'(参考)リスト'!$F$16:$F$21</xm:f>
          </x14:formula1>
          <xm:sqref>W11:X30</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E1AB0-C4E6-4C80-962B-3863064E0C21}">
  <dimension ref="B1:CH52"/>
  <sheetViews>
    <sheetView showGridLines="0" showZeros="0" view="pageBreakPreview" zoomScale="90" zoomScaleNormal="100" zoomScaleSheetLayoutView="90" workbookViewId="0">
      <selection activeCell="U21" sqref="U21:V2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S009</v>
      </c>
      <c r="AW5" s="168">
        <f>R7</f>
        <v>11.07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1</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0.9</v>
      </c>
      <c r="CH5" s="172">
        <f t="shared" si="4"/>
        <v>0.65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1141</v>
      </c>
      <c r="O7" s="795"/>
      <c r="P7" s="791" t="s">
        <v>475</v>
      </c>
      <c r="Q7" s="793"/>
      <c r="R7" s="847">
        <v>11.07</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352</v>
      </c>
      <c r="Q11" s="803"/>
      <c r="R11" s="271" t="s">
        <v>352</v>
      </c>
      <c r="S11" s="271"/>
      <c r="T11" s="271"/>
      <c r="U11" s="802" t="s">
        <v>1135</v>
      </c>
      <c r="V11" s="803"/>
      <c r="W11" s="802" t="s">
        <v>671</v>
      </c>
      <c r="X11" s="804"/>
      <c r="Y11" s="202"/>
      <c r="Z11" s="201"/>
      <c r="AA11" s="201"/>
      <c r="AB11" s="201"/>
      <c r="AC11" s="230"/>
      <c r="AD11" s="230"/>
      <c r="AE11" s="230"/>
      <c r="AF11" s="230"/>
      <c r="AG11" s="230"/>
      <c r="AH11" s="230"/>
      <c r="AI11" s="230"/>
      <c r="AJ11" s="230">
        <v>0.65</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511</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805" t="s">
        <v>706</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1262</v>
      </c>
      <c r="M13" s="803"/>
      <c r="N13" s="802" t="s">
        <v>1272</v>
      </c>
      <c r="O13" s="803"/>
      <c r="P13" s="802" t="s">
        <v>1257</v>
      </c>
      <c r="Q13" s="803"/>
      <c r="R13" s="271" t="s">
        <v>1256</v>
      </c>
      <c r="S13" s="271"/>
      <c r="T13" s="271"/>
      <c r="U13" s="802" t="s">
        <v>62</v>
      </c>
      <c r="V13" s="803"/>
      <c r="W13" s="802" t="s">
        <v>62</v>
      </c>
      <c r="X13" s="804"/>
      <c r="Y13" s="202"/>
      <c r="Z13" s="201"/>
      <c r="AA13" s="201"/>
      <c r="AB13" s="201"/>
      <c r="AC13" s="230"/>
      <c r="AD13" s="230"/>
      <c r="AE13" s="230"/>
      <c r="AF13" s="230"/>
      <c r="AG13" s="230"/>
      <c r="AH13" s="230"/>
      <c r="AI13" s="230"/>
      <c r="AJ13" s="230"/>
      <c r="AK13" s="805" t="s">
        <v>1260</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1262</v>
      </c>
      <c r="M14" s="803"/>
      <c r="N14" s="802" t="s">
        <v>1271</v>
      </c>
      <c r="O14" s="803"/>
      <c r="P14" s="802" t="s">
        <v>1265</v>
      </c>
      <c r="Q14" s="803"/>
      <c r="R14" s="271" t="s">
        <v>1265</v>
      </c>
      <c r="S14" s="271"/>
      <c r="T14" s="271"/>
      <c r="U14" s="802" t="s">
        <v>1135</v>
      </c>
      <c r="V14" s="803"/>
      <c r="W14" s="802" t="s">
        <v>796</v>
      </c>
      <c r="X14" s="804"/>
      <c r="Y14" s="202"/>
      <c r="Z14" s="201"/>
      <c r="AA14" s="201"/>
      <c r="AB14" s="201"/>
      <c r="AC14" s="230"/>
      <c r="AD14" s="230"/>
      <c r="AE14" s="230"/>
      <c r="AF14" s="230"/>
      <c r="AG14" s="230"/>
      <c r="AH14" s="230"/>
      <c r="AI14" s="230">
        <v>0.9</v>
      </c>
      <c r="AJ14" s="230"/>
      <c r="AK14" s="805" t="s">
        <v>1270</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1259</v>
      </c>
      <c r="M15" s="803"/>
      <c r="N15" s="802" t="s">
        <v>1266</v>
      </c>
      <c r="O15" s="803"/>
      <c r="P15" s="802" t="s">
        <v>1265</v>
      </c>
      <c r="Q15" s="803"/>
      <c r="R15" s="271" t="s">
        <v>1264</v>
      </c>
      <c r="S15" s="271"/>
      <c r="T15" s="271"/>
      <c r="U15" s="802" t="s">
        <v>1135</v>
      </c>
      <c r="V15" s="803"/>
      <c r="W15" s="802" t="s">
        <v>1135</v>
      </c>
      <c r="X15" s="804"/>
      <c r="Y15" s="202"/>
      <c r="Z15" s="201"/>
      <c r="AA15" s="201"/>
      <c r="AB15" s="201"/>
      <c r="AC15" s="230"/>
      <c r="AD15" s="230"/>
      <c r="AE15" s="230"/>
      <c r="AF15" s="230"/>
      <c r="AG15" s="230"/>
      <c r="AH15" s="230"/>
      <c r="AI15" s="230"/>
      <c r="AJ15" s="230"/>
      <c r="AK15" s="805" t="s">
        <v>1269</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1259</v>
      </c>
      <c r="M16" s="803"/>
      <c r="N16" s="802" t="s">
        <v>1266</v>
      </c>
      <c r="O16" s="803"/>
      <c r="P16" s="802" t="s">
        <v>1265</v>
      </c>
      <c r="Q16" s="803"/>
      <c r="R16" s="271" t="s">
        <v>1264</v>
      </c>
      <c r="S16" s="271"/>
      <c r="T16" s="271"/>
      <c r="U16" s="802" t="s">
        <v>1135</v>
      </c>
      <c r="V16" s="803"/>
      <c r="W16" s="802" t="s">
        <v>1135</v>
      </c>
      <c r="X16" s="804"/>
      <c r="Y16" s="202"/>
      <c r="Z16" s="201"/>
      <c r="AA16" s="201"/>
      <c r="AB16" s="201"/>
      <c r="AC16" s="230"/>
      <c r="AD16" s="230"/>
      <c r="AE16" s="230"/>
      <c r="AF16" s="230"/>
      <c r="AG16" s="230"/>
      <c r="AH16" s="230"/>
      <c r="AI16" s="230"/>
      <c r="AJ16" s="230"/>
      <c r="AK16" s="805" t="s">
        <v>1268</v>
      </c>
      <c r="AL16" s="806"/>
      <c r="AM16" s="806"/>
      <c r="AN16" s="807"/>
      <c r="AO16" s="808"/>
      <c r="AP16" s="3"/>
      <c r="AQ16" s="229">
        <f t="shared" si="5"/>
        <v>3</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0.9</v>
      </c>
      <c r="AJ31" s="231">
        <f t="shared" si="6"/>
        <v>0.65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1</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Ⅱa</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1">
    <dataValidation type="list" allowBlank="1" showInputMessage="1" showErrorMessage="1" sqref="R11:T30 N11:O30" xr:uid="{DB92CE88-8011-4F85-BB9C-581187BD757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F4E238-224C-44BA-9D9B-579FD2AE49E8}">
          <x14:formula1>
            <xm:f>'(参考)リスト'!$F$16:$F$21</xm:f>
          </x14:formula1>
          <xm:sqref>W11:X30</xm:sqref>
        </x14:dataValidation>
        <x14:dataValidation type="list" allowBlank="1" showInputMessage="1" showErrorMessage="1" xr:uid="{1EA9AB84-262A-45E1-9062-7F042A631E01}">
          <x14:formula1>
            <xm:f>'(参考)リスト'!$B$16:$B$20</xm:f>
          </x14:formula1>
          <xm:sqref>L11:M30</xm:sqref>
        </x14:dataValidation>
        <x14:dataValidation type="list" allowBlank="1" showInputMessage="1" showErrorMessage="1" xr:uid="{74D28628-285C-4921-A94F-F09007B0FBCF}">
          <x14:formula1>
            <xm:f>'(参考)リスト'!$G$16:$G$20</xm:f>
          </x14:formula1>
          <xm:sqref>U11:V30</xm:sqref>
        </x14:dataValidation>
        <x14:dataValidation type="list" allowBlank="1" showInputMessage="1" showErrorMessage="1" xr:uid="{1D2085C3-AB1D-4896-8023-3801CF5E7459}">
          <x14:formula1>
            <xm:f>'(参考)リスト'!$D$16:$D$18</xm:f>
          </x14:formula1>
          <xm:sqref>P11:Q30</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3B379-F849-47FB-ADB1-D9A43663E0B4}">
  <dimension ref="B1:CH52"/>
  <sheetViews>
    <sheetView showGridLines="0" showZeros="0" view="pageBreakPreview" zoomScale="90" zoomScaleNormal="100" zoomScaleSheetLayoutView="90" workbookViewId="0">
      <selection activeCell="U24" sqref="U24:V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S010</v>
      </c>
      <c r="AW5" s="168">
        <f>R7</f>
        <v>10.72</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1</v>
      </c>
      <c r="BP5" s="169">
        <f>+AG35</f>
        <v>0</v>
      </c>
      <c r="BQ5" s="169">
        <f>+AH35</f>
        <v>0</v>
      </c>
      <c r="BR5" s="169">
        <f>+AI35</f>
        <v>2</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0.35</v>
      </c>
      <c r="CE5" s="172">
        <f t="shared" si="4"/>
        <v>0</v>
      </c>
      <c r="CF5" s="172">
        <f t="shared" si="4"/>
        <v>0</v>
      </c>
      <c r="CG5" s="172">
        <f t="shared" si="4"/>
        <v>0</v>
      </c>
      <c r="CH5" s="172">
        <f t="shared" si="4"/>
        <v>0.11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1122</v>
      </c>
      <c r="O7" s="795"/>
      <c r="P7" s="791" t="s">
        <v>475</v>
      </c>
      <c r="Q7" s="793"/>
      <c r="R7" s="847">
        <v>10.72</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0.1</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510</v>
      </c>
      <c r="O12" s="803"/>
      <c r="P12" s="802" t="s">
        <v>352</v>
      </c>
      <c r="Q12" s="803"/>
      <c r="R12" s="271" t="s">
        <v>540</v>
      </c>
      <c r="S12" s="271"/>
      <c r="T12" s="271"/>
      <c r="U12" s="802" t="s">
        <v>672</v>
      </c>
      <c r="V12" s="803"/>
      <c r="W12" s="802" t="s">
        <v>671</v>
      </c>
      <c r="X12" s="804"/>
      <c r="Y12" s="202"/>
      <c r="Z12" s="201"/>
      <c r="AA12" s="201"/>
      <c r="AB12" s="201"/>
      <c r="AC12" s="230"/>
      <c r="AD12" s="230"/>
      <c r="AE12" s="230"/>
      <c r="AF12" s="230"/>
      <c r="AG12" s="230"/>
      <c r="AH12" s="230"/>
      <c r="AI12" s="230"/>
      <c r="AJ12" s="230"/>
      <c r="AK12" s="805" t="s">
        <v>832</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520</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c r="AK13" s="805" t="s">
        <v>832</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516</v>
      </c>
      <c r="O14" s="803"/>
      <c r="P14" s="802" t="s">
        <v>352</v>
      </c>
      <c r="Q14" s="803"/>
      <c r="R14" s="271" t="s">
        <v>540</v>
      </c>
      <c r="S14" s="271"/>
      <c r="T14" s="271"/>
      <c r="U14" s="802" t="s">
        <v>1135</v>
      </c>
      <c r="V14" s="803"/>
      <c r="W14" s="802" t="s">
        <v>671</v>
      </c>
      <c r="X14" s="804"/>
      <c r="Y14" s="202"/>
      <c r="Z14" s="201"/>
      <c r="AA14" s="201"/>
      <c r="AB14" s="201"/>
      <c r="AC14" s="230"/>
      <c r="AD14" s="230"/>
      <c r="AE14" s="230"/>
      <c r="AF14" s="230"/>
      <c r="AG14" s="230"/>
      <c r="AH14" s="230"/>
      <c r="AI14" s="230"/>
      <c r="AJ14" s="230">
        <v>0.01</v>
      </c>
      <c r="AK14" s="805" t="s">
        <v>1106</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561</v>
      </c>
      <c r="M15" s="803"/>
      <c r="N15" s="802" t="s">
        <v>519</v>
      </c>
      <c r="O15" s="803"/>
      <c r="P15" s="802" t="s">
        <v>352</v>
      </c>
      <c r="Q15" s="803"/>
      <c r="R15" s="271" t="s">
        <v>352</v>
      </c>
      <c r="S15" s="271"/>
      <c r="T15" s="271"/>
      <c r="U15" s="802" t="s">
        <v>672</v>
      </c>
      <c r="V15" s="803"/>
      <c r="W15" s="802" t="s">
        <v>648</v>
      </c>
      <c r="X15" s="804"/>
      <c r="Y15" s="202"/>
      <c r="Z15" s="201"/>
      <c r="AA15" s="201"/>
      <c r="AB15" s="201"/>
      <c r="AC15" s="230"/>
      <c r="AD15" s="230"/>
      <c r="AE15" s="230"/>
      <c r="AF15" s="230"/>
      <c r="AG15" s="230"/>
      <c r="AH15" s="230"/>
      <c r="AI15" s="230"/>
      <c r="AJ15" s="230"/>
      <c r="AK15" s="805" t="s">
        <v>706</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1262</v>
      </c>
      <c r="M16" s="803"/>
      <c r="N16" s="802" t="s">
        <v>1271</v>
      </c>
      <c r="O16" s="803"/>
      <c r="P16" s="802" t="s">
        <v>1257</v>
      </c>
      <c r="Q16" s="803"/>
      <c r="R16" s="271" t="s">
        <v>1256</v>
      </c>
      <c r="S16" s="271"/>
      <c r="T16" s="271"/>
      <c r="U16" s="802" t="s">
        <v>672</v>
      </c>
      <c r="V16" s="803"/>
      <c r="W16" s="802" t="s">
        <v>671</v>
      </c>
      <c r="X16" s="804"/>
      <c r="Y16" s="202"/>
      <c r="Z16" s="201"/>
      <c r="AA16" s="201"/>
      <c r="AB16" s="201"/>
      <c r="AC16" s="230"/>
      <c r="AD16" s="230"/>
      <c r="AE16" s="230"/>
      <c r="AF16" s="230">
        <v>0.35</v>
      </c>
      <c r="AG16" s="230"/>
      <c r="AH16" s="230"/>
      <c r="AI16" s="230"/>
      <c r="AJ16" s="230"/>
      <c r="AK16" s="805" t="s">
        <v>1276</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1259</v>
      </c>
      <c r="M17" s="803"/>
      <c r="N17" s="802" t="s">
        <v>1266</v>
      </c>
      <c r="O17" s="803"/>
      <c r="P17" s="802" t="s">
        <v>1265</v>
      </c>
      <c r="Q17" s="803"/>
      <c r="R17" s="271" t="s">
        <v>1264</v>
      </c>
      <c r="S17" s="271"/>
      <c r="T17" s="271"/>
      <c r="U17" s="802" t="s">
        <v>672</v>
      </c>
      <c r="V17" s="803"/>
      <c r="W17" s="802" t="s">
        <v>1135</v>
      </c>
      <c r="X17" s="804"/>
      <c r="Y17" s="202"/>
      <c r="Z17" s="201"/>
      <c r="AA17" s="201"/>
      <c r="AB17" s="201"/>
      <c r="AC17" s="230"/>
      <c r="AD17" s="230"/>
      <c r="AE17" s="230"/>
      <c r="AF17" s="230"/>
      <c r="AG17" s="230"/>
      <c r="AH17" s="230"/>
      <c r="AI17" s="230"/>
      <c r="AJ17" s="230"/>
      <c r="AK17" s="805" t="s">
        <v>1275</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1259</v>
      </c>
      <c r="M18" s="803"/>
      <c r="N18" s="802" t="s">
        <v>1274</v>
      </c>
      <c r="O18" s="803"/>
      <c r="P18" s="802" t="s">
        <v>1257</v>
      </c>
      <c r="Q18" s="803"/>
      <c r="R18" s="271" t="s">
        <v>1256</v>
      </c>
      <c r="S18" s="271"/>
      <c r="T18" s="271"/>
      <c r="U18" s="802" t="s">
        <v>672</v>
      </c>
      <c r="V18" s="803"/>
      <c r="W18" s="802" t="s">
        <v>1135</v>
      </c>
      <c r="X18" s="804"/>
      <c r="Y18" s="202"/>
      <c r="Z18" s="201"/>
      <c r="AA18" s="201"/>
      <c r="AB18" s="201"/>
      <c r="AC18" s="230"/>
      <c r="AD18" s="230"/>
      <c r="AE18" s="230"/>
      <c r="AF18" s="230"/>
      <c r="AG18" s="230"/>
      <c r="AH18" s="230"/>
      <c r="AI18" s="230"/>
      <c r="AJ18" s="230"/>
      <c r="AK18" s="805" t="s">
        <v>1273</v>
      </c>
      <c r="AL18" s="806"/>
      <c r="AM18" s="806"/>
      <c r="AN18" s="807"/>
      <c r="AO18" s="808"/>
      <c r="AP18" s="3"/>
      <c r="AQ18" s="229">
        <f t="shared" si="5"/>
        <v>2</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0.35</v>
      </c>
      <c r="AG31" s="231">
        <f t="shared" si="6"/>
        <v>0</v>
      </c>
      <c r="AH31" s="231">
        <f t="shared" si="6"/>
        <v>0</v>
      </c>
      <c r="AI31" s="231">
        <f t="shared" si="6"/>
        <v>0</v>
      </c>
      <c r="AJ31" s="231">
        <f t="shared" si="6"/>
        <v>0.11</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3</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1">
    <dataValidation type="list" allowBlank="1" showInputMessage="1" showErrorMessage="1" sqref="N11:O30 R11:T30" xr:uid="{83445B84-0B7D-412F-B07C-4CA17175305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3631A1-7866-48A7-9265-486B36F29D42}">
          <x14:formula1>
            <xm:f>'(参考)リスト'!$D$16:$D$18</xm:f>
          </x14:formula1>
          <xm:sqref>P11:Q30</xm:sqref>
        </x14:dataValidation>
        <x14:dataValidation type="list" allowBlank="1" showInputMessage="1" showErrorMessage="1" xr:uid="{78FACC3D-8951-4C38-B474-50814398172B}">
          <x14:formula1>
            <xm:f>'(参考)リスト'!$G$16:$G$20</xm:f>
          </x14:formula1>
          <xm:sqref>U11:V30</xm:sqref>
        </x14:dataValidation>
        <x14:dataValidation type="list" allowBlank="1" showInputMessage="1" showErrorMessage="1" xr:uid="{CB2A1A7A-E60D-4A1B-BF93-482C950A13D7}">
          <x14:formula1>
            <xm:f>'(参考)リスト'!$B$16:$B$20</xm:f>
          </x14:formula1>
          <xm:sqref>L11:M30</xm:sqref>
        </x14:dataValidation>
        <x14:dataValidation type="list" allowBlank="1" showInputMessage="1" showErrorMessage="1" xr:uid="{A2B20ADF-0096-48C5-80CE-A80C1CB7ED1F}">
          <x14:formula1>
            <xm:f>'(参考)リスト'!$F$16:$F$21</xm:f>
          </x14:formula1>
          <xm:sqref>W11:X30</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888F1-7B11-440F-B76C-6579740CC323}">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S011</v>
      </c>
      <c r="AW5" s="168">
        <f>R7</f>
        <v>10.79</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7.2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1143</v>
      </c>
      <c r="O7" s="795"/>
      <c r="P7" s="791" t="s">
        <v>475</v>
      </c>
      <c r="Q7" s="793"/>
      <c r="R7" s="847">
        <v>10.79</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516</v>
      </c>
      <c r="O11" s="803"/>
      <c r="P11" s="802" t="s">
        <v>351</v>
      </c>
      <c r="Q11" s="803"/>
      <c r="R11" s="271" t="s">
        <v>559</v>
      </c>
      <c r="S11" s="271"/>
      <c r="T11" s="271"/>
      <c r="U11" s="802" t="s">
        <v>62</v>
      </c>
      <c r="V11" s="803"/>
      <c r="W11" s="802" t="s">
        <v>62</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516</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v>3.5</v>
      </c>
      <c r="AK12" s="805" t="s">
        <v>1131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515</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v>3.7</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350</v>
      </c>
      <c r="M14" s="803"/>
      <c r="N14" s="802" t="s">
        <v>376</v>
      </c>
      <c r="O14" s="803"/>
      <c r="P14" s="802" t="s">
        <v>351</v>
      </c>
      <c r="Q14" s="803"/>
      <c r="R14" s="271" t="s">
        <v>559</v>
      </c>
      <c r="S14" s="271"/>
      <c r="T14" s="271"/>
      <c r="U14" s="802" t="s">
        <v>672</v>
      </c>
      <c r="V14" s="803"/>
      <c r="W14" s="802" t="s">
        <v>1135</v>
      </c>
      <c r="X14" s="804"/>
      <c r="Y14" s="202"/>
      <c r="Z14" s="201"/>
      <c r="AA14" s="201"/>
      <c r="AB14" s="201"/>
      <c r="AC14" s="230"/>
      <c r="AD14" s="230"/>
      <c r="AE14" s="230"/>
      <c r="AF14" s="230"/>
      <c r="AG14" s="230"/>
      <c r="AH14" s="230"/>
      <c r="AI14" s="230"/>
      <c r="AJ14" s="230"/>
      <c r="AK14" s="805" t="s">
        <v>1130</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350</v>
      </c>
      <c r="M15" s="803"/>
      <c r="N15" s="802" t="s">
        <v>376</v>
      </c>
      <c r="O15" s="803"/>
      <c r="P15" s="802" t="s">
        <v>351</v>
      </c>
      <c r="Q15" s="803"/>
      <c r="R15" s="271" t="s">
        <v>559</v>
      </c>
      <c r="S15" s="271"/>
      <c r="T15" s="271"/>
      <c r="U15" s="802" t="s">
        <v>672</v>
      </c>
      <c r="V15" s="803"/>
      <c r="W15" s="802" t="s">
        <v>1135</v>
      </c>
      <c r="X15" s="804"/>
      <c r="Y15" s="202"/>
      <c r="Z15" s="201"/>
      <c r="AA15" s="201"/>
      <c r="AB15" s="201"/>
      <c r="AC15" s="230"/>
      <c r="AD15" s="230"/>
      <c r="AE15" s="230"/>
      <c r="AF15" s="230"/>
      <c r="AG15" s="230"/>
      <c r="AH15" s="230"/>
      <c r="AI15" s="230"/>
      <c r="AJ15" s="230"/>
      <c r="AK15" s="805" t="s">
        <v>1130</v>
      </c>
      <c r="AL15" s="806"/>
      <c r="AM15" s="806"/>
      <c r="AN15" s="807"/>
      <c r="AO15" s="808"/>
      <c r="AP15" s="3"/>
      <c r="AQ15" s="229">
        <f t="shared" si="5"/>
        <v>2</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5"/>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7.2</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1">
    <dataValidation type="list" allowBlank="1" showInputMessage="1" showErrorMessage="1" sqref="R11:T30 N11:O30" xr:uid="{18631115-4B23-46B1-BA2C-150387DB2C2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40CA8A-A698-40A4-9184-F53452D2AD96}">
          <x14:formula1>
            <xm:f>'(参考)リスト'!$F$16:$F$21</xm:f>
          </x14:formula1>
          <xm:sqref>W11:X30</xm:sqref>
        </x14:dataValidation>
        <x14:dataValidation type="list" allowBlank="1" showInputMessage="1" showErrorMessage="1" xr:uid="{7B207812-F652-4EB3-98B6-697401B358E3}">
          <x14:formula1>
            <xm:f>'(参考)リスト'!$B$16:$B$20</xm:f>
          </x14:formula1>
          <xm:sqref>L11:M30</xm:sqref>
        </x14:dataValidation>
        <x14:dataValidation type="list" allowBlank="1" showInputMessage="1" showErrorMessage="1" xr:uid="{14CCF738-141D-4957-B4A8-0019AE09865E}">
          <x14:formula1>
            <xm:f>'(参考)リスト'!$G$16:$G$20</xm:f>
          </x14:formula1>
          <xm:sqref>U11:V30</xm:sqref>
        </x14:dataValidation>
        <x14:dataValidation type="list" allowBlank="1" showInputMessage="1" showErrorMessage="1" xr:uid="{BFB60FF0-CB71-426E-AABA-9241AC930AD6}">
          <x14:formula1>
            <xm:f>'(参考)リスト'!$D$16:$D$18</xm:f>
          </x14:formula1>
          <xm:sqref>P11:Q30</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B49E7-7CF5-4807-B134-CEC2CF85ECC7}">
  <dimension ref="B1:CH52"/>
  <sheetViews>
    <sheetView showGridLines="0" showZeros="0" view="pageBreakPreview" zoomScale="90" zoomScaleNormal="100" zoomScaleSheetLayoutView="90" workbookViewId="0">
      <selection activeCell="W27" sqref="W27:X2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S012</v>
      </c>
      <c r="AW5" s="168">
        <f>R7</f>
        <v>10.41</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3</v>
      </c>
      <c r="BJ5" s="169" t="str">
        <f>+Y35</f>
        <v/>
      </c>
      <c r="BK5" s="169" t="str">
        <f t="shared" ref="BK5" si="2">+Z35</f>
        <v/>
      </c>
      <c r="BL5" s="169" t="str">
        <f>+AA35</f>
        <v/>
      </c>
      <c r="BM5" s="169">
        <f>+AC35</f>
        <v>0</v>
      </c>
      <c r="BN5" s="169">
        <f t="shared" ref="BN5:BO5" si="3">+AD35</f>
        <v>0</v>
      </c>
      <c r="BO5" s="169">
        <f t="shared" si="3"/>
        <v>1</v>
      </c>
      <c r="BP5" s="169">
        <f>+AG35</f>
        <v>0</v>
      </c>
      <c r="BQ5" s="169">
        <f>+AH35</f>
        <v>0</v>
      </c>
      <c r="BR5" s="169">
        <f>+AI35</f>
        <v>3</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0.21</v>
      </c>
      <c r="CE5" s="172">
        <f t="shared" si="4"/>
        <v>0</v>
      </c>
      <c r="CF5" s="172">
        <f t="shared" si="4"/>
        <v>0</v>
      </c>
      <c r="CG5" s="172">
        <f t="shared" si="4"/>
        <v>0</v>
      </c>
      <c r="CH5" s="172">
        <f t="shared" si="4"/>
        <v>1.5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1144</v>
      </c>
      <c r="O7" s="795"/>
      <c r="P7" s="791" t="s">
        <v>475</v>
      </c>
      <c r="Q7" s="793"/>
      <c r="R7" s="847">
        <v>10.41</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352</v>
      </c>
      <c r="Q11" s="803"/>
      <c r="R11" s="271" t="s">
        <v>352</v>
      </c>
      <c r="S11" s="271"/>
      <c r="T11" s="271"/>
      <c r="U11" s="802" t="s">
        <v>672</v>
      </c>
      <c r="V11" s="803"/>
      <c r="W11" s="802" t="s">
        <v>648</v>
      </c>
      <c r="X11" s="804"/>
      <c r="Y11" s="202"/>
      <c r="Z11" s="201"/>
      <c r="AA11" s="201"/>
      <c r="AB11" s="201"/>
      <c r="AC11" s="230"/>
      <c r="AD11" s="230"/>
      <c r="AE11" s="230"/>
      <c r="AF11" s="230"/>
      <c r="AG11" s="230"/>
      <c r="AH11" s="230"/>
      <c r="AI11" s="230"/>
      <c r="AJ11" s="230"/>
      <c r="AK11" s="787" t="s">
        <v>706</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516</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787" t="s">
        <v>706</v>
      </c>
      <c r="AL12" s="788"/>
      <c r="AM12" s="788"/>
      <c r="AN12" s="851"/>
      <c r="AO12" s="852"/>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516</v>
      </c>
      <c r="O13" s="803"/>
      <c r="P13" s="802" t="s">
        <v>351</v>
      </c>
      <c r="Q13" s="803"/>
      <c r="R13" s="271" t="s">
        <v>559</v>
      </c>
      <c r="S13" s="271"/>
      <c r="T13" s="271"/>
      <c r="U13" s="802" t="s">
        <v>62</v>
      </c>
      <c r="V13" s="803"/>
      <c r="W13" s="802" t="s">
        <v>62</v>
      </c>
      <c r="X13" s="804"/>
      <c r="Y13" s="202"/>
      <c r="Z13" s="201"/>
      <c r="AA13" s="201"/>
      <c r="AB13" s="201"/>
      <c r="AC13" s="230"/>
      <c r="AD13" s="230"/>
      <c r="AE13" s="230"/>
      <c r="AF13" s="230"/>
      <c r="AG13" s="230"/>
      <c r="AH13" s="230"/>
      <c r="AI13" s="230"/>
      <c r="AJ13" s="230"/>
      <c r="AK13" s="787" t="s">
        <v>1031</v>
      </c>
      <c r="AL13" s="788"/>
      <c r="AM13" s="788"/>
      <c r="AN13" s="789"/>
      <c r="AO13" s="790"/>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511</v>
      </c>
      <c r="O14" s="803"/>
      <c r="P14" s="802" t="s">
        <v>351</v>
      </c>
      <c r="Q14" s="803"/>
      <c r="R14" s="271" t="s">
        <v>559</v>
      </c>
      <c r="S14" s="271"/>
      <c r="T14" s="271"/>
      <c r="U14" s="802" t="s">
        <v>672</v>
      </c>
      <c r="V14" s="803"/>
      <c r="W14" s="802" t="s">
        <v>671</v>
      </c>
      <c r="X14" s="804"/>
      <c r="Y14" s="202"/>
      <c r="Z14" s="201"/>
      <c r="AA14" s="201"/>
      <c r="AB14" s="201"/>
      <c r="AC14" s="230"/>
      <c r="AD14" s="230"/>
      <c r="AE14" s="230"/>
      <c r="AF14" s="230">
        <v>0.21</v>
      </c>
      <c r="AG14" s="230"/>
      <c r="AH14" s="230"/>
      <c r="AI14" s="230"/>
      <c r="AJ14" s="230"/>
      <c r="AK14" s="787" t="s">
        <v>1145</v>
      </c>
      <c r="AL14" s="788"/>
      <c r="AM14" s="788"/>
      <c r="AN14" s="851"/>
      <c r="AO14" s="852"/>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515</v>
      </c>
      <c r="O15" s="803"/>
      <c r="P15" s="802" t="s">
        <v>352</v>
      </c>
      <c r="Q15" s="803"/>
      <c r="R15" s="271" t="s">
        <v>352</v>
      </c>
      <c r="S15" s="271"/>
      <c r="T15" s="271"/>
      <c r="U15" s="802" t="s">
        <v>672</v>
      </c>
      <c r="V15" s="803"/>
      <c r="W15" s="802" t="s">
        <v>648</v>
      </c>
      <c r="X15" s="804"/>
      <c r="Y15" s="202"/>
      <c r="Z15" s="201"/>
      <c r="AA15" s="201"/>
      <c r="AB15" s="201"/>
      <c r="AC15" s="230"/>
      <c r="AD15" s="230"/>
      <c r="AE15" s="230"/>
      <c r="AF15" s="230"/>
      <c r="AG15" s="230"/>
      <c r="AH15" s="230"/>
      <c r="AI15" s="230"/>
      <c r="AJ15" s="230"/>
      <c r="AK15" s="805" t="s">
        <v>706</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1262</v>
      </c>
      <c r="M16" s="803"/>
      <c r="N16" s="802" t="s">
        <v>1271</v>
      </c>
      <c r="O16" s="803"/>
      <c r="P16" s="802" t="s">
        <v>1265</v>
      </c>
      <c r="Q16" s="803"/>
      <c r="R16" s="271" t="s">
        <v>1265</v>
      </c>
      <c r="S16" s="271"/>
      <c r="T16" s="271"/>
      <c r="U16" s="802" t="s">
        <v>672</v>
      </c>
      <c r="V16" s="803"/>
      <c r="W16" s="802" t="s">
        <v>671</v>
      </c>
      <c r="X16" s="804"/>
      <c r="Y16" s="202"/>
      <c r="Z16" s="201"/>
      <c r="AA16" s="201"/>
      <c r="AB16" s="201"/>
      <c r="AC16" s="230"/>
      <c r="AD16" s="230"/>
      <c r="AE16" s="230"/>
      <c r="AF16" s="230"/>
      <c r="AG16" s="230"/>
      <c r="AH16" s="230"/>
      <c r="AI16" s="230"/>
      <c r="AJ16" s="230">
        <v>0.9</v>
      </c>
      <c r="AK16" s="805" t="s">
        <v>1277</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1262</v>
      </c>
      <c r="M17" s="803"/>
      <c r="N17" s="802" t="s">
        <v>1271</v>
      </c>
      <c r="O17" s="803"/>
      <c r="P17" s="802" t="s">
        <v>1265</v>
      </c>
      <c r="Q17" s="803"/>
      <c r="R17" s="271" t="s">
        <v>1265</v>
      </c>
      <c r="S17" s="271"/>
      <c r="T17" s="271"/>
      <c r="U17" s="802" t="s">
        <v>672</v>
      </c>
      <c r="V17" s="803"/>
      <c r="W17" s="802" t="s">
        <v>671</v>
      </c>
      <c r="X17" s="804"/>
      <c r="Y17" s="202"/>
      <c r="Z17" s="201"/>
      <c r="AA17" s="201"/>
      <c r="AB17" s="201"/>
      <c r="AC17" s="230"/>
      <c r="AD17" s="230"/>
      <c r="AE17" s="230"/>
      <c r="AF17" s="230"/>
      <c r="AG17" s="230"/>
      <c r="AH17" s="230"/>
      <c r="AI17" s="230"/>
      <c r="AJ17" s="230">
        <v>0.5</v>
      </c>
      <c r="AK17" s="805" t="s">
        <v>1277</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1262</v>
      </c>
      <c r="M18" s="803"/>
      <c r="N18" s="802" t="s">
        <v>1261</v>
      </c>
      <c r="O18" s="803"/>
      <c r="P18" s="802" t="s">
        <v>1257</v>
      </c>
      <c r="Q18" s="803"/>
      <c r="R18" s="271" t="s">
        <v>1256</v>
      </c>
      <c r="S18" s="271"/>
      <c r="T18" s="271"/>
      <c r="U18" s="802" t="s">
        <v>672</v>
      </c>
      <c r="V18" s="803"/>
      <c r="W18" s="802" t="s">
        <v>671</v>
      </c>
      <c r="X18" s="804"/>
      <c r="Y18" s="202"/>
      <c r="Z18" s="201"/>
      <c r="AA18" s="201"/>
      <c r="AB18" s="201"/>
      <c r="AC18" s="230"/>
      <c r="AD18" s="230"/>
      <c r="AE18" s="230"/>
      <c r="AF18" s="230"/>
      <c r="AG18" s="230"/>
      <c r="AH18" s="230"/>
      <c r="AI18" s="230"/>
      <c r="AJ18" s="230"/>
      <c r="AK18" s="805" t="s">
        <v>1260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1262</v>
      </c>
      <c r="M19" s="803"/>
      <c r="N19" s="802" t="s">
        <v>1271</v>
      </c>
      <c r="O19" s="803"/>
      <c r="P19" s="802" t="s">
        <v>1265</v>
      </c>
      <c r="Q19" s="803"/>
      <c r="R19" s="271" t="s">
        <v>1265</v>
      </c>
      <c r="S19" s="271"/>
      <c r="T19" s="271"/>
      <c r="U19" s="802" t="s">
        <v>672</v>
      </c>
      <c r="V19" s="803"/>
      <c r="W19" s="802" t="s">
        <v>671</v>
      </c>
      <c r="X19" s="804"/>
      <c r="Y19" s="202"/>
      <c r="Z19" s="201"/>
      <c r="AA19" s="201"/>
      <c r="AB19" s="201"/>
      <c r="AC19" s="230"/>
      <c r="AD19" s="230"/>
      <c r="AE19" s="230"/>
      <c r="AF19" s="230"/>
      <c r="AG19" s="230"/>
      <c r="AH19" s="230"/>
      <c r="AI19" s="230"/>
      <c r="AJ19" s="230">
        <v>0.1</v>
      </c>
      <c r="AK19" s="805" t="s">
        <v>1277</v>
      </c>
      <c r="AL19" s="806"/>
      <c r="AM19" s="806"/>
      <c r="AN19" s="807"/>
      <c r="AO19" s="808"/>
      <c r="AP19" s="3"/>
      <c r="AQ19" s="229">
        <f t="shared" si="5"/>
        <v>3</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71" t="s">
        <v>1256</v>
      </c>
      <c r="S20" s="271"/>
      <c r="T20" s="271"/>
      <c r="U20" s="802" t="s">
        <v>672</v>
      </c>
      <c r="V20" s="803"/>
      <c r="W20" s="802" t="s">
        <v>1135</v>
      </c>
      <c r="X20" s="804"/>
      <c r="Y20" s="202"/>
      <c r="Z20" s="201"/>
      <c r="AA20" s="201"/>
      <c r="AB20" s="201"/>
      <c r="AC20" s="230"/>
      <c r="AD20" s="230"/>
      <c r="AE20" s="230"/>
      <c r="AF20" s="230"/>
      <c r="AG20" s="230"/>
      <c r="AH20" s="230"/>
      <c r="AI20" s="230"/>
      <c r="AJ20" s="230"/>
      <c r="AK20" s="805" t="s">
        <v>1255</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0.21</v>
      </c>
      <c r="AG31" s="231">
        <f t="shared" si="6"/>
        <v>0</v>
      </c>
      <c r="AH31" s="231">
        <f t="shared" si="6"/>
        <v>0</v>
      </c>
      <c r="AI31" s="231">
        <f t="shared" si="6"/>
        <v>0</v>
      </c>
      <c r="AJ31" s="231">
        <f t="shared" si="6"/>
        <v>1.5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3</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3</v>
      </c>
      <c r="AJ35" s="817"/>
      <c r="AK35" s="827"/>
      <c r="AL35" s="828"/>
      <c r="AM35" s="828"/>
      <c r="AN35" s="828"/>
      <c r="AO35" s="829"/>
      <c r="AP35" s="3"/>
      <c r="AQ35" s="169">
        <f>+Y32+AC35+AG35</f>
        <v>0</v>
      </c>
      <c r="AR35" s="169">
        <f>+Z32+AD35+AH35</f>
        <v>0</v>
      </c>
      <c r="AS35" s="743">
        <f>+AS34+AE35+AI35</f>
        <v>4</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1">
    <dataValidation type="list" allowBlank="1" showInputMessage="1" showErrorMessage="1" sqref="N11:O30 R11:T30" xr:uid="{A0CC783C-79AB-4CB9-887D-07C3AC4F1F5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AAB8F2-DFFF-4655-B8DA-30A6A52A8ACE}">
          <x14:formula1>
            <xm:f>'(参考)リスト'!$D$16:$D$18</xm:f>
          </x14:formula1>
          <xm:sqref>P11:Q30</xm:sqref>
        </x14:dataValidation>
        <x14:dataValidation type="list" allowBlank="1" showInputMessage="1" showErrorMessage="1" xr:uid="{20DAB695-F717-4666-9FEA-1E90E4DD2EF2}">
          <x14:formula1>
            <xm:f>'(参考)リスト'!$G$16:$G$20</xm:f>
          </x14:formula1>
          <xm:sqref>U11:V30</xm:sqref>
        </x14:dataValidation>
        <x14:dataValidation type="list" allowBlank="1" showInputMessage="1" showErrorMessage="1" xr:uid="{02DB1431-FDC7-4A84-9BC2-304DE9136B19}">
          <x14:formula1>
            <xm:f>'(参考)リスト'!$B$16:$B$20</xm:f>
          </x14:formula1>
          <xm:sqref>L11:M30</xm:sqref>
        </x14:dataValidation>
        <x14:dataValidation type="list" allowBlank="1" showInputMessage="1" showErrorMessage="1" xr:uid="{DFAE4300-097E-4065-BC04-2CA3E9FD670B}">
          <x14:formula1>
            <xm:f>'(参考)リスト'!$F$16:$F$21</xm:f>
          </x14:formula1>
          <xm:sqref>W11:X30</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FABCB-7F2C-4307-B81F-B5BD7C167B82}">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S013</v>
      </c>
      <c r="AW5" s="168">
        <f>R7</f>
        <v>10.85</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3</v>
      </c>
      <c r="BJ5" s="169" t="str">
        <f>+Y35</f>
        <v/>
      </c>
      <c r="BK5" s="169" t="str">
        <f t="shared" ref="BK5" si="2">+Z35</f>
        <v/>
      </c>
      <c r="BL5" s="169" t="str">
        <f>+AA35</f>
        <v/>
      </c>
      <c r="BM5" s="169">
        <f>+AC35</f>
        <v>0</v>
      </c>
      <c r="BN5" s="169">
        <f t="shared" ref="BN5:BO5" si="3">+AD35</f>
        <v>0</v>
      </c>
      <c r="BO5" s="169">
        <f t="shared" si="3"/>
        <v>1</v>
      </c>
      <c r="BP5" s="169">
        <f>+AG35</f>
        <v>0</v>
      </c>
      <c r="BQ5" s="169">
        <f>+AH35</f>
        <v>0</v>
      </c>
      <c r="BR5" s="169">
        <f>+AI35</f>
        <v>3</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0.02</v>
      </c>
      <c r="CE5" s="172">
        <f t="shared" si="4"/>
        <v>0</v>
      </c>
      <c r="CF5" s="172">
        <f t="shared" si="4"/>
        <v>0</v>
      </c>
      <c r="CG5" s="172">
        <f t="shared" si="4"/>
        <v>0</v>
      </c>
      <c r="CH5" s="172">
        <f t="shared" si="4"/>
        <v>14.25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1124</v>
      </c>
      <c r="O7" s="795"/>
      <c r="P7" s="791" t="s">
        <v>475</v>
      </c>
      <c r="Q7" s="793"/>
      <c r="R7" s="847">
        <v>10.85</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2.75</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v>5.75</v>
      </c>
      <c r="AK12" s="805" t="s">
        <v>1131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520</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v>5.75</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519</v>
      </c>
      <c r="O14" s="803"/>
      <c r="P14" s="802" t="s">
        <v>351</v>
      </c>
      <c r="Q14" s="803"/>
      <c r="R14" s="271" t="s">
        <v>559</v>
      </c>
      <c r="S14" s="271"/>
      <c r="T14" s="271"/>
      <c r="U14" s="802" t="s">
        <v>672</v>
      </c>
      <c r="V14" s="803"/>
      <c r="W14" s="802" t="s">
        <v>671</v>
      </c>
      <c r="X14" s="804"/>
      <c r="Y14" s="202"/>
      <c r="Z14" s="201"/>
      <c r="AA14" s="201"/>
      <c r="AB14" s="201"/>
      <c r="AC14" s="230"/>
      <c r="AD14" s="230"/>
      <c r="AE14" s="230"/>
      <c r="AF14" s="230">
        <v>0.02</v>
      </c>
      <c r="AG14" s="230"/>
      <c r="AH14" s="230"/>
      <c r="AI14" s="230"/>
      <c r="AJ14" s="230"/>
      <c r="AK14" s="805" t="s">
        <v>837</v>
      </c>
      <c r="AL14" s="806"/>
      <c r="AM14" s="806"/>
      <c r="AN14" s="807"/>
      <c r="AO14" s="808"/>
      <c r="AP14" s="3"/>
      <c r="AQ14" s="229">
        <f t="shared" si="5"/>
        <v>2</v>
      </c>
    </row>
    <row r="15" spans="2:86" ht="12" customHeight="1" x14ac:dyDescent="0.15">
      <c r="B15" s="485"/>
      <c r="C15" s="764"/>
      <c r="D15" s="762"/>
      <c r="E15" s="762"/>
      <c r="F15" s="762"/>
      <c r="G15" s="762"/>
      <c r="H15" s="762"/>
      <c r="I15" s="762"/>
      <c r="J15" s="763"/>
      <c r="K15" s="200"/>
      <c r="L15" s="802"/>
      <c r="M15" s="803"/>
      <c r="N15" s="802"/>
      <c r="O15" s="803"/>
      <c r="P15" s="802"/>
      <c r="Q15" s="803"/>
      <c r="R15" s="271"/>
      <c r="S15" s="271"/>
      <c r="T15" s="271"/>
      <c r="U15" s="802"/>
      <c r="V15" s="803"/>
      <c r="W15" s="802"/>
      <c r="X15" s="804"/>
      <c r="Y15" s="202"/>
      <c r="Z15" s="201"/>
      <c r="AA15" s="201"/>
      <c r="AB15" s="201"/>
      <c r="AC15" s="230"/>
      <c r="AD15" s="230"/>
      <c r="AE15" s="230"/>
      <c r="AF15" s="230"/>
      <c r="AG15" s="230"/>
      <c r="AH15" s="230"/>
      <c r="AI15" s="230"/>
      <c r="AJ15" s="230"/>
      <c r="AK15" s="805"/>
      <c r="AL15" s="806"/>
      <c r="AM15" s="806"/>
      <c r="AN15" s="807"/>
      <c r="AO15" s="808"/>
      <c r="AP15" s="3"/>
      <c r="AQ15" s="229">
        <f t="shared" si="5"/>
        <v>1</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5"/>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0.02</v>
      </c>
      <c r="AG31" s="231">
        <f t="shared" si="6"/>
        <v>0</v>
      </c>
      <c r="AH31" s="231">
        <f t="shared" si="6"/>
        <v>0</v>
      </c>
      <c r="AI31" s="231">
        <f t="shared" si="6"/>
        <v>0</v>
      </c>
      <c r="AJ31" s="247">
        <f t="shared" si="6"/>
        <v>14.25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3</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3</v>
      </c>
      <c r="AJ35" s="817"/>
      <c r="AK35" s="827"/>
      <c r="AL35" s="828"/>
      <c r="AM35" s="828"/>
      <c r="AN35" s="828"/>
      <c r="AO35" s="829"/>
      <c r="AP35" s="3"/>
      <c r="AQ35" s="169">
        <f>+Y32+AC35+AG35</f>
        <v>0</v>
      </c>
      <c r="AR35" s="169">
        <f>+Z32+AD35+AH35</f>
        <v>0</v>
      </c>
      <c r="AS35" s="743">
        <f>+AS34+AE35+AI35</f>
        <v>4</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1">
    <dataValidation type="list" allowBlank="1" showInputMessage="1" showErrorMessage="1" sqref="R11:T30 N11:O30" xr:uid="{EE344CFB-AD92-478E-82CF-C77CA6BEBCE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93BC01-5711-4329-8346-F73041A7BC74}">
          <x14:formula1>
            <xm:f>'(参考)リスト'!$F$16:$F$21</xm:f>
          </x14:formula1>
          <xm:sqref>W11:X30</xm:sqref>
        </x14:dataValidation>
        <x14:dataValidation type="list" allowBlank="1" showInputMessage="1" showErrorMessage="1" xr:uid="{306DAAD6-9D71-45BD-8629-32E5D959A90A}">
          <x14:formula1>
            <xm:f>'(参考)リスト'!$B$16:$B$20</xm:f>
          </x14:formula1>
          <xm:sqref>L11:M30</xm:sqref>
        </x14:dataValidation>
        <x14:dataValidation type="list" allowBlank="1" showInputMessage="1" showErrorMessage="1" xr:uid="{0398FD81-F9F1-45AB-9C0D-7022D6066B45}">
          <x14:formula1>
            <xm:f>'(参考)リスト'!$G$16:$G$20</xm:f>
          </x14:formula1>
          <xm:sqref>U11:V30</xm:sqref>
        </x14:dataValidation>
        <x14:dataValidation type="list" allowBlank="1" showInputMessage="1" showErrorMessage="1" xr:uid="{050D728B-3DF8-405F-81F4-EB60BEF50DEB}">
          <x14:formula1>
            <xm:f>'(参考)リスト'!$D$16:$D$18</xm:f>
          </x14:formula1>
          <xm:sqref>P11:Q30</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2FC66-F3E2-431A-8BBB-CB6F5811A435}">
  <dimension ref="B1:CH52"/>
  <sheetViews>
    <sheetView showGridLines="0" showZeros="0" view="pageBreakPreview" zoomScale="90" zoomScaleNormal="100" zoomScaleSheetLayoutView="90" workbookViewId="0">
      <selection activeCell="W19" sqref="W19:X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S014</v>
      </c>
      <c r="AW5" s="168">
        <f>R7</f>
        <v>10.33</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1</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2</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0.15</v>
      </c>
      <c r="CH5" s="172">
        <f t="shared" si="4"/>
        <v>0.1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1146</v>
      </c>
      <c r="O7" s="795"/>
      <c r="P7" s="791" t="s">
        <v>475</v>
      </c>
      <c r="Q7" s="793"/>
      <c r="R7" s="847">
        <v>10.33</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516</v>
      </c>
      <c r="O11" s="803"/>
      <c r="P11" s="802" t="s">
        <v>351</v>
      </c>
      <c r="Q11" s="803"/>
      <c r="R11" s="271" t="s">
        <v>559</v>
      </c>
      <c r="S11" s="271"/>
      <c r="T11" s="271"/>
      <c r="U11" s="802" t="s">
        <v>648</v>
      </c>
      <c r="V11" s="803"/>
      <c r="W11" s="802" t="s">
        <v>648</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513</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515</v>
      </c>
      <c r="O13" s="803"/>
      <c r="P13" s="802" t="s">
        <v>351</v>
      </c>
      <c r="Q13" s="803"/>
      <c r="R13" s="271" t="s">
        <v>559</v>
      </c>
      <c r="S13" s="271"/>
      <c r="T13" s="271"/>
      <c r="U13" s="802" t="s">
        <v>672</v>
      </c>
      <c r="V13" s="803"/>
      <c r="W13" s="802" t="s">
        <v>796</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519</v>
      </c>
      <c r="O14" s="803"/>
      <c r="P14" s="802" t="s">
        <v>351</v>
      </c>
      <c r="Q14" s="803"/>
      <c r="R14" s="271" t="s">
        <v>559</v>
      </c>
      <c r="S14" s="271"/>
      <c r="T14" s="271"/>
      <c r="U14" s="802" t="s">
        <v>672</v>
      </c>
      <c r="V14" s="803"/>
      <c r="W14" s="802" t="s">
        <v>671</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509</v>
      </c>
      <c r="O15" s="803"/>
      <c r="P15" s="802" t="s">
        <v>351</v>
      </c>
      <c r="Q15" s="803"/>
      <c r="R15" s="271" t="s">
        <v>559</v>
      </c>
      <c r="S15" s="271"/>
      <c r="T15" s="271"/>
      <c r="U15" s="802" t="s">
        <v>672</v>
      </c>
      <c r="V15" s="803"/>
      <c r="W15" s="802" t="s">
        <v>671</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509</v>
      </c>
      <c r="O16" s="803"/>
      <c r="P16" s="802" t="s">
        <v>352</v>
      </c>
      <c r="Q16" s="803"/>
      <c r="R16" s="271" t="s">
        <v>352</v>
      </c>
      <c r="S16" s="271"/>
      <c r="T16" s="271"/>
      <c r="U16" s="802" t="s">
        <v>672</v>
      </c>
      <c r="V16" s="803"/>
      <c r="W16" s="802" t="s">
        <v>796</v>
      </c>
      <c r="X16" s="804"/>
      <c r="Y16" s="202"/>
      <c r="Z16" s="201"/>
      <c r="AA16" s="201"/>
      <c r="AB16" s="201"/>
      <c r="AC16" s="230"/>
      <c r="AD16" s="230"/>
      <c r="AE16" s="230"/>
      <c r="AF16" s="230"/>
      <c r="AG16" s="230"/>
      <c r="AH16" s="230"/>
      <c r="AI16" s="230">
        <v>0.15</v>
      </c>
      <c r="AJ16" s="230"/>
      <c r="AK16" s="805" t="s">
        <v>1142</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561</v>
      </c>
      <c r="M17" s="803"/>
      <c r="N17" s="802" t="s">
        <v>519</v>
      </c>
      <c r="O17" s="803"/>
      <c r="P17" s="802" t="s">
        <v>351</v>
      </c>
      <c r="Q17" s="803"/>
      <c r="R17" s="271" t="s">
        <v>559</v>
      </c>
      <c r="S17" s="271"/>
      <c r="T17" s="271"/>
      <c r="U17" s="802" t="s">
        <v>672</v>
      </c>
      <c r="V17" s="803"/>
      <c r="W17" s="802" t="s">
        <v>671</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519</v>
      </c>
      <c r="O18" s="803"/>
      <c r="P18" s="802" t="s">
        <v>351</v>
      </c>
      <c r="Q18" s="803"/>
      <c r="R18" s="271" t="s">
        <v>559</v>
      </c>
      <c r="S18" s="271"/>
      <c r="T18" s="271"/>
      <c r="U18" s="802" t="s">
        <v>672</v>
      </c>
      <c r="V18" s="803"/>
      <c r="W18" s="802" t="s">
        <v>671</v>
      </c>
      <c r="X18" s="804"/>
      <c r="Y18" s="202"/>
      <c r="Z18" s="201"/>
      <c r="AA18" s="201"/>
      <c r="AB18" s="201"/>
      <c r="AC18" s="230"/>
      <c r="AD18" s="230"/>
      <c r="AE18" s="230"/>
      <c r="AF18" s="230"/>
      <c r="AG18" s="230"/>
      <c r="AH18" s="230"/>
      <c r="AI18" s="230"/>
      <c r="AJ18" s="230"/>
      <c r="AK18" s="805" t="s">
        <v>1031</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509</v>
      </c>
      <c r="O19" s="803"/>
      <c r="P19" s="802" t="s">
        <v>352</v>
      </c>
      <c r="Q19" s="803"/>
      <c r="R19" s="271" t="s">
        <v>352</v>
      </c>
      <c r="S19" s="271"/>
      <c r="T19" s="271"/>
      <c r="U19" s="802" t="s">
        <v>672</v>
      </c>
      <c r="V19" s="803"/>
      <c r="W19" s="802" t="s">
        <v>671</v>
      </c>
      <c r="X19" s="804"/>
      <c r="Y19" s="202"/>
      <c r="Z19" s="201"/>
      <c r="AA19" s="201"/>
      <c r="AB19" s="201"/>
      <c r="AC19" s="230"/>
      <c r="AD19" s="230"/>
      <c r="AE19" s="230"/>
      <c r="AF19" s="230"/>
      <c r="AG19" s="230"/>
      <c r="AH19" s="230"/>
      <c r="AI19" s="230"/>
      <c r="AJ19" s="230">
        <v>0.1</v>
      </c>
      <c r="AK19" s="805" t="s">
        <v>1131</v>
      </c>
      <c r="AL19" s="806"/>
      <c r="AM19" s="806"/>
      <c r="AN19" s="807"/>
      <c r="AO19" s="808"/>
      <c r="AP19" s="3"/>
      <c r="AQ19" s="229">
        <f t="shared" si="5"/>
        <v>3</v>
      </c>
    </row>
    <row r="20" spans="2:43" ht="12" customHeight="1" x14ac:dyDescent="0.15">
      <c r="B20" s="485"/>
      <c r="C20" s="764"/>
      <c r="D20" s="762"/>
      <c r="E20" s="762"/>
      <c r="F20" s="762"/>
      <c r="G20" s="762"/>
      <c r="H20" s="762"/>
      <c r="I20" s="762"/>
      <c r="J20" s="763"/>
      <c r="K20" s="200">
        <v>10</v>
      </c>
      <c r="L20" s="802" t="s">
        <v>350</v>
      </c>
      <c r="M20" s="803"/>
      <c r="N20" s="802" t="s">
        <v>376</v>
      </c>
      <c r="O20" s="803"/>
      <c r="P20" s="802" t="s">
        <v>351</v>
      </c>
      <c r="Q20" s="803"/>
      <c r="R20" s="271" t="s">
        <v>559</v>
      </c>
      <c r="S20" s="271"/>
      <c r="T20" s="271"/>
      <c r="U20" s="802" t="s">
        <v>672</v>
      </c>
      <c r="V20" s="803"/>
      <c r="W20" s="802" t="s">
        <v>1135</v>
      </c>
      <c r="X20" s="804"/>
      <c r="Y20" s="202"/>
      <c r="Z20" s="201"/>
      <c r="AA20" s="201"/>
      <c r="AB20" s="201"/>
      <c r="AC20" s="230"/>
      <c r="AD20" s="230"/>
      <c r="AE20" s="230"/>
      <c r="AF20" s="230"/>
      <c r="AG20" s="230"/>
      <c r="AH20" s="230"/>
      <c r="AI20" s="230"/>
      <c r="AJ20" s="230"/>
      <c r="AK20" s="805" t="s">
        <v>1130</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350</v>
      </c>
      <c r="M22" s="803"/>
      <c r="N22" s="802" t="s">
        <v>375</v>
      </c>
      <c r="O22" s="803"/>
      <c r="P22" s="802" t="s">
        <v>352</v>
      </c>
      <c r="Q22" s="803"/>
      <c r="R22" s="271" t="s">
        <v>359</v>
      </c>
      <c r="S22" s="271"/>
      <c r="T22" s="271"/>
      <c r="U22" s="802" t="s">
        <v>1135</v>
      </c>
      <c r="V22" s="803"/>
      <c r="W22" s="802" t="s">
        <v>1135</v>
      </c>
      <c r="X22" s="804"/>
      <c r="Y22" s="202"/>
      <c r="Z22" s="201"/>
      <c r="AA22" s="201"/>
      <c r="AB22" s="201"/>
      <c r="AC22" s="230"/>
      <c r="AD22" s="230"/>
      <c r="AE22" s="230"/>
      <c r="AF22" s="230"/>
      <c r="AG22" s="230"/>
      <c r="AH22" s="230"/>
      <c r="AI22" s="230"/>
      <c r="AJ22" s="230"/>
      <c r="AK22" s="805" t="s">
        <v>1216</v>
      </c>
      <c r="AL22" s="806"/>
      <c r="AM22" s="806"/>
      <c r="AN22" s="807"/>
      <c r="AO22" s="808"/>
      <c r="AP22" s="3"/>
      <c r="AQ22" s="229">
        <f t="shared" si="5"/>
        <v>3</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0.15</v>
      </c>
      <c r="AJ31" s="231">
        <f t="shared" si="6"/>
        <v>0.1</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1</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Ⅱa</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2</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1">
    <dataValidation type="list" allowBlank="1" showInputMessage="1" showErrorMessage="1" sqref="R11:T30 N11:O30" xr:uid="{5D506F2B-F514-4D42-BE36-23582870E44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8730BE4-CE09-40F4-8C72-04F31383C4B0}">
          <x14:formula1>
            <xm:f>'(参考)リスト'!$D$16:$D$18</xm:f>
          </x14:formula1>
          <xm:sqref>P11:Q30</xm:sqref>
        </x14:dataValidation>
        <x14:dataValidation type="list" allowBlank="1" showInputMessage="1" showErrorMessage="1" xr:uid="{4C43FD74-796B-4C97-A164-920A4C6CF50C}">
          <x14:formula1>
            <xm:f>'(参考)リスト'!$G$16:$G$20</xm:f>
          </x14:formula1>
          <xm:sqref>U11:V30</xm:sqref>
        </x14:dataValidation>
        <x14:dataValidation type="list" allowBlank="1" showInputMessage="1" showErrorMessage="1" xr:uid="{C27448B0-5E97-464C-A47B-D859C243E105}">
          <x14:formula1>
            <xm:f>'(参考)リスト'!$B$16:$B$20</xm:f>
          </x14:formula1>
          <xm:sqref>L11:M30</xm:sqref>
        </x14:dataValidation>
        <x14:dataValidation type="list" allowBlank="1" showInputMessage="1" showErrorMessage="1" xr:uid="{8FE1901E-7961-4760-9200-7A9C8652FA02}">
          <x14:formula1>
            <xm:f>'(参考)リスト'!$F$16:$F$21</xm:f>
          </x14:formula1>
          <xm:sqref>W11:X30</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4D91-5A46-45E4-8BE4-8BAD37130BEC}">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S015</v>
      </c>
      <c r="AW5" s="168">
        <f>R7</f>
        <v>10.69</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1.25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1147</v>
      </c>
      <c r="O7" s="795"/>
      <c r="P7" s="791" t="s">
        <v>475</v>
      </c>
      <c r="Q7" s="793"/>
      <c r="R7" s="847">
        <v>10.69</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1134</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c r="AK12" s="805" t="s">
        <v>1134</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519</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v>1.25</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350</v>
      </c>
      <c r="M14" s="803"/>
      <c r="N14" s="802" t="s">
        <v>376</v>
      </c>
      <c r="O14" s="803"/>
      <c r="P14" s="802" t="s">
        <v>351</v>
      </c>
      <c r="Q14" s="803"/>
      <c r="R14" s="271" t="s">
        <v>559</v>
      </c>
      <c r="S14" s="271"/>
      <c r="T14" s="271"/>
      <c r="U14" s="802" t="s">
        <v>672</v>
      </c>
      <c r="V14" s="803"/>
      <c r="W14" s="802" t="s">
        <v>1135</v>
      </c>
      <c r="X14" s="804"/>
      <c r="Y14" s="202"/>
      <c r="Z14" s="201"/>
      <c r="AA14" s="201"/>
      <c r="AB14" s="201"/>
      <c r="AC14" s="230"/>
      <c r="AD14" s="230"/>
      <c r="AE14" s="230"/>
      <c r="AF14" s="230"/>
      <c r="AG14" s="230"/>
      <c r="AH14" s="230"/>
      <c r="AI14" s="230"/>
      <c r="AJ14" s="230"/>
      <c r="AK14" s="805" t="s">
        <v>1130</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350</v>
      </c>
      <c r="M15" s="803"/>
      <c r="N15" s="802" t="s">
        <v>376</v>
      </c>
      <c r="O15" s="803"/>
      <c r="P15" s="802" t="s">
        <v>351</v>
      </c>
      <c r="Q15" s="803"/>
      <c r="R15" s="271" t="s">
        <v>559</v>
      </c>
      <c r="S15" s="271"/>
      <c r="T15" s="271"/>
      <c r="U15" s="802" t="s">
        <v>672</v>
      </c>
      <c r="V15" s="803"/>
      <c r="W15" s="802" t="s">
        <v>1135</v>
      </c>
      <c r="X15" s="804"/>
      <c r="Y15" s="202"/>
      <c r="Z15" s="201"/>
      <c r="AA15" s="201"/>
      <c r="AB15" s="201"/>
      <c r="AC15" s="230"/>
      <c r="AD15" s="230"/>
      <c r="AE15" s="230"/>
      <c r="AF15" s="230"/>
      <c r="AG15" s="230"/>
      <c r="AH15" s="230"/>
      <c r="AI15" s="230"/>
      <c r="AJ15" s="230"/>
      <c r="AK15" s="805" t="s">
        <v>1130</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350</v>
      </c>
      <c r="M16" s="803"/>
      <c r="N16" s="802" t="s">
        <v>375</v>
      </c>
      <c r="O16" s="803"/>
      <c r="P16" s="802" t="s">
        <v>351</v>
      </c>
      <c r="Q16" s="803"/>
      <c r="R16" s="271" t="s">
        <v>357</v>
      </c>
      <c r="S16" s="271"/>
      <c r="T16" s="271"/>
      <c r="U16" s="802" t="s">
        <v>62</v>
      </c>
      <c r="V16" s="803"/>
      <c r="W16" s="802" t="s">
        <v>1135</v>
      </c>
      <c r="X16" s="804"/>
      <c r="Y16" s="202"/>
      <c r="Z16" s="201"/>
      <c r="AA16" s="201"/>
      <c r="AB16" s="201"/>
      <c r="AC16" s="230"/>
      <c r="AD16" s="230"/>
      <c r="AE16" s="230"/>
      <c r="AF16" s="230"/>
      <c r="AG16" s="230"/>
      <c r="AH16" s="230"/>
      <c r="AI16" s="230"/>
      <c r="AJ16" s="230"/>
      <c r="AK16" s="805" t="s">
        <v>1148</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350</v>
      </c>
      <c r="M17" s="803"/>
      <c r="N17" s="802" t="s">
        <v>376</v>
      </c>
      <c r="O17" s="803"/>
      <c r="P17" s="802" t="s">
        <v>351</v>
      </c>
      <c r="Q17" s="803"/>
      <c r="R17" s="271" t="s">
        <v>559</v>
      </c>
      <c r="S17" s="271"/>
      <c r="T17" s="271"/>
      <c r="U17" s="802" t="s">
        <v>672</v>
      </c>
      <c r="V17" s="803"/>
      <c r="W17" s="802" t="s">
        <v>1135</v>
      </c>
      <c r="X17" s="804"/>
      <c r="Y17" s="202"/>
      <c r="Z17" s="201"/>
      <c r="AA17" s="201"/>
      <c r="AB17" s="201"/>
      <c r="AC17" s="230"/>
      <c r="AD17" s="230"/>
      <c r="AE17" s="230"/>
      <c r="AF17" s="230"/>
      <c r="AG17" s="230"/>
      <c r="AH17" s="230"/>
      <c r="AI17" s="230"/>
      <c r="AJ17" s="230"/>
      <c r="AK17" s="805" t="s">
        <v>1130</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350</v>
      </c>
      <c r="M18" s="803"/>
      <c r="N18" s="802" t="s">
        <v>376</v>
      </c>
      <c r="O18" s="803"/>
      <c r="P18" s="802" t="s">
        <v>351</v>
      </c>
      <c r="Q18" s="803"/>
      <c r="R18" s="271" t="s">
        <v>559</v>
      </c>
      <c r="S18" s="271"/>
      <c r="T18" s="271"/>
      <c r="U18" s="802" t="s">
        <v>672</v>
      </c>
      <c r="V18" s="803"/>
      <c r="W18" s="802" t="s">
        <v>1135</v>
      </c>
      <c r="X18" s="804"/>
      <c r="Y18" s="202"/>
      <c r="Z18" s="201"/>
      <c r="AA18" s="201"/>
      <c r="AB18" s="201"/>
      <c r="AC18" s="230"/>
      <c r="AD18" s="230"/>
      <c r="AE18" s="230"/>
      <c r="AF18" s="230"/>
      <c r="AG18" s="230"/>
      <c r="AH18" s="230"/>
      <c r="AI18" s="230"/>
      <c r="AJ18" s="230"/>
      <c r="AK18" s="805" t="s">
        <v>837</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350</v>
      </c>
      <c r="M19" s="803"/>
      <c r="N19" s="802" t="s">
        <v>376</v>
      </c>
      <c r="O19" s="803"/>
      <c r="P19" s="802" t="s">
        <v>351</v>
      </c>
      <c r="Q19" s="803"/>
      <c r="R19" s="271" t="s">
        <v>559</v>
      </c>
      <c r="S19" s="271"/>
      <c r="T19" s="271"/>
      <c r="U19" s="802" t="s">
        <v>672</v>
      </c>
      <c r="V19" s="803"/>
      <c r="W19" s="802" t="s">
        <v>1135</v>
      </c>
      <c r="X19" s="804"/>
      <c r="Y19" s="202"/>
      <c r="Z19" s="201"/>
      <c r="AA19" s="201"/>
      <c r="AB19" s="201"/>
      <c r="AC19" s="230"/>
      <c r="AD19" s="230"/>
      <c r="AE19" s="230"/>
      <c r="AF19" s="230"/>
      <c r="AG19" s="230"/>
      <c r="AH19" s="230"/>
      <c r="AI19" s="230"/>
      <c r="AJ19" s="230"/>
      <c r="AK19" s="805" t="s">
        <v>1130</v>
      </c>
      <c r="AL19" s="806"/>
      <c r="AM19" s="806"/>
      <c r="AN19" s="807"/>
      <c r="AO19" s="808"/>
      <c r="AP19" s="3"/>
      <c r="AQ19" s="229">
        <f t="shared" si="5"/>
        <v>2</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1.25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1">
    <dataValidation type="list" allowBlank="1" showInputMessage="1" showErrorMessage="1" sqref="N11:O30 R11:T30" xr:uid="{1418E3D7-9A7C-4847-9F23-DB741C74A8B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BABE85-3F1A-4734-AAE9-466F8A79370F}">
          <x14:formula1>
            <xm:f>'(参考)リスト'!$F$16:$F$21</xm:f>
          </x14:formula1>
          <xm:sqref>W11:X30</xm:sqref>
        </x14:dataValidation>
        <x14:dataValidation type="list" allowBlank="1" showInputMessage="1" showErrorMessage="1" xr:uid="{14EEDA18-C1B3-4961-AE80-91B19CB3053B}">
          <x14:formula1>
            <xm:f>'(参考)リスト'!$B$16:$B$20</xm:f>
          </x14:formula1>
          <xm:sqref>L11:M30</xm:sqref>
        </x14:dataValidation>
        <x14:dataValidation type="list" allowBlank="1" showInputMessage="1" showErrorMessage="1" xr:uid="{0A3888AB-C85D-47A6-BAC6-A87AF0C04CCF}">
          <x14:formula1>
            <xm:f>'(参考)リスト'!$G$16:$G$20</xm:f>
          </x14:formula1>
          <xm:sqref>U11:V30</xm:sqref>
        </x14:dataValidation>
        <x14:dataValidation type="list" allowBlank="1" showInputMessage="1" showErrorMessage="1" xr:uid="{C1CA4099-A73E-4029-9D75-FE394699A516}">
          <x14:formula1>
            <xm:f>'(参考)リスト'!$D$16:$D$18</xm:f>
          </x14:formula1>
          <xm:sqref>P11:Q30</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70126-934B-4562-991E-D619E85374B2}">
  <dimension ref="B1:CH52"/>
  <sheetViews>
    <sheetView showGridLines="0" showZeros="0" view="pageBreakPreview" zoomScale="90" zoomScaleNormal="100" zoomScaleSheetLayoutView="90" workbookViewId="0">
      <selection activeCell="W11" sqref="W11:X11"/>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S016</v>
      </c>
      <c r="AW5" s="168">
        <f>R7</f>
        <v>10.49</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3</v>
      </c>
      <c r="BJ5" s="169" t="str">
        <f>+Y35</f>
        <v/>
      </c>
      <c r="BK5" s="169" t="str">
        <f t="shared" ref="BK5" si="2">+Z35</f>
        <v/>
      </c>
      <c r="BL5" s="169" t="str">
        <f>+AA35</f>
        <v/>
      </c>
      <c r="BM5" s="169">
        <f>+AC35</f>
        <v>0</v>
      </c>
      <c r="BN5" s="169">
        <f t="shared" ref="BN5:BO5" si="3">+AD35</f>
        <v>0</v>
      </c>
      <c r="BO5" s="169">
        <f t="shared" si="3"/>
        <v>0</v>
      </c>
      <c r="BP5" s="169">
        <f>+AG35</f>
        <v>0</v>
      </c>
      <c r="BQ5" s="169">
        <f>+AH35</f>
        <v>0</v>
      </c>
      <c r="BR5" s="169">
        <f>+AI35</f>
        <v>3</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12.9</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1149</v>
      </c>
      <c r="O7" s="795"/>
      <c r="P7" s="791" t="s">
        <v>475</v>
      </c>
      <c r="Q7" s="793"/>
      <c r="R7" s="847">
        <v>10.49</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352</v>
      </c>
      <c r="Q11" s="803"/>
      <c r="R11" s="271" t="s">
        <v>352</v>
      </c>
      <c r="S11" s="271"/>
      <c r="T11" s="271"/>
      <c r="U11" s="802" t="s">
        <v>672</v>
      </c>
      <c r="V11" s="803"/>
      <c r="W11" s="802" t="s">
        <v>648</v>
      </c>
      <c r="X11" s="804"/>
      <c r="Y11" s="202"/>
      <c r="Z11" s="201"/>
      <c r="AA11" s="201"/>
      <c r="AB11" s="201"/>
      <c r="AC11" s="230"/>
      <c r="AD11" s="230"/>
      <c r="AE11" s="230"/>
      <c r="AF11" s="230"/>
      <c r="AG11" s="230"/>
      <c r="AH11" s="230"/>
      <c r="AI11" s="230"/>
      <c r="AJ11" s="230"/>
      <c r="AK11" s="787" t="s">
        <v>706</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1262</v>
      </c>
      <c r="M12" s="803"/>
      <c r="N12" s="802" t="s">
        <v>1279</v>
      </c>
      <c r="O12" s="803"/>
      <c r="P12" s="802" t="s">
        <v>1265</v>
      </c>
      <c r="Q12" s="803"/>
      <c r="R12" s="271" t="s">
        <v>1265</v>
      </c>
      <c r="S12" s="271"/>
      <c r="T12" s="271"/>
      <c r="U12" s="802" t="s">
        <v>672</v>
      </c>
      <c r="V12" s="803"/>
      <c r="W12" s="802" t="s">
        <v>671</v>
      </c>
      <c r="X12" s="804"/>
      <c r="Y12" s="202"/>
      <c r="Z12" s="201"/>
      <c r="AA12" s="201"/>
      <c r="AB12" s="201"/>
      <c r="AC12" s="230"/>
      <c r="AD12" s="230"/>
      <c r="AE12" s="230"/>
      <c r="AF12" s="230"/>
      <c r="AG12" s="230"/>
      <c r="AH12" s="230"/>
      <c r="AI12" s="230"/>
      <c r="AJ12" s="230">
        <v>2.65</v>
      </c>
      <c r="AK12" s="805" t="s">
        <v>1277</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1262</v>
      </c>
      <c r="M13" s="803"/>
      <c r="N13" s="802" t="s">
        <v>1279</v>
      </c>
      <c r="O13" s="803"/>
      <c r="P13" s="802" t="s">
        <v>1265</v>
      </c>
      <c r="Q13" s="803"/>
      <c r="R13" s="271" t="s">
        <v>1265</v>
      </c>
      <c r="S13" s="271"/>
      <c r="T13" s="271"/>
      <c r="U13" s="802" t="s">
        <v>1135</v>
      </c>
      <c r="V13" s="803"/>
      <c r="W13" s="802" t="s">
        <v>671</v>
      </c>
      <c r="X13" s="804"/>
      <c r="Y13" s="202"/>
      <c r="Z13" s="201"/>
      <c r="AA13" s="201"/>
      <c r="AB13" s="201"/>
      <c r="AC13" s="230"/>
      <c r="AD13" s="230"/>
      <c r="AE13" s="230"/>
      <c r="AF13" s="230"/>
      <c r="AG13" s="230"/>
      <c r="AH13" s="230"/>
      <c r="AI13" s="230"/>
      <c r="AJ13" s="230">
        <v>2.5</v>
      </c>
      <c r="AK13" s="805" t="s">
        <v>1277</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1262</v>
      </c>
      <c r="M14" s="803"/>
      <c r="N14" s="802" t="s">
        <v>1278</v>
      </c>
      <c r="O14" s="803"/>
      <c r="P14" s="802" t="s">
        <v>1265</v>
      </c>
      <c r="Q14" s="803"/>
      <c r="R14" s="271" t="s">
        <v>1265</v>
      </c>
      <c r="S14" s="271"/>
      <c r="T14" s="271"/>
      <c r="U14" s="802" t="s">
        <v>672</v>
      </c>
      <c r="V14" s="803"/>
      <c r="W14" s="802" t="s">
        <v>671</v>
      </c>
      <c r="X14" s="804"/>
      <c r="Y14" s="202"/>
      <c r="Z14" s="201"/>
      <c r="AA14" s="201"/>
      <c r="AB14" s="201"/>
      <c r="AC14" s="230"/>
      <c r="AD14" s="230"/>
      <c r="AE14" s="230"/>
      <c r="AF14" s="230"/>
      <c r="AG14" s="230"/>
      <c r="AH14" s="230"/>
      <c r="AI14" s="230"/>
      <c r="AJ14" s="230"/>
      <c r="AK14" s="805" t="s">
        <v>1260</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1262</v>
      </c>
      <c r="M15" s="803"/>
      <c r="N15" s="802" t="s">
        <v>1272</v>
      </c>
      <c r="O15" s="803"/>
      <c r="P15" s="802" t="s">
        <v>1257</v>
      </c>
      <c r="Q15" s="803"/>
      <c r="R15" s="271" t="s">
        <v>1256</v>
      </c>
      <c r="S15" s="271"/>
      <c r="T15" s="271"/>
      <c r="U15" s="802" t="s">
        <v>62</v>
      </c>
      <c r="V15" s="803"/>
      <c r="W15" s="802" t="s">
        <v>62</v>
      </c>
      <c r="X15" s="804"/>
      <c r="Y15" s="202"/>
      <c r="Z15" s="201"/>
      <c r="AA15" s="201"/>
      <c r="AB15" s="201"/>
      <c r="AC15" s="230"/>
      <c r="AD15" s="230"/>
      <c r="AE15" s="230"/>
      <c r="AF15" s="230"/>
      <c r="AG15" s="230"/>
      <c r="AH15" s="230"/>
      <c r="AI15" s="230"/>
      <c r="AJ15" s="230"/>
      <c r="AK15" s="805" t="s">
        <v>1260</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1262</v>
      </c>
      <c r="M16" s="803"/>
      <c r="N16" s="802" t="s">
        <v>1261</v>
      </c>
      <c r="O16" s="803"/>
      <c r="P16" s="802" t="s">
        <v>1265</v>
      </c>
      <c r="Q16" s="803"/>
      <c r="R16" s="271" t="s">
        <v>1265</v>
      </c>
      <c r="S16" s="271"/>
      <c r="T16" s="271"/>
      <c r="U16" s="802" t="s">
        <v>672</v>
      </c>
      <c r="V16" s="803"/>
      <c r="W16" s="802" t="s">
        <v>671</v>
      </c>
      <c r="X16" s="804"/>
      <c r="Y16" s="202"/>
      <c r="Z16" s="201"/>
      <c r="AA16" s="201"/>
      <c r="AB16" s="201"/>
      <c r="AC16" s="230"/>
      <c r="AD16" s="230"/>
      <c r="AE16" s="230"/>
      <c r="AF16" s="230"/>
      <c r="AG16" s="230"/>
      <c r="AH16" s="230"/>
      <c r="AI16" s="230"/>
      <c r="AJ16" s="230">
        <v>7.75</v>
      </c>
      <c r="AK16" s="805" t="s">
        <v>1277</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1259</v>
      </c>
      <c r="M17" s="803"/>
      <c r="N17" s="802" t="s">
        <v>1258</v>
      </c>
      <c r="O17" s="803"/>
      <c r="P17" s="802" t="s">
        <v>1257</v>
      </c>
      <c r="Q17" s="803"/>
      <c r="R17" s="271" t="s">
        <v>1256</v>
      </c>
      <c r="S17" s="271"/>
      <c r="T17" s="271"/>
      <c r="U17" s="802" t="s">
        <v>672</v>
      </c>
      <c r="V17" s="803"/>
      <c r="W17" s="802" t="s">
        <v>1135</v>
      </c>
      <c r="X17" s="804"/>
      <c r="Y17" s="202"/>
      <c r="Z17" s="201"/>
      <c r="AA17" s="201"/>
      <c r="AB17" s="201"/>
      <c r="AC17" s="230"/>
      <c r="AD17" s="230"/>
      <c r="AE17" s="230"/>
      <c r="AF17" s="230"/>
      <c r="AG17" s="230"/>
      <c r="AH17" s="230"/>
      <c r="AI17" s="230"/>
      <c r="AJ17" s="230"/>
      <c r="AK17" s="805" t="s">
        <v>1255</v>
      </c>
      <c r="AL17" s="806"/>
      <c r="AM17" s="806"/>
      <c r="AN17" s="807"/>
      <c r="AO17" s="808"/>
      <c r="AP17" s="3"/>
      <c r="AQ17" s="229">
        <f t="shared" si="5"/>
        <v>2</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47">
        <f t="shared" si="6"/>
        <v>12.9</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3</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3</v>
      </c>
      <c r="AJ35" s="817"/>
      <c r="AK35" s="827"/>
      <c r="AL35" s="828"/>
      <c r="AM35" s="828"/>
      <c r="AN35" s="828"/>
      <c r="AO35" s="829"/>
      <c r="AP35" s="3"/>
      <c r="AQ35" s="169">
        <f>+Y32+AC35+AG35</f>
        <v>0</v>
      </c>
      <c r="AR35" s="169">
        <f>+Z32+AD35+AH35</f>
        <v>0</v>
      </c>
      <c r="AS35" s="743">
        <f>+AS34+AE35+AI35</f>
        <v>3</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1">
    <dataValidation type="list" allowBlank="1" showInputMessage="1" showErrorMessage="1" sqref="N11:O30 R11:T30" xr:uid="{B1413420-E8FA-44B0-9997-E3D127A9894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D9343-EE61-40B9-B917-9878A2BE633F}">
          <x14:formula1>
            <xm:f>'(参考)リスト'!$D$16:$D$18</xm:f>
          </x14:formula1>
          <xm:sqref>P11:Q30</xm:sqref>
        </x14:dataValidation>
        <x14:dataValidation type="list" allowBlank="1" showInputMessage="1" showErrorMessage="1" xr:uid="{60C15532-CEEF-4C2B-AF4E-BCB86551EDA0}">
          <x14:formula1>
            <xm:f>'(参考)リスト'!$G$16:$G$20</xm:f>
          </x14:formula1>
          <xm:sqref>U11:V30</xm:sqref>
        </x14:dataValidation>
        <x14:dataValidation type="list" allowBlank="1" showInputMessage="1" showErrorMessage="1" xr:uid="{2BD6E748-A116-42A2-AD4D-6D4E349EA09D}">
          <x14:formula1>
            <xm:f>'(参考)リスト'!$B$16:$B$20</xm:f>
          </x14:formula1>
          <xm:sqref>L11:M30</xm:sqref>
        </x14:dataValidation>
        <x14:dataValidation type="list" allowBlank="1" showInputMessage="1" showErrorMessage="1" xr:uid="{DBA48201-707A-46ED-9C54-8558D6A2FF7D}">
          <x14:formula1>
            <xm:f>'(参考)リスト'!$F$16:$F$21</xm:f>
          </x14:formula1>
          <xm:sqref>W11:X30</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99EBE-BC35-42A7-A7AB-ECC33E152D2A}">
  <dimension ref="B1:CH52"/>
  <sheetViews>
    <sheetView showGridLines="0" showZeros="0" view="pageBreakPreview" zoomScale="90" zoomScaleNormal="100" zoomScaleSheetLayoutView="90" workbookViewId="0">
      <selection activeCell="W14" sqref="W14:X1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S017</v>
      </c>
      <c r="AW5" s="168">
        <f>R7</f>
        <v>10.51</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1</v>
      </c>
      <c r="BI5" s="169">
        <f t="shared" si="1"/>
        <v>3</v>
      </c>
      <c r="BJ5" s="169" t="str">
        <f>+Y35</f>
        <v/>
      </c>
      <c r="BK5" s="169" t="str">
        <f t="shared" ref="BK5" si="2">+Z35</f>
        <v/>
      </c>
      <c r="BL5" s="169" t="str">
        <f>+AA35</f>
        <v/>
      </c>
      <c r="BM5" s="169">
        <f>+AC35</f>
        <v>0</v>
      </c>
      <c r="BN5" s="169">
        <f t="shared" ref="BN5:BO5" si="3">+AD35</f>
        <v>0</v>
      </c>
      <c r="BO5" s="169">
        <f t="shared" si="3"/>
        <v>1</v>
      </c>
      <c r="BP5" s="169">
        <f>+AG35</f>
        <v>0</v>
      </c>
      <c r="BQ5" s="169">
        <f>+AH35</f>
        <v>0</v>
      </c>
      <c r="BR5" s="169">
        <f>+AI35</f>
        <v>4</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1</v>
      </c>
      <c r="CE5" s="172">
        <f t="shared" si="4"/>
        <v>0</v>
      </c>
      <c r="CF5" s="172">
        <f t="shared" si="4"/>
        <v>0</v>
      </c>
      <c r="CG5" s="172">
        <f t="shared" si="4"/>
        <v>4.0999999999999996</v>
      </c>
      <c r="CH5" s="172">
        <f t="shared" si="4"/>
        <v>5.5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1125</v>
      </c>
      <c r="O7" s="795"/>
      <c r="P7" s="791" t="s">
        <v>475</v>
      </c>
      <c r="Q7" s="793"/>
      <c r="R7" s="847">
        <v>10.51</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1.25</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510</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805" t="s">
        <v>706</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520</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510</v>
      </c>
      <c r="O14" s="803"/>
      <c r="P14" s="802" t="s">
        <v>352</v>
      </c>
      <c r="Q14" s="803"/>
      <c r="R14" s="271" t="s">
        <v>352</v>
      </c>
      <c r="S14" s="271"/>
      <c r="T14" s="271"/>
      <c r="U14" s="802" t="s">
        <v>672</v>
      </c>
      <c r="V14" s="803"/>
      <c r="W14" s="802" t="s">
        <v>648</v>
      </c>
      <c r="X14" s="804"/>
      <c r="Y14" s="202"/>
      <c r="Z14" s="201"/>
      <c r="AA14" s="201"/>
      <c r="AB14" s="201"/>
      <c r="AC14" s="230"/>
      <c r="AD14" s="230"/>
      <c r="AE14" s="230"/>
      <c r="AF14" s="230"/>
      <c r="AG14" s="230"/>
      <c r="AH14" s="230"/>
      <c r="AI14" s="230"/>
      <c r="AJ14" s="230"/>
      <c r="AK14" s="805" t="s">
        <v>706</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1262</v>
      </c>
      <c r="M15" s="803"/>
      <c r="N15" s="802" t="s">
        <v>1285</v>
      </c>
      <c r="O15" s="803"/>
      <c r="P15" s="802" t="s">
        <v>1257</v>
      </c>
      <c r="Q15" s="803"/>
      <c r="R15" s="271" t="s">
        <v>1284</v>
      </c>
      <c r="S15" s="271"/>
      <c r="T15" s="271"/>
      <c r="U15" s="802" t="s">
        <v>1135</v>
      </c>
      <c r="V15" s="803"/>
      <c r="W15" s="802" t="s">
        <v>671</v>
      </c>
      <c r="X15" s="804"/>
      <c r="Y15" s="202"/>
      <c r="Z15" s="201"/>
      <c r="AA15" s="201"/>
      <c r="AB15" s="201"/>
      <c r="AC15" s="230"/>
      <c r="AD15" s="230"/>
      <c r="AE15" s="230"/>
      <c r="AF15" s="230">
        <v>1</v>
      </c>
      <c r="AG15" s="230"/>
      <c r="AH15" s="230"/>
      <c r="AI15" s="230"/>
      <c r="AJ15" s="230"/>
      <c r="AK15" s="787" t="s">
        <v>1283</v>
      </c>
      <c r="AL15" s="788"/>
      <c r="AM15" s="788"/>
      <c r="AN15" s="851"/>
      <c r="AO15" s="852"/>
      <c r="AP15" s="3"/>
      <c r="AQ15" s="229">
        <f t="shared" si="5"/>
        <v>2</v>
      </c>
    </row>
    <row r="16" spans="2:86" ht="12" customHeight="1" x14ac:dyDescent="0.15">
      <c r="B16" s="485"/>
      <c r="C16" s="764"/>
      <c r="D16" s="762"/>
      <c r="E16" s="762"/>
      <c r="F16" s="762"/>
      <c r="G16" s="762"/>
      <c r="H16" s="762"/>
      <c r="I16" s="762"/>
      <c r="J16" s="763"/>
      <c r="K16" s="200">
        <v>6</v>
      </c>
      <c r="L16" s="802" t="s">
        <v>1262</v>
      </c>
      <c r="M16" s="803"/>
      <c r="N16" s="802" t="s">
        <v>1272</v>
      </c>
      <c r="O16" s="803"/>
      <c r="P16" s="802" t="s">
        <v>1265</v>
      </c>
      <c r="Q16" s="803"/>
      <c r="R16" s="271" t="s">
        <v>1265</v>
      </c>
      <c r="S16" s="271"/>
      <c r="T16" s="271"/>
      <c r="U16" s="802" t="s">
        <v>672</v>
      </c>
      <c r="V16" s="803"/>
      <c r="W16" s="802" t="s">
        <v>796</v>
      </c>
      <c r="X16" s="804"/>
      <c r="Y16" s="202"/>
      <c r="Z16" s="201"/>
      <c r="AA16" s="201"/>
      <c r="AB16" s="201"/>
      <c r="AC16" s="230"/>
      <c r="AD16" s="230"/>
      <c r="AE16" s="230"/>
      <c r="AF16" s="230"/>
      <c r="AG16" s="230"/>
      <c r="AH16" s="230"/>
      <c r="AI16" s="230">
        <v>4.0999999999999996</v>
      </c>
      <c r="AJ16" s="230"/>
      <c r="AK16" s="805" t="s">
        <v>1282</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1262</v>
      </c>
      <c r="M17" s="803"/>
      <c r="N17" s="802" t="s">
        <v>1281</v>
      </c>
      <c r="O17" s="803"/>
      <c r="P17" s="802" t="s">
        <v>1265</v>
      </c>
      <c r="Q17" s="803"/>
      <c r="R17" s="271" t="s">
        <v>1265</v>
      </c>
      <c r="S17" s="271"/>
      <c r="T17" s="271"/>
      <c r="U17" s="802" t="s">
        <v>672</v>
      </c>
      <c r="V17" s="803"/>
      <c r="W17" s="802" t="s">
        <v>671</v>
      </c>
      <c r="X17" s="804"/>
      <c r="Y17" s="202"/>
      <c r="Z17" s="201"/>
      <c r="AA17" s="201"/>
      <c r="AB17" s="201"/>
      <c r="AC17" s="230"/>
      <c r="AD17" s="230"/>
      <c r="AE17" s="230"/>
      <c r="AF17" s="230"/>
      <c r="AG17" s="230"/>
      <c r="AH17" s="230"/>
      <c r="AI17" s="230"/>
      <c r="AJ17" s="230">
        <v>3</v>
      </c>
      <c r="AK17" s="805" t="s">
        <v>1277</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1262</v>
      </c>
      <c r="M18" s="803"/>
      <c r="N18" s="802" t="s">
        <v>1261</v>
      </c>
      <c r="O18" s="803"/>
      <c r="P18" s="802" t="s">
        <v>1265</v>
      </c>
      <c r="Q18" s="803"/>
      <c r="R18" s="271" t="s">
        <v>1265</v>
      </c>
      <c r="S18" s="271"/>
      <c r="T18" s="271"/>
      <c r="U18" s="802" t="s">
        <v>672</v>
      </c>
      <c r="V18" s="803"/>
      <c r="W18" s="802" t="s">
        <v>671</v>
      </c>
      <c r="X18" s="804"/>
      <c r="Y18" s="202"/>
      <c r="Z18" s="201"/>
      <c r="AA18" s="201"/>
      <c r="AB18" s="201"/>
      <c r="AC18" s="230"/>
      <c r="AD18" s="230"/>
      <c r="AE18" s="230"/>
      <c r="AF18" s="230"/>
      <c r="AG18" s="230"/>
      <c r="AH18" s="230"/>
      <c r="AI18" s="230"/>
      <c r="AJ18" s="230">
        <v>1.25</v>
      </c>
      <c r="AK18" s="805" t="s">
        <v>1277</v>
      </c>
      <c r="AL18" s="806"/>
      <c r="AM18" s="806"/>
      <c r="AN18" s="807"/>
      <c r="AO18" s="808"/>
      <c r="AP18" s="3"/>
      <c r="AQ18" s="229">
        <f t="shared" si="5"/>
        <v>3</v>
      </c>
    </row>
    <row r="19" spans="2:43" ht="12" customHeight="1" x14ac:dyDescent="0.15">
      <c r="B19" s="485"/>
      <c r="C19" s="764"/>
      <c r="D19" s="762"/>
      <c r="E19" s="762"/>
      <c r="F19" s="762"/>
      <c r="G19" s="762"/>
      <c r="H19" s="762"/>
      <c r="I19" s="762"/>
      <c r="J19" s="763"/>
      <c r="K19" s="200">
        <v>9</v>
      </c>
      <c r="L19" s="802" t="s">
        <v>1259</v>
      </c>
      <c r="M19" s="803"/>
      <c r="N19" s="802" t="s">
        <v>1258</v>
      </c>
      <c r="O19" s="803"/>
      <c r="P19" s="802" t="s">
        <v>1257</v>
      </c>
      <c r="Q19" s="803"/>
      <c r="R19" s="271" t="s">
        <v>1256</v>
      </c>
      <c r="S19" s="271"/>
      <c r="T19" s="271"/>
      <c r="U19" s="802" t="s">
        <v>672</v>
      </c>
      <c r="V19" s="803"/>
      <c r="W19" s="802" t="s">
        <v>1135</v>
      </c>
      <c r="X19" s="804"/>
      <c r="Y19" s="202"/>
      <c r="Z19" s="201"/>
      <c r="AA19" s="201"/>
      <c r="AB19" s="201"/>
      <c r="AC19" s="230"/>
      <c r="AD19" s="230"/>
      <c r="AE19" s="230"/>
      <c r="AF19" s="230"/>
      <c r="AG19" s="230"/>
      <c r="AH19" s="230"/>
      <c r="AI19" s="230"/>
      <c r="AJ19" s="230"/>
      <c r="AK19" s="805" t="s">
        <v>1255</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1266</v>
      </c>
      <c r="O20" s="803"/>
      <c r="P20" s="802" t="s">
        <v>1265</v>
      </c>
      <c r="Q20" s="803"/>
      <c r="R20" s="271" t="s">
        <v>1264</v>
      </c>
      <c r="S20" s="271"/>
      <c r="T20" s="271"/>
      <c r="U20" s="802" t="s">
        <v>672</v>
      </c>
      <c r="V20" s="803"/>
      <c r="W20" s="802" t="s">
        <v>1135</v>
      </c>
      <c r="X20" s="804"/>
      <c r="Y20" s="202"/>
      <c r="Z20" s="201"/>
      <c r="AA20" s="201"/>
      <c r="AB20" s="201"/>
      <c r="AC20" s="230"/>
      <c r="AD20" s="230"/>
      <c r="AE20" s="230"/>
      <c r="AF20" s="230"/>
      <c r="AG20" s="230"/>
      <c r="AH20" s="230"/>
      <c r="AI20" s="230"/>
      <c r="AJ20" s="230"/>
      <c r="AK20" s="805" t="s">
        <v>1280</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1259</v>
      </c>
      <c r="M21" s="803"/>
      <c r="N21" s="802" t="s">
        <v>1258</v>
      </c>
      <c r="O21" s="803"/>
      <c r="P21" s="802" t="s">
        <v>1257</v>
      </c>
      <c r="Q21" s="803"/>
      <c r="R21" s="271" t="s">
        <v>1256</v>
      </c>
      <c r="S21" s="271"/>
      <c r="T21" s="271"/>
      <c r="U21" s="802" t="s">
        <v>672</v>
      </c>
      <c r="V21" s="803"/>
      <c r="W21" s="802" t="s">
        <v>1135</v>
      </c>
      <c r="X21" s="804"/>
      <c r="Y21" s="202"/>
      <c r="Z21" s="201"/>
      <c r="AA21" s="201"/>
      <c r="AB21" s="201"/>
      <c r="AC21" s="230"/>
      <c r="AD21" s="230"/>
      <c r="AE21" s="230"/>
      <c r="AF21" s="230"/>
      <c r="AG21" s="230"/>
      <c r="AH21" s="230"/>
      <c r="AI21" s="230"/>
      <c r="AJ21" s="230"/>
      <c r="AK21" s="805" t="s">
        <v>1255</v>
      </c>
      <c r="AL21" s="806"/>
      <c r="AM21" s="806"/>
      <c r="AN21" s="807"/>
      <c r="AO21" s="808"/>
      <c r="AP21" s="3"/>
      <c r="AQ21" s="229">
        <f t="shared" si="5"/>
        <v>2</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1</v>
      </c>
      <c r="AG31" s="231">
        <f t="shared" si="6"/>
        <v>0</v>
      </c>
      <c r="AH31" s="231">
        <f t="shared" si="6"/>
        <v>0</v>
      </c>
      <c r="AI31" s="231">
        <f t="shared" si="6"/>
        <v>4.0999999999999996</v>
      </c>
      <c r="AJ31" s="247">
        <f t="shared" si="6"/>
        <v>5.5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1</v>
      </c>
      <c r="AJ32" s="202">
        <f t="shared" si="7"/>
        <v>3</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Ⅱa</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4</v>
      </c>
      <c r="AJ35" s="817"/>
      <c r="AK35" s="827"/>
      <c r="AL35" s="828"/>
      <c r="AM35" s="828"/>
      <c r="AN35" s="828"/>
      <c r="AO35" s="829"/>
      <c r="AP35" s="3"/>
      <c r="AQ35" s="169">
        <f>+Y32+AC35+AG35</f>
        <v>0</v>
      </c>
      <c r="AR35" s="169">
        <f>+Z32+AD35+AH35</f>
        <v>0</v>
      </c>
      <c r="AS35" s="743">
        <f>+AS34+AE35+AI35</f>
        <v>5</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1">
    <dataValidation type="list" allowBlank="1" showInputMessage="1" showErrorMessage="1" sqref="N11:O30 R11:T30" xr:uid="{191FD52B-3165-4A49-B46B-1977462115B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DD52BD-962D-4F4A-8091-67911F3CCB2F}">
          <x14:formula1>
            <xm:f>'(参考)リスト'!$F$16:$F$21</xm:f>
          </x14:formula1>
          <xm:sqref>W11:X30</xm:sqref>
        </x14:dataValidation>
        <x14:dataValidation type="list" allowBlank="1" showInputMessage="1" showErrorMessage="1" xr:uid="{FD11DA89-B274-4010-9EA4-13AEE8236268}">
          <x14:formula1>
            <xm:f>'(参考)リスト'!$B$16:$B$20</xm:f>
          </x14:formula1>
          <xm:sqref>L11:M30</xm:sqref>
        </x14:dataValidation>
        <x14:dataValidation type="list" allowBlank="1" showInputMessage="1" showErrorMessage="1" xr:uid="{1AC5AEED-58BF-451E-9860-89EF79EB2B0D}">
          <x14:formula1>
            <xm:f>'(参考)リスト'!$G$16:$G$20</xm:f>
          </x14:formula1>
          <xm:sqref>U11:V30</xm:sqref>
        </x14:dataValidation>
        <x14:dataValidation type="list" allowBlank="1" showInputMessage="1" showErrorMessage="1" xr:uid="{7914B80A-847A-47A4-956C-6092E8223FB9}">
          <x14:formula1>
            <xm:f>'(参考)リスト'!$D$16:$D$18</xm:f>
          </x14:formula1>
          <xm:sqref>P11:Q30</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2164-1C19-4283-A2F6-4FE8692150A1}">
  <dimension ref="B1:CH52"/>
  <sheetViews>
    <sheetView showGridLines="0" showZeros="0" view="pageBreakPreview" zoomScale="90" zoomScaleNormal="100" zoomScaleSheetLayoutView="90" workbookViewId="0">
      <selection activeCell="U25" sqref="U25:V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S018</v>
      </c>
      <c r="AW5" s="168">
        <f>R7</f>
        <v>10.79</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1</v>
      </c>
      <c r="BP5" s="169">
        <f>+AG35</f>
        <v>0</v>
      </c>
      <c r="BQ5" s="169">
        <f>+AH35</f>
        <v>0</v>
      </c>
      <c r="BR5" s="169">
        <f>+AI35</f>
        <v>0</v>
      </c>
      <c r="BS5" s="195" t="str">
        <f>+Y36</f>
        <v>Ⅰ</v>
      </c>
      <c r="BT5" s="195" t="str">
        <f>+AC36</f>
        <v>Ⅱ</v>
      </c>
      <c r="BU5" s="195" t="str">
        <f>+AG36</f>
        <v>Ⅰ</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1.4999999999999999E-2</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1151</v>
      </c>
      <c r="O7" s="795"/>
      <c r="P7" s="791" t="s">
        <v>475</v>
      </c>
      <c r="Q7" s="793"/>
      <c r="R7" s="847">
        <v>10.79</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853" t="s">
        <v>1152</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510</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805" t="s">
        <v>706</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1262</v>
      </c>
      <c r="M13" s="803"/>
      <c r="N13" s="802" t="s">
        <v>1267</v>
      </c>
      <c r="O13" s="803"/>
      <c r="P13" s="802" t="s">
        <v>1257</v>
      </c>
      <c r="Q13" s="803"/>
      <c r="R13" s="271" t="s">
        <v>1256</v>
      </c>
      <c r="S13" s="271"/>
      <c r="T13" s="271"/>
      <c r="U13" s="802" t="s">
        <v>62</v>
      </c>
      <c r="V13" s="803"/>
      <c r="W13" s="802" t="s">
        <v>62</v>
      </c>
      <c r="X13" s="804"/>
      <c r="Y13" s="202"/>
      <c r="Z13" s="201"/>
      <c r="AA13" s="201"/>
      <c r="AB13" s="201"/>
      <c r="AC13" s="230"/>
      <c r="AD13" s="230"/>
      <c r="AE13" s="230"/>
      <c r="AF13" s="230"/>
      <c r="AG13" s="230"/>
      <c r="AH13" s="230"/>
      <c r="AI13" s="230"/>
      <c r="AJ13" s="230"/>
      <c r="AK13" s="787" t="s">
        <v>1260</v>
      </c>
      <c r="AL13" s="788"/>
      <c r="AM13" s="788"/>
      <c r="AN13" s="851"/>
      <c r="AO13" s="852"/>
      <c r="AP13" s="3"/>
      <c r="AQ13" s="229">
        <f t="shared" si="5"/>
        <v>2</v>
      </c>
    </row>
    <row r="14" spans="2:86" ht="12" customHeight="1" x14ac:dyDescent="0.15">
      <c r="B14" s="485"/>
      <c r="C14" s="764"/>
      <c r="D14" s="762"/>
      <c r="E14" s="762"/>
      <c r="F14" s="762"/>
      <c r="G14" s="762"/>
      <c r="H14" s="762"/>
      <c r="I14" s="762"/>
      <c r="J14" s="763"/>
      <c r="K14" s="200">
        <v>4</v>
      </c>
      <c r="L14" s="802" t="s">
        <v>1262</v>
      </c>
      <c r="M14" s="803"/>
      <c r="N14" s="802" t="s">
        <v>1279</v>
      </c>
      <c r="O14" s="803"/>
      <c r="P14" s="802" t="s">
        <v>1257</v>
      </c>
      <c r="Q14" s="803"/>
      <c r="R14" s="271" t="s">
        <v>1256</v>
      </c>
      <c r="S14" s="271"/>
      <c r="T14" s="271"/>
      <c r="U14" s="802" t="s">
        <v>672</v>
      </c>
      <c r="V14" s="803"/>
      <c r="W14" s="802" t="s">
        <v>671</v>
      </c>
      <c r="X14" s="804"/>
      <c r="Y14" s="202"/>
      <c r="Z14" s="201"/>
      <c r="AA14" s="201"/>
      <c r="AB14" s="201"/>
      <c r="AC14" s="230"/>
      <c r="AD14" s="230"/>
      <c r="AE14" s="230"/>
      <c r="AF14" s="230">
        <v>1.4999999999999999E-2</v>
      </c>
      <c r="AG14" s="230"/>
      <c r="AH14" s="230"/>
      <c r="AI14" s="230"/>
      <c r="AJ14" s="230"/>
      <c r="AK14" s="787" t="s">
        <v>1287</v>
      </c>
      <c r="AL14" s="788"/>
      <c r="AM14" s="788"/>
      <c r="AN14" s="851"/>
      <c r="AO14" s="852"/>
      <c r="AP14" s="3"/>
      <c r="AQ14" s="229">
        <f t="shared" si="5"/>
        <v>2</v>
      </c>
    </row>
    <row r="15" spans="2:86" ht="12" customHeight="1" x14ac:dyDescent="0.15">
      <c r="B15" s="485"/>
      <c r="C15" s="764"/>
      <c r="D15" s="762"/>
      <c r="E15" s="762"/>
      <c r="F15" s="762"/>
      <c r="G15" s="762"/>
      <c r="H15" s="762"/>
      <c r="I15" s="762"/>
      <c r="J15" s="763"/>
      <c r="K15" s="200">
        <v>5</v>
      </c>
      <c r="L15" s="802" t="s">
        <v>1262</v>
      </c>
      <c r="M15" s="803"/>
      <c r="N15" s="802" t="s">
        <v>1267</v>
      </c>
      <c r="O15" s="803"/>
      <c r="P15" s="802" t="s">
        <v>1257</v>
      </c>
      <c r="Q15" s="803"/>
      <c r="R15" s="271" t="s">
        <v>1256</v>
      </c>
      <c r="S15" s="271"/>
      <c r="T15" s="271"/>
      <c r="U15" s="802" t="s">
        <v>648</v>
      </c>
      <c r="V15" s="803"/>
      <c r="W15" s="802" t="s">
        <v>648</v>
      </c>
      <c r="X15" s="804"/>
      <c r="Y15" s="202"/>
      <c r="Z15" s="201"/>
      <c r="AA15" s="201"/>
      <c r="AB15" s="201"/>
      <c r="AC15" s="230"/>
      <c r="AD15" s="230"/>
      <c r="AE15" s="230"/>
      <c r="AF15" s="230"/>
      <c r="AG15" s="230"/>
      <c r="AH15" s="230"/>
      <c r="AI15" s="230"/>
      <c r="AJ15" s="230"/>
      <c r="AK15" s="805" t="s">
        <v>1260</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1262</v>
      </c>
      <c r="M16" s="803"/>
      <c r="N16" s="802" t="s">
        <v>1272</v>
      </c>
      <c r="O16" s="803"/>
      <c r="P16" s="802" t="s">
        <v>1257</v>
      </c>
      <c r="Q16" s="803"/>
      <c r="R16" s="271" t="s">
        <v>1256</v>
      </c>
      <c r="S16" s="271"/>
      <c r="T16" s="271"/>
      <c r="U16" s="802" t="s">
        <v>62</v>
      </c>
      <c r="V16" s="803"/>
      <c r="W16" s="802" t="s">
        <v>62</v>
      </c>
      <c r="X16" s="804"/>
      <c r="Y16" s="202"/>
      <c r="Z16" s="201"/>
      <c r="AA16" s="201"/>
      <c r="AB16" s="201"/>
      <c r="AC16" s="230"/>
      <c r="AD16" s="230"/>
      <c r="AE16" s="230"/>
      <c r="AF16" s="230"/>
      <c r="AG16" s="230"/>
      <c r="AH16" s="230"/>
      <c r="AI16" s="230"/>
      <c r="AJ16" s="230"/>
      <c r="AK16" s="805" t="s">
        <v>1260</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1262</v>
      </c>
      <c r="M17" s="803"/>
      <c r="N17" s="802" t="s">
        <v>1261</v>
      </c>
      <c r="O17" s="803"/>
      <c r="P17" s="802" t="s">
        <v>1257</v>
      </c>
      <c r="Q17" s="803"/>
      <c r="R17" s="271" t="s">
        <v>1256</v>
      </c>
      <c r="S17" s="271"/>
      <c r="T17" s="271"/>
      <c r="U17" s="802" t="s">
        <v>672</v>
      </c>
      <c r="V17" s="803"/>
      <c r="W17" s="802" t="s">
        <v>671</v>
      </c>
      <c r="X17" s="804"/>
      <c r="Y17" s="202"/>
      <c r="Z17" s="201"/>
      <c r="AA17" s="201"/>
      <c r="AB17" s="201"/>
      <c r="AC17" s="230"/>
      <c r="AD17" s="230"/>
      <c r="AE17" s="230"/>
      <c r="AF17" s="230"/>
      <c r="AG17" s="230"/>
      <c r="AH17" s="230"/>
      <c r="AI17" s="230"/>
      <c r="AJ17" s="230"/>
      <c r="AK17" s="805" t="s">
        <v>1260</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1259</v>
      </c>
      <c r="M18" s="803"/>
      <c r="N18" s="802" t="s">
        <v>1258</v>
      </c>
      <c r="O18" s="803"/>
      <c r="P18" s="802" t="s">
        <v>1257</v>
      </c>
      <c r="Q18" s="803"/>
      <c r="R18" s="271" t="s">
        <v>1256</v>
      </c>
      <c r="S18" s="271"/>
      <c r="T18" s="271"/>
      <c r="U18" s="802" t="s">
        <v>672</v>
      </c>
      <c r="V18" s="803"/>
      <c r="W18" s="802" t="s">
        <v>1135</v>
      </c>
      <c r="X18" s="804"/>
      <c r="Y18" s="202"/>
      <c r="Z18" s="201"/>
      <c r="AA18" s="201"/>
      <c r="AB18" s="201"/>
      <c r="AC18" s="230"/>
      <c r="AD18" s="230"/>
      <c r="AE18" s="230"/>
      <c r="AF18" s="230"/>
      <c r="AG18" s="230"/>
      <c r="AH18" s="230"/>
      <c r="AI18" s="230"/>
      <c r="AJ18" s="230"/>
      <c r="AK18" s="805" t="s">
        <v>1255</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1259</v>
      </c>
      <c r="M19" s="803"/>
      <c r="N19" s="802" t="s">
        <v>1258</v>
      </c>
      <c r="O19" s="803"/>
      <c r="P19" s="802" t="s">
        <v>1257</v>
      </c>
      <c r="Q19" s="803"/>
      <c r="R19" s="271" t="s">
        <v>1256</v>
      </c>
      <c r="S19" s="271"/>
      <c r="T19" s="271"/>
      <c r="U19" s="802" t="s">
        <v>672</v>
      </c>
      <c r="V19" s="803"/>
      <c r="W19" s="802" t="s">
        <v>1135</v>
      </c>
      <c r="X19" s="804"/>
      <c r="Y19" s="202"/>
      <c r="Z19" s="201"/>
      <c r="AA19" s="201"/>
      <c r="AB19" s="201"/>
      <c r="AC19" s="230"/>
      <c r="AD19" s="230"/>
      <c r="AE19" s="230"/>
      <c r="AF19" s="230"/>
      <c r="AG19" s="230"/>
      <c r="AH19" s="230"/>
      <c r="AI19" s="230"/>
      <c r="AJ19" s="230"/>
      <c r="AK19" s="805" t="s">
        <v>1255</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1266</v>
      </c>
      <c r="O20" s="803"/>
      <c r="P20" s="802" t="s">
        <v>1265</v>
      </c>
      <c r="Q20" s="803"/>
      <c r="R20" s="271" t="s">
        <v>1264</v>
      </c>
      <c r="S20" s="271"/>
      <c r="T20" s="271"/>
      <c r="U20" s="802" t="s">
        <v>1135</v>
      </c>
      <c r="V20" s="803"/>
      <c r="W20" s="802" t="s">
        <v>1135</v>
      </c>
      <c r="X20" s="804"/>
      <c r="Y20" s="202"/>
      <c r="Z20" s="201"/>
      <c r="AA20" s="201"/>
      <c r="AB20" s="201"/>
      <c r="AC20" s="230"/>
      <c r="AD20" s="230"/>
      <c r="AE20" s="230"/>
      <c r="AF20" s="230"/>
      <c r="AG20" s="230"/>
      <c r="AH20" s="230"/>
      <c r="AI20" s="230"/>
      <c r="AJ20" s="230"/>
      <c r="AK20" s="805" t="s">
        <v>1286</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1259</v>
      </c>
      <c r="M21" s="803"/>
      <c r="N21" s="802" t="s">
        <v>1258</v>
      </c>
      <c r="O21" s="803"/>
      <c r="P21" s="802" t="s">
        <v>1257</v>
      </c>
      <c r="Q21" s="803"/>
      <c r="R21" s="271" t="s">
        <v>1256</v>
      </c>
      <c r="S21" s="271"/>
      <c r="T21" s="271"/>
      <c r="U21" s="802" t="s">
        <v>672</v>
      </c>
      <c r="V21" s="803"/>
      <c r="W21" s="802" t="s">
        <v>1135</v>
      </c>
      <c r="X21" s="804"/>
      <c r="Y21" s="202"/>
      <c r="Z21" s="201"/>
      <c r="AA21" s="201"/>
      <c r="AB21" s="201"/>
      <c r="AC21" s="230"/>
      <c r="AD21" s="230"/>
      <c r="AE21" s="230"/>
      <c r="AF21" s="230"/>
      <c r="AG21" s="230"/>
      <c r="AH21" s="230"/>
      <c r="AI21" s="230"/>
      <c r="AJ21" s="230"/>
      <c r="AK21" s="805" t="s">
        <v>1255</v>
      </c>
      <c r="AL21" s="806"/>
      <c r="AM21" s="806"/>
      <c r="AN21" s="807"/>
      <c r="AO21" s="808"/>
      <c r="AP21" s="3"/>
      <c r="AQ21" s="229">
        <f t="shared" si="5"/>
        <v>2</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1.4999999999999999E-2</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362</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1">
    <dataValidation type="list" allowBlank="1" showInputMessage="1" showErrorMessage="1" sqref="N11:O30 R11:T30" xr:uid="{DFFA5965-A1A6-4B4B-B62A-68C460B76A7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7728FE-60C4-4327-B465-A1CB32A5448F}">
          <x14:formula1>
            <xm:f>'(参考)リスト'!$D$16:$D$18</xm:f>
          </x14:formula1>
          <xm:sqref>P11:Q30</xm:sqref>
        </x14:dataValidation>
        <x14:dataValidation type="list" allowBlank="1" showInputMessage="1" showErrorMessage="1" xr:uid="{1DDB397D-D82D-4187-B1BA-F9243FC11EEF}">
          <x14:formula1>
            <xm:f>'(参考)リスト'!$G$16:$G$20</xm:f>
          </x14:formula1>
          <xm:sqref>U11:V30</xm:sqref>
        </x14:dataValidation>
        <x14:dataValidation type="list" allowBlank="1" showInputMessage="1" showErrorMessage="1" xr:uid="{484D39D0-B39E-4742-83E1-FD5796421458}">
          <x14:formula1>
            <xm:f>'(参考)リスト'!$B$16:$B$20</xm:f>
          </x14:formula1>
          <xm:sqref>L11:M30</xm:sqref>
        </x14:dataValidation>
        <x14:dataValidation type="list" allowBlank="1" showInputMessage="1" showErrorMessage="1" xr:uid="{22AAAB48-F03A-484A-9137-A6EDCE5328C1}">
          <x14:formula1>
            <xm:f>'(参考)リスト'!$F$16:$F$21</xm:f>
          </x14:formula1>
          <xm:sqref>W11:X30</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5471-0367-40AE-B4C5-2707C2AA49F5}">
  <dimension ref="B1:CH52"/>
  <sheetViews>
    <sheetView showGridLines="0" showZeros="0" view="pageBreakPreview" zoomScale="90" zoomScaleNormal="100" zoomScaleSheetLayoutView="90" workbookViewId="0">
      <selection activeCell="U25" sqref="U25:V2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S019</v>
      </c>
      <c r="AW5" s="168">
        <f>R7</f>
        <v>10.75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3.85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1126</v>
      </c>
      <c r="O7" s="795"/>
      <c r="P7" s="791" t="s">
        <v>475</v>
      </c>
      <c r="Q7" s="793"/>
      <c r="R7" s="847">
        <v>10.75</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805" t="s">
        <v>706</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1262</v>
      </c>
      <c r="M13" s="803"/>
      <c r="N13" s="802" t="s">
        <v>1278</v>
      </c>
      <c r="O13" s="803"/>
      <c r="P13" s="802" t="s">
        <v>1265</v>
      </c>
      <c r="Q13" s="803"/>
      <c r="R13" s="271" t="s">
        <v>1265</v>
      </c>
      <c r="S13" s="271"/>
      <c r="T13" s="271"/>
      <c r="U13" s="802" t="s">
        <v>672</v>
      </c>
      <c r="V13" s="803"/>
      <c r="W13" s="802" t="s">
        <v>671</v>
      </c>
      <c r="X13" s="804"/>
      <c r="Y13" s="202"/>
      <c r="Z13" s="201"/>
      <c r="AA13" s="201"/>
      <c r="AB13" s="201"/>
      <c r="AC13" s="230"/>
      <c r="AD13" s="230"/>
      <c r="AE13" s="230"/>
      <c r="AF13" s="230"/>
      <c r="AG13" s="230"/>
      <c r="AH13" s="230"/>
      <c r="AI13" s="230"/>
      <c r="AJ13" s="230"/>
      <c r="AK13" s="805" t="s">
        <v>1260</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1262</v>
      </c>
      <c r="M14" s="803"/>
      <c r="N14" s="802" t="s">
        <v>1278</v>
      </c>
      <c r="O14" s="803"/>
      <c r="P14" s="802" t="s">
        <v>1257</v>
      </c>
      <c r="Q14" s="803"/>
      <c r="R14" s="271" t="s">
        <v>1256</v>
      </c>
      <c r="S14" s="271"/>
      <c r="T14" s="271"/>
      <c r="U14" s="802" t="s">
        <v>62</v>
      </c>
      <c r="V14" s="803"/>
      <c r="W14" s="802" t="s">
        <v>62</v>
      </c>
      <c r="X14" s="804"/>
      <c r="Y14" s="202"/>
      <c r="Z14" s="201"/>
      <c r="AA14" s="201"/>
      <c r="AB14" s="201"/>
      <c r="AC14" s="230"/>
      <c r="AD14" s="230"/>
      <c r="AE14" s="230"/>
      <c r="AF14" s="230"/>
      <c r="AG14" s="230"/>
      <c r="AH14" s="230"/>
      <c r="AI14" s="230"/>
      <c r="AJ14" s="230"/>
      <c r="AK14" s="805" t="s">
        <v>1260</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1262</v>
      </c>
      <c r="M15" s="803"/>
      <c r="N15" s="802" t="s">
        <v>1278</v>
      </c>
      <c r="O15" s="803"/>
      <c r="P15" s="802" t="s">
        <v>1265</v>
      </c>
      <c r="Q15" s="803"/>
      <c r="R15" s="271" t="s">
        <v>1265</v>
      </c>
      <c r="S15" s="271"/>
      <c r="T15" s="271"/>
      <c r="U15" s="802" t="s">
        <v>672</v>
      </c>
      <c r="V15" s="803"/>
      <c r="W15" s="802" t="s">
        <v>671</v>
      </c>
      <c r="X15" s="804"/>
      <c r="Y15" s="202"/>
      <c r="Z15" s="201"/>
      <c r="AA15" s="201"/>
      <c r="AB15" s="201"/>
      <c r="AC15" s="230"/>
      <c r="AD15" s="230"/>
      <c r="AE15" s="230"/>
      <c r="AF15" s="230"/>
      <c r="AG15" s="230"/>
      <c r="AH15" s="230"/>
      <c r="AI15" s="230"/>
      <c r="AJ15" s="230">
        <v>3.85</v>
      </c>
      <c r="AK15" s="805" t="s">
        <v>1277</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515</v>
      </c>
      <c r="O16" s="803"/>
      <c r="P16" s="802" t="s">
        <v>351</v>
      </c>
      <c r="Q16" s="803"/>
      <c r="R16" s="271" t="s">
        <v>559</v>
      </c>
      <c r="S16" s="271"/>
      <c r="T16" s="271"/>
      <c r="U16" s="802" t="s">
        <v>648</v>
      </c>
      <c r="V16" s="803"/>
      <c r="W16" s="802" t="s">
        <v>648</v>
      </c>
      <c r="X16" s="804"/>
      <c r="Y16" s="202"/>
      <c r="Z16" s="201"/>
      <c r="AA16" s="201"/>
      <c r="AB16" s="201"/>
      <c r="AC16" s="230"/>
      <c r="AD16" s="230"/>
      <c r="AE16" s="230"/>
      <c r="AF16" s="230"/>
      <c r="AG16" s="230"/>
      <c r="AH16" s="230"/>
      <c r="AI16" s="230"/>
      <c r="AJ16" s="230"/>
      <c r="AK16" s="805" t="s">
        <v>927</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1262</v>
      </c>
      <c r="M17" s="803"/>
      <c r="N17" s="802" t="s">
        <v>1281</v>
      </c>
      <c r="O17" s="803"/>
      <c r="P17" s="802" t="s">
        <v>1265</v>
      </c>
      <c r="Q17" s="803"/>
      <c r="R17" s="271" t="s">
        <v>1265</v>
      </c>
      <c r="S17" s="271"/>
      <c r="T17" s="271"/>
      <c r="U17" s="802" t="s">
        <v>672</v>
      </c>
      <c r="V17" s="803"/>
      <c r="W17" s="802" t="s">
        <v>796</v>
      </c>
      <c r="X17" s="804"/>
      <c r="Y17" s="202"/>
      <c r="Z17" s="201"/>
      <c r="AA17" s="201"/>
      <c r="AB17" s="201"/>
      <c r="AC17" s="230"/>
      <c r="AD17" s="230"/>
      <c r="AE17" s="230"/>
      <c r="AF17" s="230"/>
      <c r="AG17" s="230"/>
      <c r="AH17" s="230"/>
      <c r="AI17" s="230"/>
      <c r="AJ17" s="230"/>
      <c r="AK17" s="805" t="s">
        <v>1288</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1262</v>
      </c>
      <c r="M18" s="803"/>
      <c r="N18" s="802" t="s">
        <v>1261</v>
      </c>
      <c r="O18" s="803"/>
      <c r="P18" s="802" t="s">
        <v>1257</v>
      </c>
      <c r="Q18" s="803"/>
      <c r="R18" s="271" t="s">
        <v>1256</v>
      </c>
      <c r="S18" s="271"/>
      <c r="T18" s="271"/>
      <c r="U18" s="802" t="s">
        <v>672</v>
      </c>
      <c r="V18" s="803"/>
      <c r="W18" s="802" t="s">
        <v>671</v>
      </c>
      <c r="X18" s="804"/>
      <c r="Y18" s="202"/>
      <c r="Z18" s="201"/>
      <c r="AA18" s="201"/>
      <c r="AB18" s="201"/>
      <c r="AC18" s="230"/>
      <c r="AD18" s="230"/>
      <c r="AE18" s="230"/>
      <c r="AF18" s="230"/>
      <c r="AG18" s="230"/>
      <c r="AH18" s="230"/>
      <c r="AI18" s="230"/>
      <c r="AJ18" s="230"/>
      <c r="AK18" s="805" t="s">
        <v>1260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1259</v>
      </c>
      <c r="M19" s="803"/>
      <c r="N19" s="802" t="s">
        <v>1258</v>
      </c>
      <c r="O19" s="803"/>
      <c r="P19" s="802" t="s">
        <v>1257</v>
      </c>
      <c r="Q19" s="803"/>
      <c r="R19" s="271" t="s">
        <v>1256</v>
      </c>
      <c r="S19" s="271"/>
      <c r="T19" s="271"/>
      <c r="U19" s="802" t="s">
        <v>672</v>
      </c>
      <c r="V19" s="803"/>
      <c r="W19" s="802" t="s">
        <v>1135</v>
      </c>
      <c r="X19" s="804"/>
      <c r="Y19" s="202"/>
      <c r="Z19" s="201"/>
      <c r="AA19" s="201"/>
      <c r="AB19" s="201"/>
      <c r="AC19" s="230"/>
      <c r="AD19" s="230"/>
      <c r="AE19" s="230"/>
      <c r="AF19" s="230"/>
      <c r="AG19" s="230"/>
      <c r="AH19" s="230"/>
      <c r="AI19" s="230"/>
      <c r="AJ19" s="230"/>
      <c r="AK19" s="805" t="s">
        <v>1255</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71" t="s">
        <v>1256</v>
      </c>
      <c r="S20" s="271"/>
      <c r="T20" s="271"/>
      <c r="U20" s="802" t="s">
        <v>672</v>
      </c>
      <c r="V20" s="803"/>
      <c r="W20" s="802" t="s">
        <v>1135</v>
      </c>
      <c r="X20" s="804"/>
      <c r="Y20" s="202"/>
      <c r="Z20" s="201"/>
      <c r="AA20" s="201"/>
      <c r="AB20" s="201"/>
      <c r="AC20" s="230"/>
      <c r="AD20" s="230"/>
      <c r="AE20" s="230"/>
      <c r="AF20" s="230"/>
      <c r="AG20" s="230"/>
      <c r="AH20" s="230"/>
      <c r="AI20" s="230"/>
      <c r="AJ20" s="230"/>
      <c r="AK20" s="805" t="s">
        <v>1255</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3.85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1">
    <dataValidation type="list" allowBlank="1" showInputMessage="1" showErrorMessage="1" sqref="R11:T30 N11:O30" xr:uid="{D754A9BA-0CE4-47C4-BAA2-D31861E6D59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CBF4D71-7AFF-49EB-BA8D-2DB5756E1221}">
          <x14:formula1>
            <xm:f>'(参考)リスト'!$F$16:$F$21</xm:f>
          </x14:formula1>
          <xm:sqref>W11:X30</xm:sqref>
        </x14:dataValidation>
        <x14:dataValidation type="list" allowBlank="1" showInputMessage="1" showErrorMessage="1" xr:uid="{48E98AB1-4201-4FF9-85B9-14ACC19B4043}">
          <x14:formula1>
            <xm:f>'(参考)リスト'!$B$16:$B$20</xm:f>
          </x14:formula1>
          <xm:sqref>L11:M30</xm:sqref>
        </x14:dataValidation>
        <x14:dataValidation type="list" allowBlank="1" showInputMessage="1" showErrorMessage="1" xr:uid="{39A0939D-320E-4FDD-BE79-E0AED8DBF7FA}">
          <x14:formula1>
            <xm:f>'(参考)リスト'!$G$16:$G$20</xm:f>
          </x14:formula1>
          <xm:sqref>U11:V30</xm:sqref>
        </x14:dataValidation>
        <x14:dataValidation type="list" allowBlank="1" showInputMessage="1" showErrorMessage="1" xr:uid="{D253AF36-0B33-46D8-B7DE-CE6E269FA20C}">
          <x14:formula1>
            <xm:f>'(参考)リスト'!$D$16:$D$18</xm:f>
          </x14:formula1>
          <xm:sqref>P11:Q30</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ABE48-476F-44DF-93D3-DE05DAFD4529}">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S020</v>
      </c>
      <c r="AW5" s="168">
        <f>R7</f>
        <v>10.34</v>
      </c>
      <c r="AX5" s="169">
        <f>+Y32</f>
        <v>0</v>
      </c>
      <c r="AY5" s="169">
        <f>+Z32</f>
        <v>0</v>
      </c>
      <c r="AZ5" s="169">
        <f>+AA32</f>
        <v>0</v>
      </c>
      <c r="BA5" s="169">
        <f t="shared" ref="BA5" si="0">+AB32</f>
        <v>0</v>
      </c>
      <c r="BB5" s="169">
        <f>+AC32</f>
        <v>0</v>
      </c>
      <c r="BC5" s="169">
        <f t="shared" ref="BC5:BI5" si="1">+AD32</f>
        <v>0</v>
      </c>
      <c r="BD5" s="169">
        <f t="shared" si="1"/>
        <v>0</v>
      </c>
      <c r="BE5" s="169">
        <f t="shared" si="1"/>
        <v>2</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2</v>
      </c>
      <c r="BP5" s="169">
        <f>+AG35</f>
        <v>0</v>
      </c>
      <c r="BQ5" s="169">
        <f>+AH35</f>
        <v>0</v>
      </c>
      <c r="BR5" s="169">
        <f>+AI35</f>
        <v>2</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2</v>
      </c>
      <c r="CE5" s="172">
        <f t="shared" si="4"/>
        <v>0</v>
      </c>
      <c r="CF5" s="172">
        <f t="shared" si="4"/>
        <v>0</v>
      </c>
      <c r="CG5" s="172">
        <f t="shared" si="4"/>
        <v>0</v>
      </c>
      <c r="CH5" s="172">
        <f t="shared" si="4"/>
        <v>5.0999999999999996</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1153</v>
      </c>
      <c r="O7" s="795"/>
      <c r="P7" s="791" t="s">
        <v>475</v>
      </c>
      <c r="Q7" s="793"/>
      <c r="R7" s="847">
        <v>10.34</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352</v>
      </c>
      <c r="Q11" s="803"/>
      <c r="R11" s="271" t="s">
        <v>352</v>
      </c>
      <c r="S11" s="271"/>
      <c r="T11" s="271"/>
      <c r="U11" s="802" t="s">
        <v>672</v>
      </c>
      <c r="V11" s="803"/>
      <c r="W11" s="802" t="s">
        <v>671</v>
      </c>
      <c r="X11" s="804"/>
      <c r="Y11" s="202"/>
      <c r="Z11" s="201"/>
      <c r="AA11" s="201"/>
      <c r="AB11" s="201"/>
      <c r="AC11" s="230"/>
      <c r="AD11" s="230"/>
      <c r="AE11" s="230"/>
      <c r="AF11" s="230"/>
      <c r="AG11" s="230"/>
      <c r="AH11" s="230"/>
      <c r="AI11" s="230"/>
      <c r="AJ11" s="230">
        <v>1.1000000000000001</v>
      </c>
      <c r="AK11" s="787" t="s">
        <v>1131</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512</v>
      </c>
      <c r="O12" s="803"/>
      <c r="P12" s="802" t="s">
        <v>351</v>
      </c>
      <c r="Q12" s="803"/>
      <c r="R12" s="271" t="s">
        <v>540</v>
      </c>
      <c r="S12" s="271"/>
      <c r="T12" s="271"/>
      <c r="U12" s="802" t="s">
        <v>672</v>
      </c>
      <c r="V12" s="803"/>
      <c r="W12" s="802" t="s">
        <v>671</v>
      </c>
      <c r="X12" s="804"/>
      <c r="Y12" s="202"/>
      <c r="Z12" s="201"/>
      <c r="AA12" s="201"/>
      <c r="AB12" s="201"/>
      <c r="AC12" s="230"/>
      <c r="AD12" s="230"/>
      <c r="AE12" s="230"/>
      <c r="AF12" s="230">
        <v>1</v>
      </c>
      <c r="AG12" s="230"/>
      <c r="AH12" s="230"/>
      <c r="AI12" s="230"/>
      <c r="AJ12" s="230"/>
      <c r="AK12" s="856" t="s">
        <v>940</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512</v>
      </c>
      <c r="O13" s="803"/>
      <c r="P13" s="802" t="s">
        <v>351</v>
      </c>
      <c r="Q13" s="803"/>
      <c r="R13" s="271" t="s">
        <v>540</v>
      </c>
      <c r="S13" s="271"/>
      <c r="T13" s="271"/>
      <c r="U13" s="802" t="s">
        <v>1135</v>
      </c>
      <c r="V13" s="803"/>
      <c r="W13" s="802" t="s">
        <v>671</v>
      </c>
      <c r="X13" s="804"/>
      <c r="Y13" s="202"/>
      <c r="Z13" s="201"/>
      <c r="AA13" s="201"/>
      <c r="AB13" s="201"/>
      <c r="AC13" s="230"/>
      <c r="AD13" s="230"/>
      <c r="AE13" s="230"/>
      <c r="AF13" s="230">
        <v>1</v>
      </c>
      <c r="AG13" s="230"/>
      <c r="AH13" s="230"/>
      <c r="AI13" s="230"/>
      <c r="AJ13" s="230"/>
      <c r="AK13" s="855" t="s">
        <v>1154</v>
      </c>
      <c r="AL13" s="788"/>
      <c r="AM13" s="788"/>
      <c r="AN13" s="851"/>
      <c r="AO13" s="852"/>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513</v>
      </c>
      <c r="O14" s="803"/>
      <c r="P14" s="802" t="s">
        <v>352</v>
      </c>
      <c r="Q14" s="803"/>
      <c r="R14" s="271" t="s">
        <v>352</v>
      </c>
      <c r="S14" s="271"/>
      <c r="T14" s="271"/>
      <c r="U14" s="802" t="s">
        <v>672</v>
      </c>
      <c r="V14" s="803"/>
      <c r="W14" s="802" t="s">
        <v>671</v>
      </c>
      <c r="X14" s="804"/>
      <c r="Y14" s="202"/>
      <c r="Z14" s="201"/>
      <c r="AA14" s="201"/>
      <c r="AB14" s="201"/>
      <c r="AC14" s="230"/>
      <c r="AD14" s="230"/>
      <c r="AE14" s="230"/>
      <c r="AF14" s="230"/>
      <c r="AG14" s="230"/>
      <c r="AH14" s="230"/>
      <c r="AI14" s="230"/>
      <c r="AJ14" s="230">
        <v>4</v>
      </c>
      <c r="AK14" s="805" t="s">
        <v>1131</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561</v>
      </c>
      <c r="M15" s="803"/>
      <c r="N15" s="802" t="s">
        <v>519</v>
      </c>
      <c r="O15" s="803"/>
      <c r="P15" s="802" t="s">
        <v>351</v>
      </c>
      <c r="Q15" s="803"/>
      <c r="R15" s="271" t="s">
        <v>559</v>
      </c>
      <c r="S15" s="271"/>
      <c r="T15" s="271"/>
      <c r="U15" s="802" t="s">
        <v>672</v>
      </c>
      <c r="V15" s="803"/>
      <c r="W15" s="802" t="s">
        <v>671</v>
      </c>
      <c r="X15" s="804"/>
      <c r="Y15" s="202"/>
      <c r="Z15" s="201"/>
      <c r="AA15" s="201"/>
      <c r="AB15" s="201"/>
      <c r="AC15" s="230"/>
      <c r="AD15" s="230"/>
      <c r="AE15" s="230"/>
      <c r="AF15" s="230"/>
      <c r="AG15" s="230"/>
      <c r="AH15" s="230"/>
      <c r="AI15" s="230"/>
      <c r="AJ15" s="230"/>
      <c r="AK15" s="854" t="s">
        <v>1152</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350</v>
      </c>
      <c r="M16" s="803"/>
      <c r="N16" s="802" t="s">
        <v>376</v>
      </c>
      <c r="O16" s="803"/>
      <c r="P16" s="802" t="s">
        <v>351</v>
      </c>
      <c r="Q16" s="803"/>
      <c r="R16" s="271" t="s">
        <v>559</v>
      </c>
      <c r="S16" s="271"/>
      <c r="T16" s="271"/>
      <c r="U16" s="802" t="s">
        <v>672</v>
      </c>
      <c r="V16" s="803"/>
      <c r="W16" s="802" t="s">
        <v>1135</v>
      </c>
      <c r="X16" s="804"/>
      <c r="Y16" s="202"/>
      <c r="Z16" s="201"/>
      <c r="AA16" s="201"/>
      <c r="AB16" s="201"/>
      <c r="AC16" s="230"/>
      <c r="AD16" s="230"/>
      <c r="AE16" s="230"/>
      <c r="AF16" s="230"/>
      <c r="AG16" s="230"/>
      <c r="AH16" s="230"/>
      <c r="AI16" s="230"/>
      <c r="AJ16" s="230"/>
      <c r="AK16" s="805" t="s">
        <v>1130</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350</v>
      </c>
      <c r="M17" s="803"/>
      <c r="N17" s="802" t="s">
        <v>375</v>
      </c>
      <c r="O17" s="803"/>
      <c r="P17" s="802" t="s">
        <v>351</v>
      </c>
      <c r="Q17" s="803"/>
      <c r="R17" s="271" t="s">
        <v>559</v>
      </c>
      <c r="S17" s="271"/>
      <c r="T17" s="271"/>
      <c r="U17" s="802" t="s">
        <v>672</v>
      </c>
      <c r="V17" s="803"/>
      <c r="W17" s="802" t="s">
        <v>1135</v>
      </c>
      <c r="X17" s="804"/>
      <c r="Y17" s="202"/>
      <c r="Z17" s="201"/>
      <c r="AA17" s="201"/>
      <c r="AB17" s="201"/>
      <c r="AC17" s="230"/>
      <c r="AD17" s="230"/>
      <c r="AE17" s="230"/>
      <c r="AF17" s="230"/>
      <c r="AG17" s="230"/>
      <c r="AH17" s="230"/>
      <c r="AI17" s="230"/>
      <c r="AJ17" s="230"/>
      <c r="AK17" s="805" t="s">
        <v>951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350</v>
      </c>
      <c r="M18" s="803"/>
      <c r="N18" s="802" t="s">
        <v>376</v>
      </c>
      <c r="O18" s="803"/>
      <c r="P18" s="802" t="s">
        <v>351</v>
      </c>
      <c r="Q18" s="803"/>
      <c r="R18" s="271" t="s">
        <v>559</v>
      </c>
      <c r="S18" s="271"/>
      <c r="T18" s="271"/>
      <c r="U18" s="802" t="s">
        <v>672</v>
      </c>
      <c r="V18" s="803"/>
      <c r="W18" s="802" t="s">
        <v>1135</v>
      </c>
      <c r="X18" s="804"/>
      <c r="Y18" s="202"/>
      <c r="Z18" s="201"/>
      <c r="AA18" s="201"/>
      <c r="AB18" s="201"/>
      <c r="AC18" s="230"/>
      <c r="AD18" s="230"/>
      <c r="AE18" s="230"/>
      <c r="AF18" s="230"/>
      <c r="AG18" s="230"/>
      <c r="AH18" s="230"/>
      <c r="AI18" s="230"/>
      <c r="AJ18" s="230"/>
      <c r="AK18" s="805" t="s">
        <v>1130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350</v>
      </c>
      <c r="M19" s="803"/>
      <c r="N19" s="802" t="s">
        <v>376</v>
      </c>
      <c r="O19" s="803"/>
      <c r="P19" s="802" t="s">
        <v>351</v>
      </c>
      <c r="Q19" s="803"/>
      <c r="R19" s="271" t="s">
        <v>559</v>
      </c>
      <c r="S19" s="271"/>
      <c r="T19" s="271"/>
      <c r="U19" s="802" t="s">
        <v>672</v>
      </c>
      <c r="V19" s="803"/>
      <c r="W19" s="802" t="s">
        <v>1135</v>
      </c>
      <c r="X19" s="804"/>
      <c r="Y19" s="202"/>
      <c r="Z19" s="201"/>
      <c r="AA19" s="201"/>
      <c r="AB19" s="201"/>
      <c r="AC19" s="230"/>
      <c r="AD19" s="230"/>
      <c r="AE19" s="230"/>
      <c r="AF19" s="230"/>
      <c r="AG19" s="230"/>
      <c r="AH19" s="230"/>
      <c r="AI19" s="230"/>
      <c r="AJ19" s="230"/>
      <c r="AK19" s="805" t="s">
        <v>1130</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350</v>
      </c>
      <c r="M20" s="803"/>
      <c r="N20" s="802" t="s">
        <v>376</v>
      </c>
      <c r="O20" s="803"/>
      <c r="P20" s="802" t="s">
        <v>351</v>
      </c>
      <c r="Q20" s="803"/>
      <c r="R20" s="271" t="s">
        <v>559</v>
      </c>
      <c r="S20" s="271"/>
      <c r="T20" s="271"/>
      <c r="U20" s="802" t="s">
        <v>672</v>
      </c>
      <c r="V20" s="803"/>
      <c r="W20" s="802" t="s">
        <v>1135</v>
      </c>
      <c r="X20" s="804"/>
      <c r="Y20" s="202"/>
      <c r="Z20" s="201"/>
      <c r="AA20" s="201"/>
      <c r="AB20" s="201"/>
      <c r="AC20" s="230"/>
      <c r="AD20" s="230"/>
      <c r="AE20" s="230"/>
      <c r="AF20" s="230"/>
      <c r="AG20" s="230"/>
      <c r="AH20" s="230"/>
      <c r="AI20" s="230"/>
      <c r="AJ20" s="230"/>
      <c r="AK20" s="805" t="s">
        <v>1130</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2</v>
      </c>
      <c r="AG31" s="231">
        <f t="shared" si="6"/>
        <v>0</v>
      </c>
      <c r="AH31" s="231">
        <f t="shared" si="6"/>
        <v>0</v>
      </c>
      <c r="AI31" s="231">
        <f t="shared" si="6"/>
        <v>0</v>
      </c>
      <c r="AJ31" s="231">
        <f t="shared" si="6"/>
        <v>5.0999999999999996</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2</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2</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4</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1">
    <dataValidation type="list" allowBlank="1" showInputMessage="1" showErrorMessage="1" sqref="N11:O30 R11:T30" xr:uid="{5C943C5A-79D1-4C41-8E50-FCE3537179B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403CBC-BA3B-46E5-8B50-22A6EA101E35}">
          <x14:formula1>
            <xm:f>'(参考)リスト'!$D$16:$D$18</xm:f>
          </x14:formula1>
          <xm:sqref>P11:Q30</xm:sqref>
        </x14:dataValidation>
        <x14:dataValidation type="list" allowBlank="1" showInputMessage="1" showErrorMessage="1" xr:uid="{874B4E3C-9751-4394-B69D-C578D07C0083}">
          <x14:formula1>
            <xm:f>'(参考)リスト'!$G$16:$G$20</xm:f>
          </x14:formula1>
          <xm:sqref>U11:V30</xm:sqref>
        </x14:dataValidation>
        <x14:dataValidation type="list" allowBlank="1" showInputMessage="1" showErrorMessage="1" xr:uid="{E1C8092F-2747-4410-B158-78B3FA90CA04}">
          <x14:formula1>
            <xm:f>'(参考)リスト'!$B$16:$B$20</xm:f>
          </x14:formula1>
          <xm:sqref>L11:M30</xm:sqref>
        </x14:dataValidation>
        <x14:dataValidation type="list" allowBlank="1" showInputMessage="1" showErrorMessage="1" xr:uid="{1424EF86-A802-4111-BA8B-CC7193663B97}">
          <x14:formula1>
            <xm:f>'(参考)リスト'!$F$16:$F$21</xm:f>
          </x14:formula1>
          <xm:sqref>W11:X30</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2842-3A7B-4A03-9AD8-2DE33EB5D397}">
  <dimension ref="B1:CH52"/>
  <sheetViews>
    <sheetView showGridLines="0" showZeros="0" view="pageBreakPreview" zoomScale="90" zoomScaleNormal="100" zoomScaleSheetLayoutView="90" workbookViewId="0">
      <selection activeCell="U24" sqref="U24:V24"/>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S021</v>
      </c>
      <c r="AW5" s="168">
        <f>R7</f>
        <v>10.81</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1</v>
      </c>
      <c r="BP5" s="169">
        <f>+AG35</f>
        <v>0</v>
      </c>
      <c r="BQ5" s="169">
        <f>+AH35</f>
        <v>0</v>
      </c>
      <c r="BR5" s="169">
        <f>+AI35</f>
        <v>0</v>
      </c>
      <c r="BS5" s="195" t="str">
        <f>+Y36</f>
        <v>Ⅰ</v>
      </c>
      <c r="BT5" s="195" t="str">
        <f>+AC36</f>
        <v>Ⅱ</v>
      </c>
      <c r="BU5" s="195" t="str">
        <f>+AG36</f>
        <v>Ⅰ</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1</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1155</v>
      </c>
      <c r="O7" s="795"/>
      <c r="P7" s="791" t="s">
        <v>475</v>
      </c>
      <c r="Q7" s="793"/>
      <c r="R7" s="847">
        <v>10.81</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351</v>
      </c>
      <c r="Q11" s="803"/>
      <c r="R11" s="271" t="s">
        <v>540</v>
      </c>
      <c r="S11" s="271"/>
      <c r="T11" s="271"/>
      <c r="U11" s="802" t="s">
        <v>1135</v>
      </c>
      <c r="V11" s="803"/>
      <c r="W11" s="802" t="s">
        <v>671</v>
      </c>
      <c r="X11" s="804"/>
      <c r="Y11" s="202"/>
      <c r="Z11" s="201"/>
      <c r="AA11" s="201"/>
      <c r="AB11" s="201"/>
      <c r="AC11" s="230"/>
      <c r="AD11" s="230"/>
      <c r="AE11" s="230"/>
      <c r="AF11" s="230">
        <v>1</v>
      </c>
      <c r="AG11" s="230"/>
      <c r="AH11" s="230"/>
      <c r="AI11" s="230"/>
      <c r="AJ11" s="230"/>
      <c r="AK11" s="787" t="s">
        <v>1150</v>
      </c>
      <c r="AL11" s="788"/>
      <c r="AM11" s="788"/>
      <c r="AN11" s="851"/>
      <c r="AO11" s="852"/>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665</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520</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665</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516</v>
      </c>
      <c r="O14" s="803"/>
      <c r="P14" s="802" t="s">
        <v>351</v>
      </c>
      <c r="Q14" s="803"/>
      <c r="R14" s="271" t="s">
        <v>559</v>
      </c>
      <c r="S14" s="271"/>
      <c r="T14" s="271"/>
      <c r="U14" s="802" t="s">
        <v>62</v>
      </c>
      <c r="V14" s="803"/>
      <c r="W14" s="802" t="s">
        <v>62</v>
      </c>
      <c r="X14" s="804"/>
      <c r="Y14" s="202"/>
      <c r="Z14" s="201"/>
      <c r="AA14" s="201"/>
      <c r="AB14" s="201"/>
      <c r="AC14" s="230"/>
      <c r="AD14" s="230"/>
      <c r="AE14" s="230"/>
      <c r="AF14" s="230"/>
      <c r="AG14" s="230"/>
      <c r="AH14" s="230"/>
      <c r="AI14" s="230"/>
      <c r="AJ14" s="230"/>
      <c r="AK14" s="805" t="s">
        <v>665</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511</v>
      </c>
      <c r="O15" s="803"/>
      <c r="P15" s="802" t="s">
        <v>351</v>
      </c>
      <c r="Q15" s="803"/>
      <c r="R15" s="271" t="s">
        <v>559</v>
      </c>
      <c r="S15" s="271"/>
      <c r="T15" s="271"/>
      <c r="U15" s="802" t="s">
        <v>62</v>
      </c>
      <c r="V15" s="803"/>
      <c r="W15" s="802" t="s">
        <v>62</v>
      </c>
      <c r="X15" s="804"/>
      <c r="Y15" s="202"/>
      <c r="Z15" s="201"/>
      <c r="AA15" s="201"/>
      <c r="AB15" s="201"/>
      <c r="AC15" s="230"/>
      <c r="AD15" s="230"/>
      <c r="AE15" s="230"/>
      <c r="AF15" s="230"/>
      <c r="AG15" s="230"/>
      <c r="AH15" s="230"/>
      <c r="AI15" s="230"/>
      <c r="AJ15" s="230"/>
      <c r="AK15" s="805" t="s">
        <v>665</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519</v>
      </c>
      <c r="O16" s="803"/>
      <c r="P16" s="802" t="s">
        <v>352</v>
      </c>
      <c r="Q16" s="803"/>
      <c r="R16" s="271" t="s">
        <v>352</v>
      </c>
      <c r="S16" s="271"/>
      <c r="T16" s="271"/>
      <c r="U16" s="802" t="s">
        <v>672</v>
      </c>
      <c r="V16" s="803"/>
      <c r="W16" s="802" t="s">
        <v>671</v>
      </c>
      <c r="X16" s="804"/>
      <c r="Y16" s="202"/>
      <c r="Z16" s="201"/>
      <c r="AA16" s="201"/>
      <c r="AB16" s="201"/>
      <c r="AC16" s="230"/>
      <c r="AD16" s="230"/>
      <c r="AE16" s="230"/>
      <c r="AF16" s="230"/>
      <c r="AG16" s="230"/>
      <c r="AH16" s="230"/>
      <c r="AI16" s="230"/>
      <c r="AJ16" s="230"/>
      <c r="AK16" s="805" t="s">
        <v>1134</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561</v>
      </c>
      <c r="M17" s="803"/>
      <c r="N17" s="802" t="s">
        <v>509</v>
      </c>
      <c r="O17" s="803"/>
      <c r="P17" s="802" t="s">
        <v>352</v>
      </c>
      <c r="Q17" s="803"/>
      <c r="R17" s="271" t="s">
        <v>352</v>
      </c>
      <c r="S17" s="271"/>
      <c r="T17" s="271"/>
      <c r="U17" s="802" t="s">
        <v>672</v>
      </c>
      <c r="V17" s="803"/>
      <c r="W17" s="802" t="s">
        <v>648</v>
      </c>
      <c r="X17" s="804"/>
      <c r="Y17" s="202"/>
      <c r="Z17" s="201"/>
      <c r="AA17" s="201"/>
      <c r="AB17" s="201"/>
      <c r="AC17" s="230"/>
      <c r="AD17" s="230"/>
      <c r="AE17" s="230"/>
      <c r="AF17" s="230"/>
      <c r="AG17" s="230"/>
      <c r="AH17" s="230"/>
      <c r="AI17" s="230"/>
      <c r="AJ17" s="230"/>
      <c r="AK17" s="805" t="s">
        <v>706</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1262</v>
      </c>
      <c r="M18" s="803"/>
      <c r="N18" s="802" t="s">
        <v>1261</v>
      </c>
      <c r="O18" s="803"/>
      <c r="P18" s="802" t="s">
        <v>1257</v>
      </c>
      <c r="Q18" s="803"/>
      <c r="R18" s="271" t="s">
        <v>1256</v>
      </c>
      <c r="S18" s="271"/>
      <c r="T18" s="271"/>
      <c r="U18" s="802" t="s">
        <v>672</v>
      </c>
      <c r="V18" s="803"/>
      <c r="W18" s="802" t="s">
        <v>671</v>
      </c>
      <c r="X18" s="804"/>
      <c r="Y18" s="202"/>
      <c r="Z18" s="201"/>
      <c r="AA18" s="201"/>
      <c r="AB18" s="201"/>
      <c r="AC18" s="230"/>
      <c r="AD18" s="230"/>
      <c r="AE18" s="230"/>
      <c r="AF18" s="230"/>
      <c r="AG18" s="230"/>
      <c r="AH18" s="230"/>
      <c r="AI18" s="230"/>
      <c r="AJ18" s="230"/>
      <c r="AK18" s="805" t="s">
        <v>1260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1259</v>
      </c>
      <c r="M19" s="803"/>
      <c r="N19" s="802" t="s">
        <v>1258</v>
      </c>
      <c r="O19" s="803"/>
      <c r="P19" s="802" t="s">
        <v>1257</v>
      </c>
      <c r="Q19" s="803"/>
      <c r="R19" s="271" t="s">
        <v>1256</v>
      </c>
      <c r="S19" s="271"/>
      <c r="T19" s="271"/>
      <c r="U19" s="802" t="s">
        <v>672</v>
      </c>
      <c r="V19" s="803"/>
      <c r="W19" s="802" t="s">
        <v>1135</v>
      </c>
      <c r="X19" s="804"/>
      <c r="Y19" s="202"/>
      <c r="Z19" s="201"/>
      <c r="AA19" s="201"/>
      <c r="AB19" s="201"/>
      <c r="AC19" s="230"/>
      <c r="AD19" s="230"/>
      <c r="AE19" s="230"/>
      <c r="AF19" s="230"/>
      <c r="AG19" s="230"/>
      <c r="AH19" s="230"/>
      <c r="AI19" s="230"/>
      <c r="AJ19" s="230"/>
      <c r="AK19" s="805" t="s">
        <v>1255</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71" t="s">
        <v>1256</v>
      </c>
      <c r="S20" s="271"/>
      <c r="T20" s="271"/>
      <c r="U20" s="802" t="s">
        <v>672</v>
      </c>
      <c r="V20" s="803"/>
      <c r="W20" s="802" t="s">
        <v>1135</v>
      </c>
      <c r="X20" s="804"/>
      <c r="Y20" s="202"/>
      <c r="Z20" s="201"/>
      <c r="AA20" s="201"/>
      <c r="AB20" s="201"/>
      <c r="AC20" s="230"/>
      <c r="AD20" s="230"/>
      <c r="AE20" s="230"/>
      <c r="AF20" s="230"/>
      <c r="AG20" s="230"/>
      <c r="AH20" s="230"/>
      <c r="AI20" s="230"/>
      <c r="AJ20" s="230"/>
      <c r="AK20" s="805" t="s">
        <v>1255</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1</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362</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1">
    <dataValidation type="list" allowBlank="1" showInputMessage="1" showErrorMessage="1" sqref="R11:T30 N11:O30" xr:uid="{EAAE26E8-CC7F-4D72-98CD-1809A2464514}">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736D27-9D53-475F-BB7E-1686FACA4925}">
          <x14:formula1>
            <xm:f>'(参考)リスト'!$F$16:$F$21</xm:f>
          </x14:formula1>
          <xm:sqref>W11:X30</xm:sqref>
        </x14:dataValidation>
        <x14:dataValidation type="list" allowBlank="1" showInputMessage="1" showErrorMessage="1" xr:uid="{7C1E74ED-386E-4B7A-A2FE-F9B78268147E}">
          <x14:formula1>
            <xm:f>'(参考)リスト'!$B$16:$B$20</xm:f>
          </x14:formula1>
          <xm:sqref>L11:M30</xm:sqref>
        </x14:dataValidation>
        <x14:dataValidation type="list" allowBlank="1" showInputMessage="1" showErrorMessage="1" xr:uid="{2B5A979E-9DCA-41D4-929A-A84B4C5143C6}">
          <x14:formula1>
            <xm:f>'(参考)リスト'!$G$16:$G$20</xm:f>
          </x14:formula1>
          <xm:sqref>U11:V30</xm:sqref>
        </x14:dataValidation>
        <x14:dataValidation type="list" allowBlank="1" showInputMessage="1" showErrorMessage="1" xr:uid="{9BCACE7D-4826-476C-9CD6-1E501A31A6C7}">
          <x14:formula1>
            <xm:f>'(参考)リスト'!$D$16:$D$18</xm:f>
          </x14:formula1>
          <xm:sqref>P11:Q30</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4906-5D59-4836-853D-76FD64CFAAF8}">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S022</v>
      </c>
      <c r="AW5" s="168">
        <f>R7</f>
        <v>10.96</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4.05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1156</v>
      </c>
      <c r="O7" s="795"/>
      <c r="P7" s="791" t="s">
        <v>475</v>
      </c>
      <c r="Q7" s="793"/>
      <c r="R7" s="847">
        <v>10.96</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787" t="s">
        <v>1031</v>
      </c>
      <c r="AL12" s="788"/>
      <c r="AM12" s="788"/>
      <c r="AN12" s="789"/>
      <c r="AO12" s="790"/>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513</v>
      </c>
      <c r="O13" s="803"/>
      <c r="P13" s="802" t="s">
        <v>352</v>
      </c>
      <c r="Q13" s="803"/>
      <c r="R13" s="271" t="s">
        <v>352</v>
      </c>
      <c r="S13" s="271"/>
      <c r="T13" s="271"/>
      <c r="U13" s="802" t="s">
        <v>672</v>
      </c>
      <c r="V13" s="803"/>
      <c r="W13" s="802" t="s">
        <v>671</v>
      </c>
      <c r="X13" s="804"/>
      <c r="Y13" s="202"/>
      <c r="Z13" s="201"/>
      <c r="AA13" s="201"/>
      <c r="AB13" s="201"/>
      <c r="AC13" s="230"/>
      <c r="AD13" s="230"/>
      <c r="AE13" s="230"/>
      <c r="AF13" s="230"/>
      <c r="AG13" s="230"/>
      <c r="AH13" s="230"/>
      <c r="AI13" s="230"/>
      <c r="AJ13" s="230">
        <v>4.05</v>
      </c>
      <c r="AK13" s="805" t="s">
        <v>1131</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513</v>
      </c>
      <c r="O14" s="803"/>
      <c r="P14" s="802" t="s">
        <v>351</v>
      </c>
      <c r="Q14" s="803"/>
      <c r="R14" s="271" t="s">
        <v>357</v>
      </c>
      <c r="S14" s="271"/>
      <c r="T14" s="271"/>
      <c r="U14" s="802" t="s">
        <v>672</v>
      </c>
      <c r="V14" s="803"/>
      <c r="W14" s="802" t="s">
        <v>796</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515</v>
      </c>
      <c r="O15" s="803"/>
      <c r="P15" s="802" t="s">
        <v>351</v>
      </c>
      <c r="Q15" s="803"/>
      <c r="R15" s="271" t="s">
        <v>559</v>
      </c>
      <c r="S15" s="271"/>
      <c r="T15" s="271"/>
      <c r="U15" s="802" t="s">
        <v>62</v>
      </c>
      <c r="V15" s="803"/>
      <c r="W15" s="802" t="s">
        <v>62</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519</v>
      </c>
      <c r="O16" s="803"/>
      <c r="P16" s="802" t="s">
        <v>351</v>
      </c>
      <c r="Q16" s="803"/>
      <c r="R16" s="271" t="s">
        <v>559</v>
      </c>
      <c r="S16" s="271"/>
      <c r="T16" s="271"/>
      <c r="U16" s="802" t="s">
        <v>672</v>
      </c>
      <c r="V16" s="803"/>
      <c r="W16" s="802" t="s">
        <v>671</v>
      </c>
      <c r="X16" s="804"/>
      <c r="Y16" s="202"/>
      <c r="Z16" s="201"/>
      <c r="AA16" s="201"/>
      <c r="AB16" s="201"/>
      <c r="AC16" s="230"/>
      <c r="AD16" s="230"/>
      <c r="AE16" s="230"/>
      <c r="AF16" s="230"/>
      <c r="AG16" s="230"/>
      <c r="AH16" s="230"/>
      <c r="AI16" s="230"/>
      <c r="AJ16" s="230"/>
      <c r="AK16" s="805" t="s">
        <v>1031</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561</v>
      </c>
      <c r="M17" s="803"/>
      <c r="N17" s="802" t="s">
        <v>519</v>
      </c>
      <c r="O17" s="803"/>
      <c r="P17" s="802" t="s">
        <v>351</v>
      </c>
      <c r="Q17" s="803"/>
      <c r="R17" s="271" t="s">
        <v>559</v>
      </c>
      <c r="S17" s="271"/>
      <c r="T17" s="271"/>
      <c r="U17" s="802" t="s">
        <v>672</v>
      </c>
      <c r="V17" s="803"/>
      <c r="W17" s="802" t="s">
        <v>671</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519</v>
      </c>
      <c r="O18" s="803"/>
      <c r="P18" s="802" t="s">
        <v>351</v>
      </c>
      <c r="Q18" s="803"/>
      <c r="R18" s="271" t="s">
        <v>559</v>
      </c>
      <c r="S18" s="271"/>
      <c r="T18" s="271"/>
      <c r="U18" s="802" t="s">
        <v>672</v>
      </c>
      <c r="V18" s="803"/>
      <c r="W18" s="802" t="s">
        <v>671</v>
      </c>
      <c r="X18" s="804"/>
      <c r="Y18" s="202"/>
      <c r="Z18" s="201"/>
      <c r="AA18" s="201"/>
      <c r="AB18" s="201"/>
      <c r="AC18" s="230"/>
      <c r="AD18" s="230"/>
      <c r="AE18" s="230"/>
      <c r="AF18" s="230"/>
      <c r="AG18" s="230"/>
      <c r="AH18" s="230"/>
      <c r="AI18" s="230"/>
      <c r="AJ18" s="230"/>
      <c r="AK18" s="805" t="s">
        <v>1031</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509</v>
      </c>
      <c r="O19" s="803"/>
      <c r="P19" s="802" t="s">
        <v>351</v>
      </c>
      <c r="Q19" s="803"/>
      <c r="R19" s="271" t="s">
        <v>559</v>
      </c>
      <c r="S19" s="271"/>
      <c r="T19" s="271"/>
      <c r="U19" s="802" t="s">
        <v>672</v>
      </c>
      <c r="V19" s="803"/>
      <c r="W19" s="802" t="s">
        <v>671</v>
      </c>
      <c r="X19" s="804"/>
      <c r="Y19" s="202"/>
      <c r="Z19" s="201"/>
      <c r="AA19" s="201"/>
      <c r="AB19" s="201"/>
      <c r="AC19" s="230"/>
      <c r="AD19" s="230"/>
      <c r="AE19" s="230"/>
      <c r="AF19" s="230"/>
      <c r="AG19" s="230"/>
      <c r="AH19" s="230"/>
      <c r="AI19" s="230"/>
      <c r="AJ19" s="230"/>
      <c r="AK19" s="805" t="s">
        <v>1031</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350</v>
      </c>
      <c r="M20" s="803"/>
      <c r="N20" s="802" t="s">
        <v>375</v>
      </c>
      <c r="O20" s="803"/>
      <c r="P20" s="802" t="s">
        <v>351</v>
      </c>
      <c r="Q20" s="803"/>
      <c r="R20" s="271" t="s">
        <v>559</v>
      </c>
      <c r="S20" s="271"/>
      <c r="T20" s="271"/>
      <c r="U20" s="802" t="s">
        <v>672</v>
      </c>
      <c r="V20" s="803"/>
      <c r="W20" s="802" t="s">
        <v>1135</v>
      </c>
      <c r="X20" s="804"/>
      <c r="Y20" s="202"/>
      <c r="Z20" s="201"/>
      <c r="AA20" s="201"/>
      <c r="AB20" s="201"/>
      <c r="AC20" s="230"/>
      <c r="AD20" s="230"/>
      <c r="AE20" s="230"/>
      <c r="AF20" s="230"/>
      <c r="AG20" s="230"/>
      <c r="AH20" s="230"/>
      <c r="AI20" s="230"/>
      <c r="AJ20" s="230"/>
      <c r="AK20" s="805" t="s">
        <v>951</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350</v>
      </c>
      <c r="M22" s="803"/>
      <c r="N22" s="802" t="s">
        <v>375</v>
      </c>
      <c r="O22" s="803"/>
      <c r="P22" s="802" t="s">
        <v>351</v>
      </c>
      <c r="Q22" s="803"/>
      <c r="R22" s="271" t="s">
        <v>559</v>
      </c>
      <c r="S22" s="271"/>
      <c r="T22" s="271"/>
      <c r="U22" s="802" t="s">
        <v>672</v>
      </c>
      <c r="V22" s="803"/>
      <c r="W22" s="802" t="s">
        <v>1135</v>
      </c>
      <c r="X22" s="804"/>
      <c r="Y22" s="202"/>
      <c r="Z22" s="201"/>
      <c r="AA22" s="201"/>
      <c r="AB22" s="201"/>
      <c r="AC22" s="230"/>
      <c r="AD22" s="230"/>
      <c r="AE22" s="230"/>
      <c r="AF22" s="230"/>
      <c r="AG22" s="230"/>
      <c r="AH22" s="230"/>
      <c r="AI22" s="230"/>
      <c r="AJ22" s="230"/>
      <c r="AK22" s="805" t="s">
        <v>951</v>
      </c>
      <c r="AL22" s="806"/>
      <c r="AM22" s="806"/>
      <c r="AN22" s="807"/>
      <c r="AO22" s="808"/>
      <c r="AP22" s="3"/>
      <c r="AQ22" s="229">
        <f t="shared" si="5"/>
        <v>2</v>
      </c>
    </row>
    <row r="23" spans="2:43" ht="12" customHeight="1" x14ac:dyDescent="0.15">
      <c r="B23" s="485"/>
      <c r="C23" s="764"/>
      <c r="D23" s="762"/>
      <c r="E23" s="762"/>
      <c r="F23" s="762"/>
      <c r="G23" s="762"/>
      <c r="H23" s="762"/>
      <c r="I23" s="762"/>
      <c r="J23" s="763"/>
      <c r="K23" s="200">
        <v>13</v>
      </c>
      <c r="L23" s="802" t="s">
        <v>350</v>
      </c>
      <c r="M23" s="803"/>
      <c r="N23" s="802" t="s">
        <v>376</v>
      </c>
      <c r="O23" s="803"/>
      <c r="P23" s="802" t="s">
        <v>351</v>
      </c>
      <c r="Q23" s="803"/>
      <c r="R23" s="271" t="s">
        <v>559</v>
      </c>
      <c r="S23" s="271"/>
      <c r="T23" s="271"/>
      <c r="U23" s="802" t="s">
        <v>672</v>
      </c>
      <c r="V23" s="803"/>
      <c r="W23" s="802" t="s">
        <v>1135</v>
      </c>
      <c r="X23" s="804"/>
      <c r="Y23" s="202"/>
      <c r="Z23" s="201"/>
      <c r="AA23" s="201"/>
      <c r="AB23" s="201"/>
      <c r="AC23" s="230"/>
      <c r="AD23" s="230"/>
      <c r="AE23" s="230"/>
      <c r="AF23" s="230"/>
      <c r="AG23" s="230"/>
      <c r="AH23" s="230"/>
      <c r="AI23" s="230"/>
      <c r="AJ23" s="230"/>
      <c r="AK23" s="805" t="s">
        <v>1130</v>
      </c>
      <c r="AL23" s="806"/>
      <c r="AM23" s="806"/>
      <c r="AN23" s="807"/>
      <c r="AO23" s="808"/>
      <c r="AP23" s="3"/>
      <c r="AQ23" s="229">
        <f t="shared" si="5"/>
        <v>2</v>
      </c>
    </row>
    <row r="24" spans="2:43" ht="12" customHeight="1" x14ac:dyDescent="0.15">
      <c r="B24" s="485"/>
      <c r="C24" s="764"/>
      <c r="D24" s="762"/>
      <c r="E24" s="762"/>
      <c r="F24" s="762"/>
      <c r="G24" s="762"/>
      <c r="H24" s="762"/>
      <c r="I24" s="762"/>
      <c r="J24" s="763"/>
      <c r="K24" s="200">
        <v>14</v>
      </c>
      <c r="L24" s="802" t="s">
        <v>350</v>
      </c>
      <c r="M24" s="803"/>
      <c r="N24" s="802" t="s">
        <v>373</v>
      </c>
      <c r="O24" s="803"/>
      <c r="P24" s="802" t="s">
        <v>351</v>
      </c>
      <c r="Q24" s="803"/>
      <c r="R24" s="271" t="s">
        <v>559</v>
      </c>
      <c r="S24" s="271"/>
      <c r="T24" s="271"/>
      <c r="U24" s="802" t="s">
        <v>672</v>
      </c>
      <c r="V24" s="803"/>
      <c r="W24" s="802" t="s">
        <v>1135</v>
      </c>
      <c r="X24" s="804"/>
      <c r="Y24" s="202"/>
      <c r="Z24" s="201"/>
      <c r="AA24" s="201"/>
      <c r="AB24" s="201"/>
      <c r="AC24" s="230"/>
      <c r="AD24" s="230"/>
      <c r="AE24" s="230"/>
      <c r="AF24" s="230"/>
      <c r="AG24" s="230"/>
      <c r="AH24" s="230"/>
      <c r="AI24" s="230"/>
      <c r="AJ24" s="230"/>
      <c r="AK24" s="805" t="s">
        <v>996</v>
      </c>
      <c r="AL24" s="806"/>
      <c r="AM24" s="806"/>
      <c r="AN24" s="807"/>
      <c r="AO24" s="808"/>
      <c r="AP24" s="3"/>
      <c r="AQ24" s="229">
        <f t="shared" si="5"/>
        <v>2</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4.05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1">
    <dataValidation type="list" allowBlank="1" showInputMessage="1" showErrorMessage="1" sqref="N11:O30 R11:T30" xr:uid="{BC64A359-2D78-4B0C-BDEC-0C634FD0FBC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03B5F2-6AC9-4A16-BD06-BF4B399985ED}">
          <x14:formula1>
            <xm:f>'(参考)リスト'!$D$16:$D$18</xm:f>
          </x14:formula1>
          <xm:sqref>P11:Q30</xm:sqref>
        </x14:dataValidation>
        <x14:dataValidation type="list" allowBlank="1" showInputMessage="1" showErrorMessage="1" xr:uid="{6B7AF98A-56AF-4A90-B6E2-52333139DFC1}">
          <x14:formula1>
            <xm:f>'(参考)リスト'!$G$16:$G$20</xm:f>
          </x14:formula1>
          <xm:sqref>U11:V30</xm:sqref>
        </x14:dataValidation>
        <x14:dataValidation type="list" allowBlank="1" showInputMessage="1" showErrorMessage="1" xr:uid="{ACF8F635-99AA-46B1-B210-6023D7CCBD0B}">
          <x14:formula1>
            <xm:f>'(参考)リスト'!$B$16:$B$20</xm:f>
          </x14:formula1>
          <xm:sqref>L11:M30</xm:sqref>
        </x14:dataValidation>
        <x14:dataValidation type="list" allowBlank="1" showInputMessage="1" showErrorMessage="1" xr:uid="{9635EDBA-EC66-4AE0-B2DF-8DC32F70B8E7}">
          <x14:formula1>
            <xm:f>'(参考)リスト'!$F$16:$F$21</xm:f>
          </x14:formula1>
          <xm:sqref>W11:X30</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A6FC-1848-49AE-83A1-EE24ED64BC41}">
  <dimension ref="B1:CH52"/>
  <sheetViews>
    <sheetView showGridLines="0" showZeros="0" view="pageBreakPreview" zoomScale="90" zoomScaleNormal="100" zoomScaleSheetLayoutView="90" workbookViewId="0">
      <selection activeCell="W13" sqref="W13:X13"/>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S023</v>
      </c>
      <c r="AW5" s="168">
        <f>R7</f>
        <v>10.45</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f>+Y36</f>
        <v>1</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0.1</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1157</v>
      </c>
      <c r="O7" s="795"/>
      <c r="P7" s="791" t="s">
        <v>475</v>
      </c>
      <c r="Q7" s="793"/>
      <c r="R7" s="847">
        <v>10.45</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516</v>
      </c>
      <c r="O12" s="803"/>
      <c r="P12" s="802" t="s">
        <v>351</v>
      </c>
      <c r="Q12" s="803"/>
      <c r="R12" s="271" t="s">
        <v>559</v>
      </c>
      <c r="S12" s="271"/>
      <c r="T12" s="271"/>
      <c r="U12" s="802" t="s">
        <v>62</v>
      </c>
      <c r="V12" s="803"/>
      <c r="W12" s="802" t="s">
        <v>62</v>
      </c>
      <c r="X12" s="804"/>
      <c r="Y12" s="202"/>
      <c r="Z12" s="201"/>
      <c r="AA12" s="201"/>
      <c r="AB12" s="201"/>
      <c r="AC12" s="230"/>
      <c r="AD12" s="230"/>
      <c r="AE12" s="230"/>
      <c r="AF12" s="230"/>
      <c r="AG12" s="230"/>
      <c r="AH12" s="230"/>
      <c r="AI12" s="230"/>
      <c r="AJ12" s="230"/>
      <c r="AK12" s="787" t="s">
        <v>1031</v>
      </c>
      <c r="AL12" s="788"/>
      <c r="AM12" s="788"/>
      <c r="AN12" s="789"/>
      <c r="AO12" s="790"/>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512</v>
      </c>
      <c r="O13" s="803"/>
      <c r="P13" s="802" t="s">
        <v>352</v>
      </c>
      <c r="Q13" s="803"/>
      <c r="R13" s="271" t="s">
        <v>352</v>
      </c>
      <c r="S13" s="271"/>
      <c r="T13" s="271"/>
      <c r="U13" s="802" t="s">
        <v>672</v>
      </c>
      <c r="V13" s="803"/>
      <c r="W13" s="802" t="s">
        <v>648</v>
      </c>
      <c r="X13" s="804"/>
      <c r="Y13" s="202"/>
      <c r="Z13" s="201"/>
      <c r="AA13" s="201"/>
      <c r="AB13" s="201"/>
      <c r="AC13" s="230"/>
      <c r="AD13" s="230"/>
      <c r="AE13" s="230"/>
      <c r="AF13" s="230"/>
      <c r="AG13" s="230"/>
      <c r="AH13" s="230"/>
      <c r="AI13" s="230"/>
      <c r="AJ13" s="230"/>
      <c r="AK13" s="805" t="s">
        <v>706</v>
      </c>
      <c r="AL13" s="806"/>
      <c r="AM13" s="806"/>
      <c r="AN13" s="807"/>
      <c r="AO13" s="808"/>
      <c r="AP13" s="3"/>
      <c r="AQ13" s="229">
        <f t="shared" si="5"/>
        <v>3</v>
      </c>
    </row>
    <row r="14" spans="2:86" ht="12" customHeight="1" x14ac:dyDescent="0.15">
      <c r="B14" s="485"/>
      <c r="C14" s="764"/>
      <c r="D14" s="762"/>
      <c r="E14" s="762"/>
      <c r="F14" s="762"/>
      <c r="G14" s="762"/>
      <c r="H14" s="762"/>
      <c r="I14" s="762"/>
      <c r="J14" s="763"/>
      <c r="K14" s="200">
        <v>4</v>
      </c>
      <c r="L14" s="802" t="s">
        <v>1262</v>
      </c>
      <c r="M14" s="803"/>
      <c r="N14" s="802" t="s">
        <v>1267</v>
      </c>
      <c r="O14" s="803"/>
      <c r="P14" s="802" t="s">
        <v>1265</v>
      </c>
      <c r="Q14" s="803"/>
      <c r="R14" s="271" t="s">
        <v>1265</v>
      </c>
      <c r="S14" s="271"/>
      <c r="T14" s="271"/>
      <c r="U14" s="802" t="s">
        <v>672</v>
      </c>
      <c r="V14" s="803"/>
      <c r="W14" s="802" t="s">
        <v>671</v>
      </c>
      <c r="X14" s="804"/>
      <c r="Y14" s="202"/>
      <c r="Z14" s="201"/>
      <c r="AA14" s="201"/>
      <c r="AB14" s="201"/>
      <c r="AC14" s="230"/>
      <c r="AD14" s="230"/>
      <c r="AE14" s="230"/>
      <c r="AF14" s="230"/>
      <c r="AG14" s="230"/>
      <c r="AH14" s="230"/>
      <c r="AI14" s="230"/>
      <c r="AJ14" s="230"/>
      <c r="AK14" s="805" t="s">
        <v>1290</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1262</v>
      </c>
      <c r="M15" s="803"/>
      <c r="N15" s="802" t="s">
        <v>1291</v>
      </c>
      <c r="O15" s="803"/>
      <c r="P15" s="802" t="s">
        <v>1265</v>
      </c>
      <c r="Q15" s="803"/>
      <c r="R15" s="271" t="s">
        <v>1265</v>
      </c>
      <c r="S15" s="271"/>
      <c r="T15" s="271"/>
      <c r="U15" s="802" t="s">
        <v>672</v>
      </c>
      <c r="V15" s="803"/>
      <c r="W15" s="802" t="s">
        <v>671</v>
      </c>
      <c r="X15" s="804"/>
      <c r="Y15" s="202"/>
      <c r="Z15" s="201"/>
      <c r="AA15" s="201"/>
      <c r="AB15" s="201"/>
      <c r="AC15" s="230"/>
      <c r="AD15" s="230"/>
      <c r="AE15" s="230"/>
      <c r="AF15" s="230"/>
      <c r="AG15" s="230"/>
      <c r="AH15" s="230"/>
      <c r="AI15" s="230"/>
      <c r="AJ15" s="230"/>
      <c r="AK15" s="787" t="s">
        <v>1290</v>
      </c>
      <c r="AL15" s="788"/>
      <c r="AM15" s="788"/>
      <c r="AN15" s="789"/>
      <c r="AO15" s="790"/>
      <c r="AP15" s="3"/>
      <c r="AQ15" s="229">
        <f t="shared" si="5"/>
        <v>3</v>
      </c>
    </row>
    <row r="16" spans="2:86" ht="12" customHeight="1" x14ac:dyDescent="0.15">
      <c r="B16" s="485"/>
      <c r="C16" s="764"/>
      <c r="D16" s="762"/>
      <c r="E16" s="762"/>
      <c r="F16" s="762"/>
      <c r="G16" s="762"/>
      <c r="H16" s="762"/>
      <c r="I16" s="762"/>
      <c r="J16" s="763"/>
      <c r="K16" s="200">
        <v>6</v>
      </c>
      <c r="L16" s="802" t="s">
        <v>1262</v>
      </c>
      <c r="M16" s="803"/>
      <c r="N16" s="802" t="s">
        <v>1261</v>
      </c>
      <c r="O16" s="803"/>
      <c r="P16" s="802" t="s">
        <v>1257</v>
      </c>
      <c r="Q16" s="803"/>
      <c r="R16" s="271" t="s">
        <v>1256</v>
      </c>
      <c r="S16" s="271"/>
      <c r="T16" s="271"/>
      <c r="U16" s="802" t="s">
        <v>672</v>
      </c>
      <c r="V16" s="803"/>
      <c r="W16" s="802" t="s">
        <v>671</v>
      </c>
      <c r="X16" s="804"/>
      <c r="Y16" s="202"/>
      <c r="Z16" s="201"/>
      <c r="AA16" s="201"/>
      <c r="AB16" s="201"/>
      <c r="AC16" s="230"/>
      <c r="AD16" s="230"/>
      <c r="AE16" s="230"/>
      <c r="AF16" s="230"/>
      <c r="AG16" s="230"/>
      <c r="AH16" s="230"/>
      <c r="AI16" s="230"/>
      <c r="AJ16" s="230"/>
      <c r="AK16" s="805" t="s">
        <v>1260</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1262</v>
      </c>
      <c r="M17" s="803"/>
      <c r="N17" s="802" t="s">
        <v>1271</v>
      </c>
      <c r="O17" s="803"/>
      <c r="P17" s="802" t="s">
        <v>1265</v>
      </c>
      <c r="Q17" s="803"/>
      <c r="R17" s="271" t="s">
        <v>1265</v>
      </c>
      <c r="S17" s="271"/>
      <c r="T17" s="271"/>
      <c r="U17" s="802" t="s">
        <v>672</v>
      </c>
      <c r="V17" s="803"/>
      <c r="W17" s="802" t="s">
        <v>671</v>
      </c>
      <c r="X17" s="804"/>
      <c r="Y17" s="202"/>
      <c r="Z17" s="201"/>
      <c r="AA17" s="201"/>
      <c r="AB17" s="201"/>
      <c r="AC17" s="230"/>
      <c r="AD17" s="230"/>
      <c r="AE17" s="230"/>
      <c r="AF17" s="230"/>
      <c r="AG17" s="230"/>
      <c r="AH17" s="230"/>
      <c r="AI17" s="230"/>
      <c r="AJ17" s="230">
        <v>0.1</v>
      </c>
      <c r="AK17" s="805" t="s">
        <v>1277</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1262</v>
      </c>
      <c r="M18" s="803"/>
      <c r="N18" s="802" t="s">
        <v>1271</v>
      </c>
      <c r="O18" s="803"/>
      <c r="P18" s="802" t="s">
        <v>1265</v>
      </c>
      <c r="Q18" s="803"/>
      <c r="R18" s="271" t="s">
        <v>1265</v>
      </c>
      <c r="S18" s="271"/>
      <c r="T18" s="271"/>
      <c r="U18" s="802" t="s">
        <v>672</v>
      </c>
      <c r="V18" s="803"/>
      <c r="W18" s="802" t="s">
        <v>671</v>
      </c>
      <c r="X18" s="804"/>
      <c r="Y18" s="202"/>
      <c r="Z18" s="201"/>
      <c r="AA18" s="201"/>
      <c r="AB18" s="201"/>
      <c r="AC18" s="230"/>
      <c r="AD18" s="230"/>
      <c r="AE18" s="230"/>
      <c r="AF18" s="230"/>
      <c r="AG18" s="230"/>
      <c r="AH18" s="230"/>
      <c r="AI18" s="230"/>
      <c r="AJ18" s="230"/>
      <c r="AK18" s="805" t="s">
        <v>1288</v>
      </c>
      <c r="AL18" s="806"/>
      <c r="AM18" s="806"/>
      <c r="AN18" s="807"/>
      <c r="AO18" s="808"/>
      <c r="AP18" s="3"/>
      <c r="AQ18" s="229">
        <f t="shared" si="5"/>
        <v>3</v>
      </c>
    </row>
    <row r="19" spans="2:43" ht="12" customHeight="1" x14ac:dyDescent="0.15">
      <c r="B19" s="485"/>
      <c r="C19" s="764"/>
      <c r="D19" s="762"/>
      <c r="E19" s="762"/>
      <c r="F19" s="762"/>
      <c r="G19" s="762"/>
      <c r="H19" s="762"/>
      <c r="I19" s="762"/>
      <c r="J19" s="763"/>
      <c r="K19" s="200">
        <v>9</v>
      </c>
      <c r="L19" s="802" t="s">
        <v>1259</v>
      </c>
      <c r="M19" s="803"/>
      <c r="N19" s="802" t="s">
        <v>1266</v>
      </c>
      <c r="O19" s="803"/>
      <c r="P19" s="802" t="s">
        <v>1257</v>
      </c>
      <c r="Q19" s="803"/>
      <c r="R19" s="271" t="s">
        <v>1256</v>
      </c>
      <c r="S19" s="271"/>
      <c r="T19" s="271"/>
      <c r="U19" s="802" t="s">
        <v>672</v>
      </c>
      <c r="V19" s="803"/>
      <c r="W19" s="802" t="s">
        <v>1135</v>
      </c>
      <c r="X19" s="804"/>
      <c r="Y19" s="202"/>
      <c r="Z19" s="201"/>
      <c r="AA19" s="201"/>
      <c r="AB19" s="201"/>
      <c r="AC19" s="230"/>
      <c r="AD19" s="230"/>
      <c r="AE19" s="230"/>
      <c r="AF19" s="230"/>
      <c r="AG19" s="230"/>
      <c r="AH19" s="230"/>
      <c r="AI19" s="230"/>
      <c r="AJ19" s="230"/>
      <c r="AK19" s="805" t="s">
        <v>1289</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1259</v>
      </c>
      <c r="M20" s="803"/>
      <c r="N20" s="802" t="s">
        <v>1258</v>
      </c>
      <c r="O20" s="803"/>
      <c r="P20" s="802" t="s">
        <v>1257</v>
      </c>
      <c r="Q20" s="803"/>
      <c r="R20" s="271" t="s">
        <v>1256</v>
      </c>
      <c r="S20" s="271"/>
      <c r="T20" s="271"/>
      <c r="U20" s="802" t="s">
        <v>672</v>
      </c>
      <c r="V20" s="803"/>
      <c r="W20" s="802" t="s">
        <v>1135</v>
      </c>
      <c r="X20" s="804"/>
      <c r="Y20" s="202"/>
      <c r="Z20" s="201"/>
      <c r="AA20" s="201"/>
      <c r="AB20" s="201"/>
      <c r="AC20" s="230"/>
      <c r="AD20" s="230"/>
      <c r="AE20" s="230"/>
      <c r="AF20" s="230"/>
      <c r="AG20" s="230"/>
      <c r="AH20" s="230"/>
      <c r="AI20" s="230"/>
      <c r="AJ20" s="230"/>
      <c r="AK20" s="805" t="s">
        <v>1255</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1259</v>
      </c>
      <c r="M21" s="803"/>
      <c r="N21" s="802" t="s">
        <v>1258</v>
      </c>
      <c r="O21" s="803"/>
      <c r="P21" s="802" t="s">
        <v>1257</v>
      </c>
      <c r="Q21" s="803"/>
      <c r="R21" s="271" t="s">
        <v>1256</v>
      </c>
      <c r="S21" s="271"/>
      <c r="T21" s="271"/>
      <c r="U21" s="802" t="s">
        <v>672</v>
      </c>
      <c r="V21" s="803"/>
      <c r="W21" s="802" t="s">
        <v>1135</v>
      </c>
      <c r="X21" s="804"/>
      <c r="Y21" s="202"/>
      <c r="Z21" s="201"/>
      <c r="AA21" s="201"/>
      <c r="AB21" s="201"/>
      <c r="AC21" s="230"/>
      <c r="AD21" s="230"/>
      <c r="AE21" s="230"/>
      <c r="AF21" s="230"/>
      <c r="AG21" s="230"/>
      <c r="AH21" s="230"/>
      <c r="AI21" s="230"/>
      <c r="AJ21" s="230"/>
      <c r="AK21" s="805" t="s">
        <v>1255</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350</v>
      </c>
      <c r="M22" s="803"/>
      <c r="N22" s="802" t="s">
        <v>375</v>
      </c>
      <c r="O22" s="803"/>
      <c r="P22" s="802" t="s">
        <v>352</v>
      </c>
      <c r="Q22" s="803"/>
      <c r="R22" s="271" t="s">
        <v>359</v>
      </c>
      <c r="S22" s="271"/>
      <c r="T22" s="271"/>
      <c r="U22" s="802" t="s">
        <v>672</v>
      </c>
      <c r="V22" s="803"/>
      <c r="W22" s="802" t="s">
        <v>1135</v>
      </c>
      <c r="X22" s="804"/>
      <c r="Y22" s="202"/>
      <c r="Z22" s="201"/>
      <c r="AA22" s="201"/>
      <c r="AB22" s="201"/>
      <c r="AC22" s="230"/>
      <c r="AD22" s="230"/>
      <c r="AE22" s="230"/>
      <c r="AF22" s="230"/>
      <c r="AG22" s="230"/>
      <c r="AH22" s="230"/>
      <c r="AI22" s="230"/>
      <c r="AJ22" s="230"/>
      <c r="AK22" s="805" t="s">
        <v>670</v>
      </c>
      <c r="AL22" s="806"/>
      <c r="AM22" s="806"/>
      <c r="AN22" s="807"/>
      <c r="AO22" s="808"/>
      <c r="AP22" s="3"/>
      <c r="AQ22" s="229">
        <f t="shared" si="5"/>
        <v>3</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0.1</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v>1</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1">
    <dataValidation type="list" allowBlank="1" showInputMessage="1" showErrorMessage="1" sqref="R11:T30 N11:O30" xr:uid="{267A6E0E-1BB1-47E1-8598-65776AB9D92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E6A733-10B3-48E7-B82A-B6EB32817FBA}">
          <x14:formula1>
            <xm:f>'(参考)リスト'!$F$16:$F$21</xm:f>
          </x14:formula1>
          <xm:sqref>W11:X30</xm:sqref>
        </x14:dataValidation>
        <x14:dataValidation type="list" allowBlank="1" showInputMessage="1" showErrorMessage="1" xr:uid="{AC72053F-C989-4002-8D98-67A43688DF35}">
          <x14:formula1>
            <xm:f>'(参考)リスト'!$B$16:$B$20</xm:f>
          </x14:formula1>
          <xm:sqref>L11:M30</xm:sqref>
        </x14:dataValidation>
        <x14:dataValidation type="list" allowBlank="1" showInputMessage="1" showErrorMessage="1" xr:uid="{1463F463-AB26-43B1-A91A-642E32007605}">
          <x14:formula1>
            <xm:f>'(参考)リスト'!$G$16:$G$20</xm:f>
          </x14:formula1>
          <xm:sqref>U11:V30</xm:sqref>
        </x14:dataValidation>
        <x14:dataValidation type="list" allowBlank="1" showInputMessage="1" showErrorMessage="1" xr:uid="{EB13E876-58E5-46B3-8725-736F260CAF16}">
          <x14:formula1>
            <xm:f>'(参考)リスト'!$D$16:$D$18</xm:f>
          </x14:formula1>
          <xm:sqref>P11:Q30</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C24C7-3313-4D3B-A83D-4F2A2C4AB106}">
  <dimension ref="B1:CH52"/>
  <sheetViews>
    <sheetView showGridLines="0" showZeros="0" view="pageBreakPreview" zoomScale="90" zoomScaleNormal="100" zoomScaleSheetLayoutView="90" workbookViewId="0">
      <selection activeCell="U26" sqref="U26:V26"/>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S024</v>
      </c>
      <c r="AW5" s="168">
        <f>R7</f>
        <v>10.74</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2</v>
      </c>
      <c r="BJ5" s="169" t="str">
        <f>+Y35</f>
        <v/>
      </c>
      <c r="BK5" s="169" t="str">
        <f t="shared" ref="BK5" si="2">+Z35</f>
        <v/>
      </c>
      <c r="BL5" s="169" t="str">
        <f>+AA35</f>
        <v/>
      </c>
      <c r="BM5" s="169">
        <f>+AC35</f>
        <v>0</v>
      </c>
      <c r="BN5" s="169">
        <f t="shared" ref="BN5:BO5" si="3">+AD35</f>
        <v>0</v>
      </c>
      <c r="BO5" s="169">
        <f t="shared" si="3"/>
        <v>1</v>
      </c>
      <c r="BP5" s="169">
        <f>+AG35</f>
        <v>0</v>
      </c>
      <c r="BQ5" s="169">
        <f>+AH35</f>
        <v>0</v>
      </c>
      <c r="BR5" s="169">
        <f>+AI35</f>
        <v>2</v>
      </c>
      <c r="BS5" s="195" t="str">
        <f>+Y36</f>
        <v>Ⅰ</v>
      </c>
      <c r="BT5" s="195" t="str">
        <f>+AC36</f>
        <v>Ⅱ</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7.4999999999999997E-3</v>
      </c>
      <c r="CE5" s="172">
        <f t="shared" si="4"/>
        <v>0</v>
      </c>
      <c r="CF5" s="172">
        <f t="shared" si="4"/>
        <v>0</v>
      </c>
      <c r="CG5" s="172">
        <f t="shared" si="4"/>
        <v>0</v>
      </c>
      <c r="CH5" s="172">
        <f t="shared" si="4"/>
        <v>6.2</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1158</v>
      </c>
      <c r="O7" s="795"/>
      <c r="P7" s="791" t="s">
        <v>475</v>
      </c>
      <c r="Q7" s="793"/>
      <c r="R7" s="847">
        <v>10.74</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520</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511</v>
      </c>
      <c r="O14" s="803"/>
      <c r="P14" s="802" t="s">
        <v>352</v>
      </c>
      <c r="Q14" s="803"/>
      <c r="R14" s="271" t="s">
        <v>352</v>
      </c>
      <c r="S14" s="271"/>
      <c r="T14" s="271"/>
      <c r="U14" s="802" t="s">
        <v>672</v>
      </c>
      <c r="V14" s="803"/>
      <c r="W14" s="802" t="s">
        <v>671</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3</v>
      </c>
    </row>
    <row r="15" spans="2:86" ht="12" customHeight="1" x14ac:dyDescent="0.15">
      <c r="B15" s="485"/>
      <c r="C15" s="764"/>
      <c r="D15" s="762"/>
      <c r="E15" s="762"/>
      <c r="F15" s="762"/>
      <c r="G15" s="762"/>
      <c r="H15" s="762"/>
      <c r="I15" s="762"/>
      <c r="J15" s="763"/>
      <c r="K15" s="200">
        <v>5</v>
      </c>
      <c r="L15" s="802" t="s">
        <v>561</v>
      </c>
      <c r="M15" s="803"/>
      <c r="N15" s="802" t="s">
        <v>512</v>
      </c>
      <c r="O15" s="803"/>
      <c r="P15" s="802" t="s">
        <v>352</v>
      </c>
      <c r="Q15" s="803"/>
      <c r="R15" s="271" t="s">
        <v>352</v>
      </c>
      <c r="S15" s="271"/>
      <c r="T15" s="271"/>
      <c r="U15" s="802" t="s">
        <v>672</v>
      </c>
      <c r="V15" s="803"/>
      <c r="W15" s="802" t="s">
        <v>671</v>
      </c>
      <c r="X15" s="804"/>
      <c r="Y15" s="202"/>
      <c r="Z15" s="201"/>
      <c r="AA15" s="201"/>
      <c r="AB15" s="201"/>
      <c r="AC15" s="230"/>
      <c r="AD15" s="230"/>
      <c r="AE15" s="230"/>
      <c r="AF15" s="230"/>
      <c r="AG15" s="230"/>
      <c r="AH15" s="230"/>
      <c r="AI15" s="230"/>
      <c r="AJ15" s="230">
        <v>3</v>
      </c>
      <c r="AK15" s="805" t="s">
        <v>1131</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511</v>
      </c>
      <c r="O16" s="803"/>
      <c r="P16" s="802" t="s">
        <v>351</v>
      </c>
      <c r="Q16" s="803"/>
      <c r="R16" s="271" t="s">
        <v>559</v>
      </c>
      <c r="S16" s="271"/>
      <c r="T16" s="271"/>
      <c r="U16" s="802" t="s">
        <v>62</v>
      </c>
      <c r="V16" s="803"/>
      <c r="W16" s="802" t="s">
        <v>62</v>
      </c>
      <c r="X16" s="804"/>
      <c r="Y16" s="202"/>
      <c r="Z16" s="201"/>
      <c r="AA16" s="201"/>
      <c r="AB16" s="201"/>
      <c r="AC16" s="230"/>
      <c r="AD16" s="230"/>
      <c r="AE16" s="230"/>
      <c r="AF16" s="230"/>
      <c r="AG16" s="230"/>
      <c r="AH16" s="230"/>
      <c r="AI16" s="230"/>
      <c r="AJ16" s="230"/>
      <c r="AK16" s="805" t="s">
        <v>1031</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561</v>
      </c>
      <c r="M17" s="803"/>
      <c r="N17" s="802" t="s">
        <v>511</v>
      </c>
      <c r="O17" s="803"/>
      <c r="P17" s="802" t="s">
        <v>352</v>
      </c>
      <c r="Q17" s="803"/>
      <c r="R17" s="271" t="s">
        <v>352</v>
      </c>
      <c r="S17" s="271"/>
      <c r="T17" s="271"/>
      <c r="U17" s="802" t="s">
        <v>672</v>
      </c>
      <c r="V17" s="803"/>
      <c r="W17" s="802" t="s">
        <v>671</v>
      </c>
      <c r="X17" s="804"/>
      <c r="Y17" s="202"/>
      <c r="Z17" s="201"/>
      <c r="AA17" s="201"/>
      <c r="AB17" s="201"/>
      <c r="AC17" s="230"/>
      <c r="AD17" s="230"/>
      <c r="AE17" s="230"/>
      <c r="AF17" s="230"/>
      <c r="AG17" s="230"/>
      <c r="AH17" s="230"/>
      <c r="AI17" s="230"/>
      <c r="AJ17" s="230">
        <v>3.2</v>
      </c>
      <c r="AK17" s="805" t="s">
        <v>1131</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561</v>
      </c>
      <c r="M18" s="803"/>
      <c r="N18" s="802" t="s">
        <v>515</v>
      </c>
      <c r="O18" s="803"/>
      <c r="P18" s="802" t="s">
        <v>351</v>
      </c>
      <c r="Q18" s="803"/>
      <c r="R18" s="271" t="s">
        <v>357</v>
      </c>
      <c r="S18" s="271"/>
      <c r="T18" s="271"/>
      <c r="U18" s="802" t="s">
        <v>672</v>
      </c>
      <c r="V18" s="803"/>
      <c r="W18" s="802" t="s">
        <v>671</v>
      </c>
      <c r="X18" s="804"/>
      <c r="Y18" s="202"/>
      <c r="Z18" s="201"/>
      <c r="AA18" s="201"/>
      <c r="AB18" s="201"/>
      <c r="AC18" s="230"/>
      <c r="AD18" s="230"/>
      <c r="AE18" s="230"/>
      <c r="AF18" s="230">
        <v>7.4999999999999997E-3</v>
      </c>
      <c r="AG18" s="230"/>
      <c r="AH18" s="230"/>
      <c r="AI18" s="230"/>
      <c r="AJ18" s="230"/>
      <c r="AK18" s="805" t="s">
        <v>1159</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519</v>
      </c>
      <c r="O19" s="803"/>
      <c r="P19" s="802" t="s">
        <v>351</v>
      </c>
      <c r="Q19" s="803"/>
      <c r="R19" s="271" t="s">
        <v>559</v>
      </c>
      <c r="S19" s="271"/>
      <c r="T19" s="271"/>
      <c r="U19" s="802" t="s">
        <v>672</v>
      </c>
      <c r="V19" s="803"/>
      <c r="W19" s="802" t="s">
        <v>671</v>
      </c>
      <c r="X19" s="804"/>
      <c r="Y19" s="202"/>
      <c r="Z19" s="201"/>
      <c r="AA19" s="201"/>
      <c r="AB19" s="201"/>
      <c r="AC19" s="230"/>
      <c r="AD19" s="230"/>
      <c r="AE19" s="230"/>
      <c r="AF19" s="230"/>
      <c r="AG19" s="230"/>
      <c r="AH19" s="230"/>
      <c r="AI19" s="230"/>
      <c r="AJ19" s="230"/>
      <c r="AK19" s="805" t="s">
        <v>1031</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561</v>
      </c>
      <c r="M20" s="803"/>
      <c r="N20" s="802" t="s">
        <v>511</v>
      </c>
      <c r="O20" s="803"/>
      <c r="P20" s="802" t="s">
        <v>352</v>
      </c>
      <c r="Q20" s="803"/>
      <c r="R20" s="271" t="s">
        <v>352</v>
      </c>
      <c r="S20" s="271"/>
      <c r="T20" s="271"/>
      <c r="U20" s="802" t="s">
        <v>672</v>
      </c>
      <c r="V20" s="803"/>
      <c r="W20" s="802" t="s">
        <v>648</v>
      </c>
      <c r="X20" s="804"/>
      <c r="Y20" s="202"/>
      <c r="Z20" s="201"/>
      <c r="AA20" s="201"/>
      <c r="AB20" s="201"/>
      <c r="AC20" s="230"/>
      <c r="AD20" s="230"/>
      <c r="AE20" s="230"/>
      <c r="AF20" s="230"/>
      <c r="AG20" s="230"/>
      <c r="AH20" s="230"/>
      <c r="AI20" s="230"/>
      <c r="AJ20" s="230"/>
      <c r="AK20" s="805" t="s">
        <v>706</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1262</v>
      </c>
      <c r="M21" s="803"/>
      <c r="N21" s="802" t="s">
        <v>1271</v>
      </c>
      <c r="O21" s="803"/>
      <c r="P21" s="802" t="s">
        <v>1257</v>
      </c>
      <c r="Q21" s="803"/>
      <c r="R21" s="271" t="s">
        <v>1256</v>
      </c>
      <c r="S21" s="271"/>
      <c r="T21" s="271"/>
      <c r="U21" s="802" t="s">
        <v>672</v>
      </c>
      <c r="V21" s="803"/>
      <c r="W21" s="802" t="s">
        <v>671</v>
      </c>
      <c r="X21" s="804"/>
      <c r="Y21" s="202"/>
      <c r="Z21" s="201"/>
      <c r="AA21" s="201"/>
      <c r="AB21" s="201"/>
      <c r="AC21" s="230"/>
      <c r="AD21" s="230"/>
      <c r="AE21" s="230"/>
      <c r="AF21" s="230"/>
      <c r="AG21" s="230"/>
      <c r="AH21" s="230"/>
      <c r="AI21" s="230"/>
      <c r="AJ21" s="230"/>
      <c r="AK21" s="805" t="s">
        <v>1260</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1262</v>
      </c>
      <c r="M22" s="803"/>
      <c r="N22" s="802" t="s">
        <v>1261</v>
      </c>
      <c r="O22" s="803"/>
      <c r="P22" s="802" t="s">
        <v>1257</v>
      </c>
      <c r="Q22" s="803"/>
      <c r="R22" s="271" t="s">
        <v>1256</v>
      </c>
      <c r="S22" s="271"/>
      <c r="T22" s="271"/>
      <c r="U22" s="802" t="s">
        <v>672</v>
      </c>
      <c r="V22" s="803"/>
      <c r="W22" s="802" t="s">
        <v>671</v>
      </c>
      <c r="X22" s="804"/>
      <c r="Y22" s="202"/>
      <c r="Z22" s="201"/>
      <c r="AA22" s="201"/>
      <c r="AB22" s="201"/>
      <c r="AC22" s="230"/>
      <c r="AD22" s="230"/>
      <c r="AE22" s="230"/>
      <c r="AF22" s="230"/>
      <c r="AG22" s="230"/>
      <c r="AH22" s="230"/>
      <c r="AI22" s="230"/>
      <c r="AJ22" s="230"/>
      <c r="AK22" s="805" t="s">
        <v>1260</v>
      </c>
      <c r="AL22" s="806"/>
      <c r="AM22" s="806"/>
      <c r="AN22" s="807"/>
      <c r="AO22" s="808"/>
      <c r="AP22" s="3"/>
      <c r="AQ22" s="229">
        <f t="shared" si="5"/>
        <v>2</v>
      </c>
    </row>
    <row r="23" spans="2:43" ht="12" customHeight="1" x14ac:dyDescent="0.15">
      <c r="B23" s="485"/>
      <c r="C23" s="764"/>
      <c r="D23" s="762"/>
      <c r="E23" s="762"/>
      <c r="F23" s="762"/>
      <c r="G23" s="762"/>
      <c r="H23" s="762"/>
      <c r="I23" s="762"/>
      <c r="J23" s="763"/>
      <c r="K23" s="200">
        <v>13</v>
      </c>
      <c r="L23" s="802" t="s">
        <v>350</v>
      </c>
      <c r="M23" s="803"/>
      <c r="N23" s="802" t="s">
        <v>375</v>
      </c>
      <c r="O23" s="803"/>
      <c r="P23" s="802" t="s">
        <v>352</v>
      </c>
      <c r="Q23" s="803"/>
      <c r="R23" s="271" t="s">
        <v>359</v>
      </c>
      <c r="S23" s="271"/>
      <c r="T23" s="271"/>
      <c r="U23" s="802" t="s">
        <v>672</v>
      </c>
      <c r="V23" s="803"/>
      <c r="W23" s="802" t="s">
        <v>1135</v>
      </c>
      <c r="X23" s="804"/>
      <c r="Y23" s="202"/>
      <c r="Z23" s="201"/>
      <c r="AA23" s="201"/>
      <c r="AB23" s="201"/>
      <c r="AC23" s="230"/>
      <c r="AD23" s="230"/>
      <c r="AE23" s="230"/>
      <c r="AF23" s="230"/>
      <c r="AG23" s="230"/>
      <c r="AH23" s="230"/>
      <c r="AI23" s="230"/>
      <c r="AJ23" s="230"/>
      <c r="AK23" s="805" t="s">
        <v>670</v>
      </c>
      <c r="AL23" s="806"/>
      <c r="AM23" s="806"/>
      <c r="AN23" s="807"/>
      <c r="AO23" s="808"/>
      <c r="AP23" s="3"/>
      <c r="AQ23" s="229">
        <f t="shared" si="5"/>
        <v>3</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7.4999999999999997E-3</v>
      </c>
      <c r="AG31" s="231">
        <f t="shared" si="6"/>
        <v>0</v>
      </c>
      <c r="AH31" s="231">
        <f t="shared" si="6"/>
        <v>0</v>
      </c>
      <c r="AI31" s="231">
        <f t="shared" si="6"/>
        <v>0</v>
      </c>
      <c r="AJ31" s="231">
        <f t="shared" si="6"/>
        <v>6.2</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2</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2</v>
      </c>
      <c r="AJ35" s="817"/>
      <c r="AK35" s="827"/>
      <c r="AL35" s="828"/>
      <c r="AM35" s="828"/>
      <c r="AN35" s="828"/>
      <c r="AO35" s="829"/>
      <c r="AP35" s="3"/>
      <c r="AQ35" s="169">
        <f>+Y32+AC35+AG35</f>
        <v>0</v>
      </c>
      <c r="AR35" s="169">
        <f>+Z32+AD35+AH35</f>
        <v>0</v>
      </c>
      <c r="AS35" s="743">
        <f>+AS34+AE35+AI35</f>
        <v>3</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1">
    <dataValidation type="list" allowBlank="1" showInputMessage="1" showErrorMessage="1" sqref="N11:O30 R11:T30" xr:uid="{8A536334-D5BA-4ABE-87F7-DF531B726E4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E12A03-6A4D-4FC4-B34E-4C3667D28D48}">
          <x14:formula1>
            <xm:f>'(参考)リスト'!$D$16:$D$18</xm:f>
          </x14:formula1>
          <xm:sqref>P11:Q30</xm:sqref>
        </x14:dataValidation>
        <x14:dataValidation type="list" allowBlank="1" showInputMessage="1" showErrorMessage="1" xr:uid="{FC14B65A-BA04-40DF-AAAB-D18F1EA13322}">
          <x14:formula1>
            <xm:f>'(参考)リスト'!$G$16:$G$20</xm:f>
          </x14:formula1>
          <xm:sqref>U11:V30</xm:sqref>
        </x14:dataValidation>
        <x14:dataValidation type="list" allowBlank="1" showInputMessage="1" showErrorMessage="1" xr:uid="{7E94AB99-D6FC-485C-A27E-27ABC3C93A3E}">
          <x14:formula1>
            <xm:f>'(参考)リスト'!$B$16:$B$20</xm:f>
          </x14:formula1>
          <xm:sqref>L11:M30</xm:sqref>
        </x14:dataValidation>
        <x14:dataValidation type="list" allowBlank="1" showInputMessage="1" showErrorMessage="1" xr:uid="{E19EA084-E3D5-4E99-B32C-2CE941FD9795}">
          <x14:formula1>
            <xm:f>'(参考)リスト'!$F$16:$F$21</xm:f>
          </x14:formula1>
          <xm:sqref>W11:X30</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F243-F2F7-4F2E-92A9-C611A3C7172B}">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S025</v>
      </c>
      <c r="AW5" s="168">
        <f>R7</f>
        <v>10.58</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1</v>
      </c>
      <c r="BP5" s="169">
        <f>+AG35</f>
        <v>0</v>
      </c>
      <c r="BQ5" s="169">
        <f>+AH35</f>
        <v>0</v>
      </c>
      <c r="BR5" s="169">
        <f>+AI35</f>
        <v>0</v>
      </c>
      <c r="BS5" s="195" t="str">
        <f>+Y36</f>
        <v>Ⅰ</v>
      </c>
      <c r="BT5" s="195" t="str">
        <f>+AC36</f>
        <v>Ⅱ</v>
      </c>
      <c r="BU5" s="195" t="str">
        <f>+AG36</f>
        <v>Ⅰ</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0.05</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1160</v>
      </c>
      <c r="O7" s="795"/>
      <c r="P7" s="791" t="s">
        <v>475</v>
      </c>
      <c r="Q7" s="793"/>
      <c r="R7" s="847">
        <v>10.58</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516</v>
      </c>
      <c r="O12" s="803"/>
      <c r="P12" s="802" t="s">
        <v>351</v>
      </c>
      <c r="Q12" s="803"/>
      <c r="R12" s="271" t="s">
        <v>559</v>
      </c>
      <c r="S12" s="271"/>
      <c r="T12" s="271"/>
      <c r="U12" s="802" t="s">
        <v>62</v>
      </c>
      <c r="V12" s="803"/>
      <c r="W12" s="802" t="s">
        <v>62</v>
      </c>
      <c r="X12" s="804"/>
      <c r="Y12" s="202"/>
      <c r="Z12" s="201"/>
      <c r="AA12" s="201"/>
      <c r="AB12" s="201"/>
      <c r="AC12" s="230"/>
      <c r="AD12" s="230"/>
      <c r="AE12" s="230"/>
      <c r="AF12" s="230"/>
      <c r="AG12" s="230"/>
      <c r="AH12" s="230"/>
      <c r="AI12" s="230"/>
      <c r="AJ12" s="230"/>
      <c r="AK12" s="787" t="s">
        <v>1031</v>
      </c>
      <c r="AL12" s="788"/>
      <c r="AM12" s="788"/>
      <c r="AN12" s="789"/>
      <c r="AO12" s="790"/>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511</v>
      </c>
      <c r="O13" s="803"/>
      <c r="P13" s="802" t="s">
        <v>351</v>
      </c>
      <c r="Q13" s="803"/>
      <c r="R13" s="271" t="s">
        <v>559</v>
      </c>
      <c r="S13" s="271"/>
      <c r="T13" s="271"/>
      <c r="U13" s="802" t="s">
        <v>648</v>
      </c>
      <c r="V13" s="803"/>
      <c r="W13" s="802" t="s">
        <v>648</v>
      </c>
      <c r="X13" s="804"/>
      <c r="Y13" s="202"/>
      <c r="Z13" s="201"/>
      <c r="AA13" s="201"/>
      <c r="AB13" s="201"/>
      <c r="AC13" s="230"/>
      <c r="AD13" s="230"/>
      <c r="AE13" s="230"/>
      <c r="AF13" s="230"/>
      <c r="AG13" s="230"/>
      <c r="AH13" s="230"/>
      <c r="AI13" s="230"/>
      <c r="AJ13" s="230"/>
      <c r="AK13" s="787" t="s">
        <v>1031</v>
      </c>
      <c r="AL13" s="788"/>
      <c r="AM13" s="788"/>
      <c r="AN13" s="789"/>
      <c r="AO13" s="790"/>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513</v>
      </c>
      <c r="O14" s="803"/>
      <c r="P14" s="802" t="s">
        <v>351</v>
      </c>
      <c r="Q14" s="803"/>
      <c r="R14" s="271" t="s">
        <v>559</v>
      </c>
      <c r="S14" s="271"/>
      <c r="T14" s="271"/>
      <c r="U14" s="802" t="s">
        <v>672</v>
      </c>
      <c r="V14" s="803"/>
      <c r="W14" s="802" t="s">
        <v>671</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511</v>
      </c>
      <c r="O15" s="803"/>
      <c r="P15" s="802" t="s">
        <v>351</v>
      </c>
      <c r="Q15" s="803"/>
      <c r="R15" s="271" t="s">
        <v>559</v>
      </c>
      <c r="S15" s="271"/>
      <c r="T15" s="271"/>
      <c r="U15" s="802" t="s">
        <v>62</v>
      </c>
      <c r="V15" s="803"/>
      <c r="W15" s="802" t="s">
        <v>62</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511</v>
      </c>
      <c r="O16" s="803"/>
      <c r="P16" s="802" t="s">
        <v>351</v>
      </c>
      <c r="Q16" s="803"/>
      <c r="R16" s="271" t="s">
        <v>559</v>
      </c>
      <c r="S16" s="271"/>
      <c r="T16" s="271"/>
      <c r="U16" s="802" t="s">
        <v>62</v>
      </c>
      <c r="V16" s="803"/>
      <c r="W16" s="802" t="s">
        <v>62</v>
      </c>
      <c r="X16" s="804"/>
      <c r="Y16" s="202"/>
      <c r="Z16" s="201"/>
      <c r="AA16" s="201"/>
      <c r="AB16" s="201"/>
      <c r="AC16" s="230"/>
      <c r="AD16" s="230"/>
      <c r="AE16" s="230"/>
      <c r="AF16" s="230"/>
      <c r="AG16" s="230"/>
      <c r="AH16" s="230"/>
      <c r="AI16" s="230"/>
      <c r="AJ16" s="230"/>
      <c r="AK16" s="805" t="s">
        <v>1031</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561</v>
      </c>
      <c r="M17" s="803"/>
      <c r="N17" s="802" t="s">
        <v>519</v>
      </c>
      <c r="O17" s="803"/>
      <c r="P17" s="802" t="s">
        <v>351</v>
      </c>
      <c r="Q17" s="803"/>
      <c r="R17" s="271" t="s">
        <v>559</v>
      </c>
      <c r="S17" s="271"/>
      <c r="T17" s="271"/>
      <c r="U17" s="802" t="s">
        <v>672</v>
      </c>
      <c r="V17" s="803"/>
      <c r="W17" s="802" t="s">
        <v>671</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509</v>
      </c>
      <c r="O18" s="803"/>
      <c r="P18" s="802" t="s">
        <v>351</v>
      </c>
      <c r="Q18" s="803"/>
      <c r="R18" s="271" t="s">
        <v>559</v>
      </c>
      <c r="S18" s="271"/>
      <c r="T18" s="271"/>
      <c r="U18" s="802" t="s">
        <v>672</v>
      </c>
      <c r="V18" s="803"/>
      <c r="W18" s="802" t="s">
        <v>671</v>
      </c>
      <c r="X18" s="804"/>
      <c r="Y18" s="202"/>
      <c r="Z18" s="201"/>
      <c r="AA18" s="201"/>
      <c r="AB18" s="201"/>
      <c r="AC18" s="230"/>
      <c r="AD18" s="230"/>
      <c r="AE18" s="230"/>
      <c r="AF18" s="230">
        <v>0.05</v>
      </c>
      <c r="AG18" s="230"/>
      <c r="AH18" s="230"/>
      <c r="AI18" s="230"/>
      <c r="AJ18" s="230"/>
      <c r="AK18" s="805" t="s">
        <v>837</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519</v>
      </c>
      <c r="O19" s="803"/>
      <c r="P19" s="802" t="s">
        <v>351</v>
      </c>
      <c r="Q19" s="803"/>
      <c r="R19" s="271" t="s">
        <v>559</v>
      </c>
      <c r="S19" s="271"/>
      <c r="T19" s="271"/>
      <c r="U19" s="802" t="s">
        <v>672</v>
      </c>
      <c r="V19" s="803"/>
      <c r="W19" s="802" t="s">
        <v>671</v>
      </c>
      <c r="X19" s="804"/>
      <c r="Y19" s="202"/>
      <c r="Z19" s="201"/>
      <c r="AA19" s="201"/>
      <c r="AB19" s="201"/>
      <c r="AC19" s="230"/>
      <c r="AD19" s="230"/>
      <c r="AE19" s="230"/>
      <c r="AF19" s="230"/>
      <c r="AG19" s="230"/>
      <c r="AH19" s="230"/>
      <c r="AI19" s="230"/>
      <c r="AJ19" s="230"/>
      <c r="AK19" s="805" t="s">
        <v>1031</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561</v>
      </c>
      <c r="M20" s="803"/>
      <c r="N20" s="802" t="s">
        <v>519</v>
      </c>
      <c r="O20" s="803"/>
      <c r="P20" s="802" t="s">
        <v>351</v>
      </c>
      <c r="Q20" s="803"/>
      <c r="R20" s="271" t="s">
        <v>559</v>
      </c>
      <c r="S20" s="271"/>
      <c r="T20" s="271"/>
      <c r="U20" s="802" t="s">
        <v>672</v>
      </c>
      <c r="V20" s="803"/>
      <c r="W20" s="802" t="s">
        <v>671</v>
      </c>
      <c r="X20" s="804"/>
      <c r="Y20" s="202"/>
      <c r="Z20" s="201"/>
      <c r="AA20" s="201"/>
      <c r="AB20" s="201"/>
      <c r="AC20" s="230"/>
      <c r="AD20" s="230"/>
      <c r="AE20" s="230"/>
      <c r="AF20" s="230"/>
      <c r="AG20" s="230"/>
      <c r="AH20" s="230"/>
      <c r="AI20" s="230"/>
      <c r="AJ20" s="230"/>
      <c r="AK20" s="805" t="s">
        <v>1031</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350</v>
      </c>
      <c r="M22" s="803"/>
      <c r="N22" s="802" t="s">
        <v>376</v>
      </c>
      <c r="O22" s="803"/>
      <c r="P22" s="802" t="s">
        <v>351</v>
      </c>
      <c r="Q22" s="803"/>
      <c r="R22" s="271" t="s">
        <v>559</v>
      </c>
      <c r="S22" s="271"/>
      <c r="T22" s="271"/>
      <c r="U22" s="802" t="s">
        <v>672</v>
      </c>
      <c r="V22" s="803"/>
      <c r="W22" s="802" t="s">
        <v>1135</v>
      </c>
      <c r="X22" s="804"/>
      <c r="Y22" s="202"/>
      <c r="Z22" s="201"/>
      <c r="AA22" s="201"/>
      <c r="AB22" s="201"/>
      <c r="AC22" s="230"/>
      <c r="AD22" s="230"/>
      <c r="AE22" s="230"/>
      <c r="AF22" s="230"/>
      <c r="AG22" s="230"/>
      <c r="AH22" s="230"/>
      <c r="AI22" s="230"/>
      <c r="AJ22" s="230"/>
      <c r="AK22" s="805" t="s">
        <v>1130</v>
      </c>
      <c r="AL22" s="806"/>
      <c r="AM22" s="806"/>
      <c r="AN22" s="807"/>
      <c r="AO22" s="808"/>
      <c r="AP22" s="3"/>
      <c r="AQ22" s="229">
        <f t="shared" si="5"/>
        <v>2</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0.05</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362</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1">
    <dataValidation type="list" allowBlank="1" showInputMessage="1" showErrorMessage="1" sqref="R11:T30 N11:O30" xr:uid="{2ECE8C29-040B-4FBA-B1D3-07D04F10B29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6690F38-32ED-4222-8A22-702D08A7A3AE}">
          <x14:formula1>
            <xm:f>'(参考)リスト'!$F$16:$F$21</xm:f>
          </x14:formula1>
          <xm:sqref>W11:X30</xm:sqref>
        </x14:dataValidation>
        <x14:dataValidation type="list" allowBlank="1" showInputMessage="1" showErrorMessage="1" xr:uid="{D5655977-2775-4DB7-A1E6-7DC9203FB90C}">
          <x14:formula1>
            <xm:f>'(参考)リスト'!$B$16:$B$20</xm:f>
          </x14:formula1>
          <xm:sqref>L11:M30</xm:sqref>
        </x14:dataValidation>
        <x14:dataValidation type="list" allowBlank="1" showInputMessage="1" showErrorMessage="1" xr:uid="{80AEBC51-9B0E-42A7-9137-FA3B1A15CB5E}">
          <x14:formula1>
            <xm:f>'(参考)リスト'!$G$16:$G$20</xm:f>
          </x14:formula1>
          <xm:sqref>U11:V30</xm:sqref>
        </x14:dataValidation>
        <x14:dataValidation type="list" allowBlank="1" showInputMessage="1" showErrorMessage="1" xr:uid="{99AF559C-D0C1-4BBF-9B86-7C05C8CB793B}">
          <x14:formula1>
            <xm:f>'(参考)リスト'!$D$16:$D$18</xm:f>
          </x14:formula1>
          <xm:sqref>P11:Q30</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90375-409B-4B36-9ABA-9FCF0DF38F0F}">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S026</v>
      </c>
      <c r="AW5" s="168">
        <f>R7</f>
        <v>10.77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1161</v>
      </c>
      <c r="O7" s="795"/>
      <c r="P7" s="791" t="s">
        <v>475</v>
      </c>
      <c r="Q7" s="793"/>
      <c r="R7" s="847">
        <v>10.77</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513</v>
      </c>
      <c r="O12" s="803"/>
      <c r="P12" s="802" t="s">
        <v>352</v>
      </c>
      <c r="Q12" s="803"/>
      <c r="R12" s="271" t="s">
        <v>352</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519</v>
      </c>
      <c r="O13" s="803"/>
      <c r="P13" s="802" t="s">
        <v>351</v>
      </c>
      <c r="Q13" s="803"/>
      <c r="R13" s="271" t="s">
        <v>559</v>
      </c>
      <c r="S13" s="271"/>
      <c r="T13" s="271"/>
      <c r="U13" s="802" t="s">
        <v>672</v>
      </c>
      <c r="V13" s="803"/>
      <c r="W13" s="802" t="s">
        <v>671</v>
      </c>
      <c r="X13" s="804"/>
      <c r="Y13" s="202"/>
      <c r="Z13" s="201"/>
      <c r="AA13" s="201"/>
      <c r="AB13" s="201"/>
      <c r="AC13" s="230"/>
      <c r="AD13" s="230"/>
      <c r="AE13" s="230"/>
      <c r="AF13" s="230"/>
      <c r="AG13" s="230"/>
      <c r="AH13" s="230"/>
      <c r="AI13" s="230"/>
      <c r="AJ13" s="230"/>
      <c r="AK13" s="805" t="s">
        <v>1031</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519</v>
      </c>
      <c r="O14" s="803"/>
      <c r="P14" s="802" t="s">
        <v>351</v>
      </c>
      <c r="Q14" s="803"/>
      <c r="R14" s="271" t="s">
        <v>559</v>
      </c>
      <c r="S14" s="271"/>
      <c r="T14" s="271"/>
      <c r="U14" s="802" t="s">
        <v>672</v>
      </c>
      <c r="V14" s="803"/>
      <c r="W14" s="802" t="s">
        <v>671</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519</v>
      </c>
      <c r="O15" s="803"/>
      <c r="P15" s="802" t="s">
        <v>351</v>
      </c>
      <c r="Q15" s="803"/>
      <c r="R15" s="271" t="s">
        <v>559</v>
      </c>
      <c r="S15" s="271"/>
      <c r="T15" s="271"/>
      <c r="U15" s="802" t="s">
        <v>672</v>
      </c>
      <c r="V15" s="803"/>
      <c r="W15" s="802" t="s">
        <v>671</v>
      </c>
      <c r="X15" s="804"/>
      <c r="Y15" s="202"/>
      <c r="Z15" s="201"/>
      <c r="AA15" s="201"/>
      <c r="AB15" s="201"/>
      <c r="AC15" s="230"/>
      <c r="AD15" s="230"/>
      <c r="AE15" s="230"/>
      <c r="AF15" s="230"/>
      <c r="AG15" s="230"/>
      <c r="AH15" s="230"/>
      <c r="AI15" s="230"/>
      <c r="AJ15" s="230"/>
      <c r="AK15" s="805" t="s">
        <v>1031</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350</v>
      </c>
      <c r="M16" s="803"/>
      <c r="N16" s="802" t="s">
        <v>376</v>
      </c>
      <c r="O16" s="803"/>
      <c r="P16" s="802" t="s">
        <v>351</v>
      </c>
      <c r="Q16" s="803"/>
      <c r="R16" s="271" t="s">
        <v>559</v>
      </c>
      <c r="S16" s="271"/>
      <c r="T16" s="271"/>
      <c r="U16" s="802" t="s">
        <v>672</v>
      </c>
      <c r="V16" s="803"/>
      <c r="W16" s="802" t="s">
        <v>1135</v>
      </c>
      <c r="X16" s="804"/>
      <c r="Y16" s="202"/>
      <c r="Z16" s="201"/>
      <c r="AA16" s="201"/>
      <c r="AB16" s="201"/>
      <c r="AC16" s="230"/>
      <c r="AD16" s="230"/>
      <c r="AE16" s="230"/>
      <c r="AF16" s="230"/>
      <c r="AG16" s="230"/>
      <c r="AH16" s="230"/>
      <c r="AI16" s="230"/>
      <c r="AJ16" s="230"/>
      <c r="AK16" s="805" t="s">
        <v>1130</v>
      </c>
      <c r="AL16" s="806"/>
      <c r="AM16" s="806"/>
      <c r="AN16" s="807"/>
      <c r="AO16" s="808"/>
      <c r="AP16" s="3"/>
      <c r="AQ16" s="229">
        <f t="shared" si="5"/>
        <v>2</v>
      </c>
    </row>
    <row r="17" spans="2:43" ht="12" customHeight="1" x14ac:dyDescent="0.15">
      <c r="B17" s="485"/>
      <c r="C17" s="764"/>
      <c r="D17" s="762"/>
      <c r="E17" s="762"/>
      <c r="F17" s="762"/>
      <c r="G17" s="762"/>
      <c r="H17" s="762"/>
      <c r="I17" s="762"/>
      <c r="J17" s="763"/>
      <c r="K17" s="200">
        <v>7</v>
      </c>
      <c r="L17" s="802" t="s">
        <v>350</v>
      </c>
      <c r="M17" s="803"/>
      <c r="N17" s="802" t="s">
        <v>376</v>
      </c>
      <c r="O17" s="803"/>
      <c r="P17" s="802" t="s">
        <v>351</v>
      </c>
      <c r="Q17" s="803"/>
      <c r="R17" s="271" t="s">
        <v>559</v>
      </c>
      <c r="S17" s="271"/>
      <c r="T17" s="271"/>
      <c r="U17" s="802" t="s">
        <v>672</v>
      </c>
      <c r="V17" s="803"/>
      <c r="W17" s="802" t="s">
        <v>1135</v>
      </c>
      <c r="X17" s="804"/>
      <c r="Y17" s="202"/>
      <c r="Z17" s="201"/>
      <c r="AA17" s="201"/>
      <c r="AB17" s="201"/>
      <c r="AC17" s="230"/>
      <c r="AD17" s="230"/>
      <c r="AE17" s="230"/>
      <c r="AF17" s="230"/>
      <c r="AG17" s="230"/>
      <c r="AH17" s="230"/>
      <c r="AI17" s="230"/>
      <c r="AJ17" s="230"/>
      <c r="AK17" s="805" t="s">
        <v>1130</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350</v>
      </c>
      <c r="M18" s="803"/>
      <c r="N18" s="802" t="s">
        <v>376</v>
      </c>
      <c r="O18" s="803"/>
      <c r="P18" s="802" t="s">
        <v>351</v>
      </c>
      <c r="Q18" s="803"/>
      <c r="R18" s="271" t="s">
        <v>559</v>
      </c>
      <c r="S18" s="271"/>
      <c r="T18" s="271"/>
      <c r="U18" s="802" t="s">
        <v>672</v>
      </c>
      <c r="V18" s="803"/>
      <c r="W18" s="802" t="s">
        <v>1135</v>
      </c>
      <c r="X18" s="804"/>
      <c r="Y18" s="202"/>
      <c r="Z18" s="201"/>
      <c r="AA18" s="201"/>
      <c r="AB18" s="201"/>
      <c r="AC18" s="230"/>
      <c r="AD18" s="230"/>
      <c r="AE18" s="230"/>
      <c r="AF18" s="230"/>
      <c r="AG18" s="230"/>
      <c r="AH18" s="230"/>
      <c r="AI18" s="230"/>
      <c r="AJ18" s="230"/>
      <c r="AK18" s="805" t="s">
        <v>1130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350</v>
      </c>
      <c r="M19" s="803"/>
      <c r="N19" s="802" t="s">
        <v>376</v>
      </c>
      <c r="O19" s="803"/>
      <c r="P19" s="802" t="s">
        <v>351</v>
      </c>
      <c r="Q19" s="803"/>
      <c r="R19" s="271" t="s">
        <v>559</v>
      </c>
      <c r="S19" s="271"/>
      <c r="T19" s="271"/>
      <c r="U19" s="802" t="s">
        <v>672</v>
      </c>
      <c r="V19" s="803"/>
      <c r="W19" s="802" t="s">
        <v>1135</v>
      </c>
      <c r="X19" s="804"/>
      <c r="Y19" s="202"/>
      <c r="Z19" s="201"/>
      <c r="AA19" s="201"/>
      <c r="AB19" s="201"/>
      <c r="AC19" s="230"/>
      <c r="AD19" s="230"/>
      <c r="AE19" s="230"/>
      <c r="AF19" s="230"/>
      <c r="AG19" s="230"/>
      <c r="AH19" s="230"/>
      <c r="AI19" s="230"/>
      <c r="AJ19" s="230"/>
      <c r="AK19" s="805" t="s">
        <v>1130</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350</v>
      </c>
      <c r="M20" s="803"/>
      <c r="N20" s="802" t="s">
        <v>376</v>
      </c>
      <c r="O20" s="803"/>
      <c r="P20" s="802" t="s">
        <v>351</v>
      </c>
      <c r="Q20" s="803"/>
      <c r="R20" s="271" t="s">
        <v>559</v>
      </c>
      <c r="S20" s="271"/>
      <c r="T20" s="271"/>
      <c r="U20" s="802" t="s">
        <v>672</v>
      </c>
      <c r="V20" s="803"/>
      <c r="W20" s="802" t="s">
        <v>1135</v>
      </c>
      <c r="X20" s="804"/>
      <c r="Y20" s="202"/>
      <c r="Z20" s="201"/>
      <c r="AA20" s="201"/>
      <c r="AB20" s="201"/>
      <c r="AC20" s="230"/>
      <c r="AD20" s="230"/>
      <c r="AE20" s="230"/>
      <c r="AF20" s="230"/>
      <c r="AG20" s="230"/>
      <c r="AH20" s="230"/>
      <c r="AI20" s="230"/>
      <c r="AJ20" s="230"/>
      <c r="AK20" s="805" t="s">
        <v>1130</v>
      </c>
      <c r="AL20" s="806"/>
      <c r="AM20" s="806"/>
      <c r="AN20" s="807"/>
      <c r="AO20" s="808"/>
      <c r="AP20" s="3"/>
      <c r="AQ20" s="229">
        <f t="shared" si="5"/>
        <v>2</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1">
    <dataValidation type="list" allowBlank="1" showInputMessage="1" showErrorMessage="1" sqref="R11:T30 N11:O30" xr:uid="{785BF6FB-4CA9-48D8-8A67-EA1D8E4D88C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4D9985E-4ED8-4377-A60D-2AB9A7072592}">
          <x14:formula1>
            <xm:f>'(参考)リスト'!$D$16:$D$18</xm:f>
          </x14:formula1>
          <xm:sqref>P11:Q30</xm:sqref>
        </x14:dataValidation>
        <x14:dataValidation type="list" allowBlank="1" showInputMessage="1" showErrorMessage="1" xr:uid="{CB40693F-FC8C-411A-BA0A-A8C6A8580748}">
          <x14:formula1>
            <xm:f>'(参考)リスト'!$G$16:$G$20</xm:f>
          </x14:formula1>
          <xm:sqref>U11:V30</xm:sqref>
        </x14:dataValidation>
        <x14:dataValidation type="list" allowBlank="1" showInputMessage="1" showErrorMessage="1" xr:uid="{20A83FF8-804D-4D3E-BDB0-41E1777C2739}">
          <x14:formula1>
            <xm:f>'(参考)リスト'!$B$16:$B$20</xm:f>
          </x14:formula1>
          <xm:sqref>L11:M30</xm:sqref>
        </x14:dataValidation>
        <x14:dataValidation type="list" allowBlank="1" showInputMessage="1" showErrorMessage="1" xr:uid="{B4EEBA4B-B889-4E31-8258-206FEFCD042A}">
          <x14:formula1>
            <xm:f>'(参考)リスト'!$F$16:$F$21</xm:f>
          </x14:formula1>
          <xm:sqref>W11:X30</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404F-6226-41C4-A706-30D4B7D71B35}">
  <dimension ref="B1:CH55"/>
  <sheetViews>
    <sheetView showGridLines="0" showZeros="0" view="pageBreakPreview" zoomScale="90" zoomScaleNormal="100" zoomScaleSheetLayoutView="90" workbookViewId="0">
      <selection activeCell="W19" sqref="W19:X19"/>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S027</v>
      </c>
      <c r="AW5" s="168">
        <f>R7</f>
        <v>10.75</v>
      </c>
      <c r="AX5" s="169">
        <f>+Y35</f>
        <v>0</v>
      </c>
      <c r="AY5" s="169">
        <f>+Z35</f>
        <v>0</v>
      </c>
      <c r="AZ5" s="169">
        <f>+AA35</f>
        <v>0</v>
      </c>
      <c r="BA5" s="169">
        <f t="shared" ref="BA5" si="0">+AB35</f>
        <v>2</v>
      </c>
      <c r="BB5" s="169">
        <f>+AC35</f>
        <v>0</v>
      </c>
      <c r="BC5" s="169">
        <f t="shared" ref="BC5:BI5" si="1">+AD35</f>
        <v>0</v>
      </c>
      <c r="BD5" s="169">
        <f t="shared" si="1"/>
        <v>0</v>
      </c>
      <c r="BE5" s="169">
        <f t="shared" si="1"/>
        <v>2</v>
      </c>
      <c r="BF5" s="169">
        <f t="shared" si="1"/>
        <v>0</v>
      </c>
      <c r="BG5" s="169">
        <f t="shared" si="1"/>
        <v>0</v>
      </c>
      <c r="BH5" s="169">
        <f t="shared" si="1"/>
        <v>0</v>
      </c>
      <c r="BI5" s="169">
        <f t="shared" si="1"/>
        <v>0</v>
      </c>
      <c r="BJ5" s="169" t="str">
        <f>+Y38</f>
        <v/>
      </c>
      <c r="BK5" s="169" t="str">
        <f t="shared" ref="BK5" si="2">+Z38</f>
        <v/>
      </c>
      <c r="BL5" s="169">
        <f>+AA38</f>
        <v>1</v>
      </c>
      <c r="BM5" s="169">
        <f>+AC38</f>
        <v>0</v>
      </c>
      <c r="BN5" s="169">
        <f t="shared" ref="BN5:BO5" si="3">+AD38</f>
        <v>0</v>
      </c>
      <c r="BO5" s="169">
        <f t="shared" si="3"/>
        <v>2</v>
      </c>
      <c r="BP5" s="169">
        <f>+AG38</f>
        <v>0</v>
      </c>
      <c r="BQ5" s="169">
        <f>+AH38</f>
        <v>0</v>
      </c>
      <c r="BR5" s="169">
        <f>+AI38</f>
        <v>0</v>
      </c>
      <c r="BS5" s="195" t="str">
        <f>+Y39</f>
        <v>Ⅱ</v>
      </c>
      <c r="BT5" s="195" t="str">
        <f>+AC39</f>
        <v>Ⅱ</v>
      </c>
      <c r="BU5" s="195" t="str">
        <f>+AG39</f>
        <v>Ⅰ</v>
      </c>
      <c r="BV5" s="195" t="str">
        <f>+Y40</f>
        <v>Ⅱ</v>
      </c>
      <c r="BW5" s="170" t="str">
        <f>IF(Y35&gt;0,$R$7,"")</f>
        <v/>
      </c>
      <c r="BX5" s="171" t="str">
        <f>IF(Z35&gt;0,"",IF(AA35&gt;0,$R$7,""))</f>
        <v/>
      </c>
      <c r="BY5" s="171" t="str">
        <f>IF(Y35+Z35&gt;0,"",IF(AA35&gt;0,$R$7,""))</f>
        <v/>
      </c>
      <c r="BZ5" s="171">
        <f>IF(Y35+Z35+AA35&gt;0,"",IF(AB35&gt;0,$R$7,""))</f>
        <v>10.75</v>
      </c>
      <c r="CA5" s="172">
        <f t="shared" ref="CA5:CH5" si="4">+AC34</f>
        <v>0</v>
      </c>
      <c r="CB5" s="172">
        <f t="shared" si="4"/>
        <v>0</v>
      </c>
      <c r="CC5" s="172">
        <f t="shared" si="4"/>
        <v>0</v>
      </c>
      <c r="CD5" s="172">
        <f t="shared" si="4"/>
        <v>0.32500000000000001</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1162</v>
      </c>
      <c r="O7" s="795"/>
      <c r="P7" s="791" t="s">
        <v>475</v>
      </c>
      <c r="Q7" s="793"/>
      <c r="R7" s="847">
        <v>10.75</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672</v>
      </c>
      <c r="V11" s="803"/>
      <c r="W11" s="802" t="s">
        <v>671</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3" si="5">IF(P12="材質劣化",2,IF(P12="漏水",3,1))</f>
        <v>2</v>
      </c>
    </row>
    <row r="13" spans="2:86" ht="12" customHeight="1" x14ac:dyDescent="0.15">
      <c r="B13" s="485"/>
      <c r="C13" s="764"/>
      <c r="D13" s="762"/>
      <c r="E13" s="762"/>
      <c r="F13" s="762"/>
      <c r="G13" s="762"/>
      <c r="H13" s="762"/>
      <c r="I13" s="762"/>
      <c r="J13" s="763"/>
      <c r="K13" s="200">
        <v>3</v>
      </c>
      <c r="L13" s="802" t="s">
        <v>561</v>
      </c>
      <c r="M13" s="803"/>
      <c r="N13" s="802" t="s">
        <v>510</v>
      </c>
      <c r="O13" s="803"/>
      <c r="P13" s="802" t="s">
        <v>352</v>
      </c>
      <c r="Q13" s="803"/>
      <c r="R13" s="271" t="s">
        <v>352</v>
      </c>
      <c r="S13" s="271"/>
      <c r="T13" s="271"/>
      <c r="U13" s="802" t="s">
        <v>672</v>
      </c>
      <c r="V13" s="803"/>
      <c r="W13" s="802" t="s">
        <v>648</v>
      </c>
      <c r="X13" s="804"/>
      <c r="Y13" s="249"/>
      <c r="Z13" s="251"/>
      <c r="AA13" s="251"/>
      <c r="AB13" s="251"/>
      <c r="AC13" s="252"/>
      <c r="AD13" s="252"/>
      <c r="AE13" s="252"/>
      <c r="AF13" s="252"/>
      <c r="AG13" s="230"/>
      <c r="AH13" s="230"/>
      <c r="AI13" s="230"/>
      <c r="AJ13" s="230"/>
      <c r="AK13" s="805" t="s">
        <v>706</v>
      </c>
      <c r="AL13" s="806"/>
      <c r="AM13" s="806"/>
      <c r="AN13" s="807"/>
      <c r="AO13" s="808"/>
      <c r="AP13" s="3"/>
      <c r="AQ13" s="229"/>
    </row>
    <row r="14" spans="2:86" ht="12" customHeight="1" x14ac:dyDescent="0.15">
      <c r="B14" s="485"/>
      <c r="C14" s="764"/>
      <c r="D14" s="762"/>
      <c r="E14" s="762"/>
      <c r="F14" s="762"/>
      <c r="G14" s="762"/>
      <c r="H14" s="762"/>
      <c r="I14" s="762"/>
      <c r="J14" s="763"/>
      <c r="K14" s="200">
        <v>4</v>
      </c>
      <c r="L14" s="802" t="s">
        <v>561</v>
      </c>
      <c r="M14" s="803"/>
      <c r="N14" s="802" t="s">
        <v>516</v>
      </c>
      <c r="O14" s="803"/>
      <c r="P14" s="802" t="s">
        <v>361</v>
      </c>
      <c r="Q14" s="803"/>
      <c r="R14" s="271" t="s">
        <v>572</v>
      </c>
      <c r="S14" s="271"/>
      <c r="T14" s="271"/>
      <c r="U14" s="802" t="s">
        <v>672</v>
      </c>
      <c r="V14" s="803"/>
      <c r="W14" s="802" t="s">
        <v>671</v>
      </c>
      <c r="X14" s="804"/>
      <c r="Y14" s="202"/>
      <c r="Z14" s="201"/>
      <c r="AA14" s="201"/>
      <c r="AB14" s="201" t="s">
        <v>1163</v>
      </c>
      <c r="AC14" s="230"/>
      <c r="AD14" s="230"/>
      <c r="AE14" s="230"/>
      <c r="AF14" s="230"/>
      <c r="AG14" s="230"/>
      <c r="AH14" s="230"/>
      <c r="AI14" s="230"/>
      <c r="AJ14" s="230"/>
      <c r="AK14" s="805" t="s">
        <v>1164</v>
      </c>
      <c r="AL14" s="806"/>
      <c r="AM14" s="806"/>
      <c r="AN14" s="807"/>
      <c r="AO14" s="808"/>
      <c r="AP14" s="3"/>
      <c r="AQ14" s="229">
        <f t="shared" si="5"/>
        <v>1</v>
      </c>
    </row>
    <row r="15" spans="2:86" ht="12" customHeight="1" x14ac:dyDescent="0.15">
      <c r="B15" s="485"/>
      <c r="C15" s="764"/>
      <c r="D15" s="762"/>
      <c r="E15" s="762"/>
      <c r="F15" s="762"/>
      <c r="G15" s="762"/>
      <c r="H15" s="762"/>
      <c r="I15" s="762"/>
      <c r="J15" s="763"/>
      <c r="K15" s="200">
        <v>5</v>
      </c>
      <c r="L15" s="802" t="s">
        <v>561</v>
      </c>
      <c r="M15" s="803"/>
      <c r="N15" s="802" t="s">
        <v>513</v>
      </c>
      <c r="O15" s="803"/>
      <c r="P15" s="802" t="s">
        <v>351</v>
      </c>
      <c r="Q15" s="803"/>
      <c r="R15" s="271" t="s">
        <v>368</v>
      </c>
      <c r="S15" s="271"/>
      <c r="T15" s="271"/>
      <c r="U15" s="802" t="s">
        <v>672</v>
      </c>
      <c r="V15" s="803"/>
      <c r="W15" s="802" t="s">
        <v>671</v>
      </c>
      <c r="X15" s="804"/>
      <c r="Y15" s="202"/>
      <c r="Z15" s="201"/>
      <c r="AA15" s="201"/>
      <c r="AB15" s="201"/>
      <c r="AC15" s="230"/>
      <c r="AD15" s="230"/>
      <c r="AE15" s="230"/>
      <c r="AF15" s="230">
        <v>5.0000000000000001E-3</v>
      </c>
      <c r="AG15" s="230"/>
      <c r="AH15" s="230"/>
      <c r="AI15" s="230"/>
      <c r="AJ15" s="230"/>
      <c r="AK15" s="805" t="s">
        <v>1066</v>
      </c>
      <c r="AL15" s="806"/>
      <c r="AM15" s="806"/>
      <c r="AN15" s="807"/>
      <c r="AO15" s="808"/>
      <c r="AP15" s="3"/>
      <c r="AQ15" s="229">
        <f t="shared" si="5"/>
        <v>2</v>
      </c>
    </row>
    <row r="16" spans="2:86" ht="12" customHeight="1" x14ac:dyDescent="0.15">
      <c r="B16" s="485"/>
      <c r="C16" s="764"/>
      <c r="D16" s="762"/>
      <c r="E16" s="762"/>
      <c r="F16" s="762"/>
      <c r="G16" s="762"/>
      <c r="H16" s="762"/>
      <c r="I16" s="762"/>
      <c r="J16" s="763"/>
      <c r="K16" s="200">
        <v>6</v>
      </c>
      <c r="L16" s="802" t="s">
        <v>561</v>
      </c>
      <c r="M16" s="803"/>
      <c r="N16" s="802" t="s">
        <v>512</v>
      </c>
      <c r="O16" s="803"/>
      <c r="P16" s="802" t="s">
        <v>352</v>
      </c>
      <c r="Q16" s="803"/>
      <c r="R16" s="271" t="s">
        <v>352</v>
      </c>
      <c r="S16" s="271"/>
      <c r="T16" s="271"/>
      <c r="U16" s="802" t="s">
        <v>672</v>
      </c>
      <c r="V16" s="803"/>
      <c r="W16" s="802" t="s">
        <v>648</v>
      </c>
      <c r="X16" s="804"/>
      <c r="Y16" s="249"/>
      <c r="Z16" s="251"/>
      <c r="AA16" s="251"/>
      <c r="AB16" s="251"/>
      <c r="AC16" s="252"/>
      <c r="AD16" s="252"/>
      <c r="AE16" s="252"/>
      <c r="AF16" s="252"/>
      <c r="AG16" s="230"/>
      <c r="AH16" s="230"/>
      <c r="AI16" s="230"/>
      <c r="AJ16" s="230"/>
      <c r="AK16" s="805" t="s">
        <v>706</v>
      </c>
      <c r="AL16" s="806"/>
      <c r="AM16" s="806"/>
      <c r="AN16" s="807"/>
      <c r="AO16" s="808"/>
      <c r="AP16" s="3"/>
      <c r="AQ16" s="229"/>
    </row>
    <row r="17" spans="2:43" ht="12" customHeight="1" x14ac:dyDescent="0.15">
      <c r="B17" s="485"/>
      <c r="C17" s="764"/>
      <c r="D17" s="762"/>
      <c r="E17" s="762"/>
      <c r="F17" s="762"/>
      <c r="G17" s="762"/>
      <c r="H17" s="762"/>
      <c r="I17" s="762"/>
      <c r="J17" s="763"/>
      <c r="K17" s="200">
        <v>7</v>
      </c>
      <c r="L17" s="802" t="s">
        <v>561</v>
      </c>
      <c r="M17" s="803"/>
      <c r="N17" s="802" t="s">
        <v>516</v>
      </c>
      <c r="O17" s="803"/>
      <c r="P17" s="802" t="s">
        <v>351</v>
      </c>
      <c r="Q17" s="803"/>
      <c r="R17" s="271" t="s">
        <v>559</v>
      </c>
      <c r="S17" s="271"/>
      <c r="T17" s="271"/>
      <c r="U17" s="802" t="s">
        <v>672</v>
      </c>
      <c r="V17" s="803"/>
      <c r="W17" s="802" t="s">
        <v>796</v>
      </c>
      <c r="X17" s="804"/>
      <c r="Y17" s="202"/>
      <c r="Z17" s="201"/>
      <c r="AA17" s="201"/>
      <c r="AB17" s="201"/>
      <c r="AC17" s="230"/>
      <c r="AD17" s="230"/>
      <c r="AE17" s="230"/>
      <c r="AF17" s="230"/>
      <c r="AG17" s="230"/>
      <c r="AH17" s="230"/>
      <c r="AI17" s="230"/>
      <c r="AJ17" s="230"/>
      <c r="AK17" s="805" t="s">
        <v>1031</v>
      </c>
      <c r="AL17" s="806"/>
      <c r="AM17" s="806"/>
      <c r="AN17" s="807"/>
      <c r="AO17" s="808"/>
      <c r="AP17" s="3"/>
      <c r="AQ17" s="229">
        <f t="shared" si="5"/>
        <v>2</v>
      </c>
    </row>
    <row r="18" spans="2:43" ht="12" customHeight="1" x14ac:dyDescent="0.15">
      <c r="B18" s="485"/>
      <c r="C18" s="764"/>
      <c r="D18" s="762"/>
      <c r="E18" s="762"/>
      <c r="F18" s="762"/>
      <c r="G18" s="762"/>
      <c r="H18" s="762"/>
      <c r="I18" s="762"/>
      <c r="J18" s="763"/>
      <c r="K18" s="200">
        <v>8</v>
      </c>
      <c r="L18" s="802" t="s">
        <v>561</v>
      </c>
      <c r="M18" s="803"/>
      <c r="N18" s="802" t="s">
        <v>515</v>
      </c>
      <c r="O18" s="803"/>
      <c r="P18" s="802" t="s">
        <v>351</v>
      </c>
      <c r="Q18" s="803"/>
      <c r="R18" s="271" t="s">
        <v>559</v>
      </c>
      <c r="S18" s="271"/>
      <c r="T18" s="271"/>
      <c r="U18" s="802" t="s">
        <v>62</v>
      </c>
      <c r="V18" s="803"/>
      <c r="W18" s="802" t="s">
        <v>62</v>
      </c>
      <c r="X18" s="804"/>
      <c r="Y18" s="202"/>
      <c r="Z18" s="201"/>
      <c r="AA18" s="201"/>
      <c r="AB18" s="201"/>
      <c r="AC18" s="230"/>
      <c r="AD18" s="230"/>
      <c r="AE18" s="230"/>
      <c r="AF18" s="230"/>
      <c r="AG18" s="230"/>
      <c r="AH18" s="230"/>
      <c r="AI18" s="230"/>
      <c r="AJ18" s="230"/>
      <c r="AK18" s="805" t="s">
        <v>1031</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561</v>
      </c>
      <c r="M19" s="803"/>
      <c r="N19" s="802" t="s">
        <v>513</v>
      </c>
      <c r="O19" s="803"/>
      <c r="P19" s="802" t="s">
        <v>352</v>
      </c>
      <c r="Q19" s="803"/>
      <c r="R19" s="271" t="s">
        <v>352</v>
      </c>
      <c r="S19" s="271"/>
      <c r="T19" s="271"/>
      <c r="U19" s="802" t="s">
        <v>672</v>
      </c>
      <c r="V19" s="803"/>
      <c r="W19" s="802" t="s">
        <v>648</v>
      </c>
      <c r="X19" s="804"/>
      <c r="Y19" s="249"/>
      <c r="Z19" s="251"/>
      <c r="AA19" s="251"/>
      <c r="AB19" s="251"/>
      <c r="AC19" s="252"/>
      <c r="AD19" s="252"/>
      <c r="AE19" s="252"/>
      <c r="AF19" s="252"/>
      <c r="AG19" s="230"/>
      <c r="AH19" s="230"/>
      <c r="AI19" s="230"/>
      <c r="AJ19" s="230"/>
      <c r="AK19" s="805" t="s">
        <v>706</v>
      </c>
      <c r="AL19" s="806"/>
      <c r="AM19" s="806"/>
      <c r="AN19" s="807"/>
      <c r="AO19" s="808"/>
      <c r="AP19" s="3"/>
      <c r="AQ19" s="229"/>
    </row>
    <row r="20" spans="2:43" ht="12" customHeight="1" x14ac:dyDescent="0.15">
      <c r="B20" s="485"/>
      <c r="C20" s="764"/>
      <c r="D20" s="762"/>
      <c r="E20" s="762"/>
      <c r="F20" s="762"/>
      <c r="G20" s="762"/>
      <c r="H20" s="762"/>
      <c r="I20" s="762"/>
      <c r="J20" s="763"/>
      <c r="K20" s="200">
        <v>10</v>
      </c>
      <c r="L20" s="802" t="s">
        <v>561</v>
      </c>
      <c r="M20" s="803"/>
      <c r="N20" s="802" t="s">
        <v>511</v>
      </c>
      <c r="O20" s="803"/>
      <c r="P20" s="802" t="s">
        <v>351</v>
      </c>
      <c r="Q20" s="803"/>
      <c r="R20" s="271" t="s">
        <v>559</v>
      </c>
      <c r="S20" s="271"/>
      <c r="T20" s="271"/>
      <c r="U20" s="802" t="s">
        <v>62</v>
      </c>
      <c r="V20" s="803"/>
      <c r="W20" s="802" t="s">
        <v>62</v>
      </c>
      <c r="X20" s="804"/>
      <c r="Y20" s="202"/>
      <c r="Z20" s="201"/>
      <c r="AA20" s="201"/>
      <c r="AB20" s="201"/>
      <c r="AC20" s="230"/>
      <c r="AD20" s="230"/>
      <c r="AE20" s="230"/>
      <c r="AF20" s="230"/>
      <c r="AG20" s="230"/>
      <c r="AH20" s="230"/>
      <c r="AI20" s="230"/>
      <c r="AJ20" s="230"/>
      <c r="AK20" s="805" t="s">
        <v>1031</v>
      </c>
      <c r="AL20" s="806"/>
      <c r="AM20" s="806"/>
      <c r="AN20" s="807"/>
      <c r="AO20" s="808"/>
      <c r="AP20" s="3"/>
      <c r="AQ20" s="229">
        <f t="shared" si="5"/>
        <v>2</v>
      </c>
    </row>
    <row r="21" spans="2:43" ht="12" customHeight="1" x14ac:dyDescent="0.15">
      <c r="B21" s="485"/>
      <c r="C21" s="764"/>
      <c r="D21" s="762"/>
      <c r="E21" s="762"/>
      <c r="F21" s="762"/>
      <c r="G21" s="762"/>
      <c r="H21" s="762"/>
      <c r="I21" s="762"/>
      <c r="J21" s="763"/>
      <c r="K21" s="200">
        <v>11</v>
      </c>
      <c r="L21" s="802" t="s">
        <v>561</v>
      </c>
      <c r="M21" s="803"/>
      <c r="N21" s="802" t="s">
        <v>511</v>
      </c>
      <c r="O21" s="803"/>
      <c r="P21" s="802" t="s">
        <v>361</v>
      </c>
      <c r="Q21" s="803"/>
      <c r="R21" s="271" t="s">
        <v>355</v>
      </c>
      <c r="S21" s="271"/>
      <c r="T21" s="271"/>
      <c r="U21" s="802" t="s">
        <v>672</v>
      </c>
      <c r="V21" s="803"/>
      <c r="W21" s="802" t="s">
        <v>671</v>
      </c>
      <c r="X21" s="804"/>
      <c r="Y21" s="202"/>
      <c r="Z21" s="201"/>
      <c r="AA21" s="201"/>
      <c r="AB21" s="201" t="s">
        <v>1163</v>
      </c>
      <c r="AC21" s="230"/>
      <c r="AD21" s="230"/>
      <c r="AE21" s="230"/>
      <c r="AF21" s="230"/>
      <c r="AG21" s="230"/>
      <c r="AH21" s="230"/>
      <c r="AI21" s="230"/>
      <c r="AJ21" s="230"/>
      <c r="AK21" s="805" t="s">
        <v>1165</v>
      </c>
      <c r="AL21" s="806"/>
      <c r="AM21" s="806"/>
      <c r="AN21" s="807"/>
      <c r="AO21" s="808"/>
      <c r="AP21" s="3"/>
      <c r="AQ21" s="229">
        <f t="shared" si="5"/>
        <v>1</v>
      </c>
    </row>
    <row r="22" spans="2:43" ht="12" customHeight="1" x14ac:dyDescent="0.15">
      <c r="B22" s="485"/>
      <c r="C22" s="764"/>
      <c r="D22" s="762"/>
      <c r="E22" s="762"/>
      <c r="F22" s="762"/>
      <c r="G22" s="762"/>
      <c r="H22" s="762"/>
      <c r="I22" s="762"/>
      <c r="J22" s="763"/>
      <c r="K22" s="200">
        <v>12</v>
      </c>
      <c r="L22" s="802" t="s">
        <v>561</v>
      </c>
      <c r="M22" s="803"/>
      <c r="N22" s="802" t="s">
        <v>511</v>
      </c>
      <c r="O22" s="803"/>
      <c r="P22" s="802" t="s">
        <v>351</v>
      </c>
      <c r="Q22" s="803"/>
      <c r="R22" s="271" t="s">
        <v>559</v>
      </c>
      <c r="S22" s="271"/>
      <c r="T22" s="271"/>
      <c r="U22" s="802" t="s">
        <v>672</v>
      </c>
      <c r="V22" s="803"/>
      <c r="W22" s="802" t="s">
        <v>671</v>
      </c>
      <c r="X22" s="804"/>
      <c r="Y22" s="202"/>
      <c r="Z22" s="201"/>
      <c r="AA22" s="201"/>
      <c r="AB22" s="201"/>
      <c r="AC22" s="230"/>
      <c r="AD22" s="230"/>
      <c r="AE22" s="230"/>
      <c r="AF22" s="230">
        <v>0.32</v>
      </c>
      <c r="AG22" s="230"/>
      <c r="AH22" s="230"/>
      <c r="AI22" s="230"/>
      <c r="AJ22" s="230"/>
      <c r="AK22" s="787" t="s">
        <v>1145</v>
      </c>
      <c r="AL22" s="788"/>
      <c r="AM22" s="788"/>
      <c r="AN22" s="851"/>
      <c r="AO22" s="852"/>
      <c r="AP22" s="3"/>
      <c r="AQ22" s="229">
        <f t="shared" si="5"/>
        <v>2</v>
      </c>
    </row>
    <row r="23" spans="2:43" ht="12" customHeight="1" x14ac:dyDescent="0.15">
      <c r="B23" s="485"/>
      <c r="C23" s="764"/>
      <c r="D23" s="762"/>
      <c r="E23" s="762"/>
      <c r="F23" s="762"/>
      <c r="G23" s="762"/>
      <c r="H23" s="762"/>
      <c r="I23" s="762"/>
      <c r="J23" s="763"/>
      <c r="K23" s="200">
        <v>13</v>
      </c>
      <c r="L23" s="802" t="s">
        <v>561</v>
      </c>
      <c r="M23" s="803"/>
      <c r="N23" s="802" t="s">
        <v>511</v>
      </c>
      <c r="O23" s="803"/>
      <c r="P23" s="802" t="s">
        <v>351</v>
      </c>
      <c r="Q23" s="803"/>
      <c r="R23" s="271" t="s">
        <v>559</v>
      </c>
      <c r="S23" s="271"/>
      <c r="T23" s="271"/>
      <c r="U23" s="802" t="s">
        <v>62</v>
      </c>
      <c r="V23" s="803"/>
      <c r="W23" s="802" t="s">
        <v>62</v>
      </c>
      <c r="X23" s="804"/>
      <c r="Y23" s="202"/>
      <c r="Z23" s="201"/>
      <c r="AA23" s="201"/>
      <c r="AB23" s="201"/>
      <c r="AC23" s="230"/>
      <c r="AD23" s="230"/>
      <c r="AE23" s="230"/>
      <c r="AF23" s="230"/>
      <c r="AG23" s="230"/>
      <c r="AH23" s="230"/>
      <c r="AI23" s="230"/>
      <c r="AJ23" s="230"/>
      <c r="AK23" s="805" t="s">
        <v>1031</v>
      </c>
      <c r="AL23" s="806"/>
      <c r="AM23" s="806"/>
      <c r="AN23" s="807"/>
      <c r="AO23" s="808"/>
      <c r="AP23" s="3"/>
      <c r="AQ23" s="229">
        <f t="shared" si="5"/>
        <v>2</v>
      </c>
    </row>
    <row r="24" spans="2:43" ht="12" customHeight="1" x14ac:dyDescent="0.15">
      <c r="B24" s="485"/>
      <c r="C24" s="764"/>
      <c r="D24" s="762"/>
      <c r="E24" s="762"/>
      <c r="F24" s="762"/>
      <c r="G24" s="762"/>
      <c r="H24" s="762"/>
      <c r="I24" s="762"/>
      <c r="J24" s="763"/>
      <c r="K24" s="200">
        <v>14</v>
      </c>
      <c r="L24" s="802" t="s">
        <v>561</v>
      </c>
      <c r="M24" s="803"/>
      <c r="N24" s="802" t="s">
        <v>519</v>
      </c>
      <c r="O24" s="803"/>
      <c r="P24" s="802" t="s">
        <v>351</v>
      </c>
      <c r="Q24" s="803"/>
      <c r="R24" s="271" t="s">
        <v>559</v>
      </c>
      <c r="S24" s="271"/>
      <c r="T24" s="271"/>
      <c r="U24" s="802" t="s">
        <v>672</v>
      </c>
      <c r="V24" s="803"/>
      <c r="W24" s="802" t="s">
        <v>671</v>
      </c>
      <c r="X24" s="804"/>
      <c r="Y24" s="202"/>
      <c r="Z24" s="201"/>
      <c r="AA24" s="201"/>
      <c r="AB24" s="201"/>
      <c r="AC24" s="230"/>
      <c r="AD24" s="230"/>
      <c r="AE24" s="230"/>
      <c r="AF24" s="230"/>
      <c r="AG24" s="230"/>
      <c r="AH24" s="230"/>
      <c r="AI24" s="230"/>
      <c r="AJ24" s="230"/>
      <c r="AK24" s="805" t="s">
        <v>1031</v>
      </c>
      <c r="AL24" s="806"/>
      <c r="AM24" s="806"/>
      <c r="AN24" s="807"/>
      <c r="AO24" s="808"/>
      <c r="AP24" s="3"/>
      <c r="AQ24" s="229">
        <f t="shared" si="5"/>
        <v>2</v>
      </c>
    </row>
    <row r="25" spans="2:43" ht="12" customHeight="1" x14ac:dyDescent="0.15">
      <c r="B25" s="485"/>
      <c r="C25" s="764"/>
      <c r="D25" s="762"/>
      <c r="E25" s="762"/>
      <c r="F25" s="762"/>
      <c r="G25" s="762"/>
      <c r="H25" s="762"/>
      <c r="I25" s="762"/>
      <c r="J25" s="763"/>
      <c r="K25" s="200">
        <v>15</v>
      </c>
      <c r="L25" s="802" t="s">
        <v>561</v>
      </c>
      <c r="M25" s="803"/>
      <c r="N25" s="802" t="s">
        <v>519</v>
      </c>
      <c r="O25" s="803"/>
      <c r="P25" s="802" t="s">
        <v>351</v>
      </c>
      <c r="Q25" s="803"/>
      <c r="R25" s="271" t="s">
        <v>559</v>
      </c>
      <c r="S25" s="271"/>
      <c r="T25" s="271"/>
      <c r="U25" s="802" t="s">
        <v>672</v>
      </c>
      <c r="V25" s="803"/>
      <c r="W25" s="802" t="s">
        <v>671</v>
      </c>
      <c r="X25" s="804"/>
      <c r="Y25" s="202"/>
      <c r="Z25" s="201"/>
      <c r="AA25" s="201"/>
      <c r="AB25" s="201"/>
      <c r="AC25" s="230"/>
      <c r="AD25" s="230"/>
      <c r="AE25" s="230"/>
      <c r="AF25" s="230"/>
      <c r="AG25" s="230"/>
      <c r="AH25" s="230"/>
      <c r="AI25" s="230"/>
      <c r="AJ25" s="230"/>
      <c r="AK25" s="805" t="s">
        <v>1031</v>
      </c>
      <c r="AL25" s="806"/>
      <c r="AM25" s="806"/>
      <c r="AN25" s="807"/>
      <c r="AO25" s="808"/>
      <c r="AP25" s="3"/>
      <c r="AQ25" s="229">
        <f t="shared" si="5"/>
        <v>2</v>
      </c>
    </row>
    <row r="26" spans="2:43" ht="12" customHeight="1" x14ac:dyDescent="0.15">
      <c r="B26" s="485"/>
      <c r="C26" s="764"/>
      <c r="D26" s="762"/>
      <c r="E26" s="762"/>
      <c r="F26" s="762"/>
      <c r="G26" s="762"/>
      <c r="H26" s="762"/>
      <c r="I26" s="762"/>
      <c r="J26" s="763"/>
      <c r="K26" s="200">
        <v>16</v>
      </c>
      <c r="L26" s="802" t="s">
        <v>561</v>
      </c>
      <c r="M26" s="803"/>
      <c r="N26" s="802" t="s">
        <v>519</v>
      </c>
      <c r="O26" s="803"/>
      <c r="P26" s="802" t="s">
        <v>351</v>
      </c>
      <c r="Q26" s="803"/>
      <c r="R26" s="271" t="s">
        <v>559</v>
      </c>
      <c r="S26" s="271"/>
      <c r="T26" s="271"/>
      <c r="U26" s="802" t="s">
        <v>672</v>
      </c>
      <c r="V26" s="803"/>
      <c r="W26" s="802" t="s">
        <v>671</v>
      </c>
      <c r="X26" s="804"/>
      <c r="Y26" s="202"/>
      <c r="Z26" s="201"/>
      <c r="AA26" s="201"/>
      <c r="AB26" s="201"/>
      <c r="AC26" s="230"/>
      <c r="AD26" s="230"/>
      <c r="AE26" s="230"/>
      <c r="AF26" s="230"/>
      <c r="AG26" s="230"/>
      <c r="AH26" s="230"/>
      <c r="AI26" s="230"/>
      <c r="AJ26" s="230"/>
      <c r="AK26" s="805" t="s">
        <v>1031</v>
      </c>
      <c r="AL26" s="806"/>
      <c r="AM26" s="806"/>
      <c r="AN26" s="807"/>
      <c r="AO26" s="808"/>
      <c r="AP26" s="3"/>
      <c r="AQ26" s="229">
        <f t="shared" si="5"/>
        <v>2</v>
      </c>
    </row>
    <row r="27" spans="2:43" ht="12" customHeight="1" x14ac:dyDescent="0.15">
      <c r="B27" s="485"/>
      <c r="C27" s="764"/>
      <c r="D27" s="762"/>
      <c r="E27" s="762"/>
      <c r="F27" s="762"/>
      <c r="G27" s="762"/>
      <c r="H27" s="762"/>
      <c r="I27" s="762"/>
      <c r="J27" s="763"/>
      <c r="K27" s="200">
        <v>17</v>
      </c>
      <c r="L27" s="802" t="s">
        <v>350</v>
      </c>
      <c r="M27" s="803"/>
      <c r="N27" s="802" t="s">
        <v>376</v>
      </c>
      <c r="O27" s="803"/>
      <c r="P27" s="802" t="s">
        <v>351</v>
      </c>
      <c r="Q27" s="803"/>
      <c r="R27" s="271" t="s">
        <v>559</v>
      </c>
      <c r="S27" s="271"/>
      <c r="T27" s="271"/>
      <c r="U27" s="802" t="s">
        <v>672</v>
      </c>
      <c r="V27" s="803"/>
      <c r="W27" s="802" t="s">
        <v>1135</v>
      </c>
      <c r="X27" s="804"/>
      <c r="Y27" s="202"/>
      <c r="Z27" s="201"/>
      <c r="AA27" s="201"/>
      <c r="AB27" s="201"/>
      <c r="AC27" s="230"/>
      <c r="AD27" s="230"/>
      <c r="AE27" s="230"/>
      <c r="AF27" s="230"/>
      <c r="AG27" s="230"/>
      <c r="AH27" s="230"/>
      <c r="AI27" s="230"/>
      <c r="AJ27" s="230"/>
      <c r="AK27" s="805" t="s">
        <v>1130</v>
      </c>
      <c r="AL27" s="806"/>
      <c r="AM27" s="806"/>
      <c r="AN27" s="807"/>
      <c r="AO27" s="808"/>
      <c r="AP27" s="3"/>
      <c r="AQ27" s="229">
        <f t="shared" si="5"/>
        <v>2</v>
      </c>
    </row>
    <row r="28" spans="2:43" ht="12" customHeight="1" x14ac:dyDescent="0.15">
      <c r="B28" s="485"/>
      <c r="C28" s="764"/>
      <c r="D28" s="762"/>
      <c r="E28" s="762"/>
      <c r="F28" s="762"/>
      <c r="G28" s="762"/>
      <c r="H28" s="762"/>
      <c r="I28" s="762"/>
      <c r="J28" s="763"/>
      <c r="K28" s="200">
        <v>18</v>
      </c>
      <c r="L28" s="802" t="s">
        <v>350</v>
      </c>
      <c r="M28" s="803"/>
      <c r="N28" s="802" t="s">
        <v>376</v>
      </c>
      <c r="O28" s="803"/>
      <c r="P28" s="802" t="s">
        <v>351</v>
      </c>
      <c r="Q28" s="803"/>
      <c r="R28" s="271" t="s">
        <v>559</v>
      </c>
      <c r="S28" s="271"/>
      <c r="T28" s="271"/>
      <c r="U28" s="802" t="s">
        <v>672</v>
      </c>
      <c r="V28" s="803"/>
      <c r="W28" s="802" t="s">
        <v>1135</v>
      </c>
      <c r="X28" s="804"/>
      <c r="Y28" s="202"/>
      <c r="Z28" s="201"/>
      <c r="AA28" s="201"/>
      <c r="AB28" s="201"/>
      <c r="AC28" s="230"/>
      <c r="AD28" s="230"/>
      <c r="AE28" s="230"/>
      <c r="AF28" s="230"/>
      <c r="AG28" s="230"/>
      <c r="AH28" s="230"/>
      <c r="AI28" s="230"/>
      <c r="AJ28" s="230"/>
      <c r="AK28" s="805" t="s">
        <v>1130</v>
      </c>
      <c r="AL28" s="806"/>
      <c r="AM28" s="806"/>
      <c r="AN28" s="807"/>
      <c r="AO28" s="808"/>
      <c r="AP28" s="3"/>
      <c r="AQ28" s="229">
        <f t="shared" si="5"/>
        <v>2</v>
      </c>
    </row>
    <row r="29" spans="2:43" ht="12" customHeight="1" x14ac:dyDescent="0.15">
      <c r="B29" s="485"/>
      <c r="C29" s="764"/>
      <c r="D29" s="762"/>
      <c r="E29" s="762"/>
      <c r="F29" s="762"/>
      <c r="G29" s="762"/>
      <c r="H29" s="762"/>
      <c r="I29" s="762"/>
      <c r="J29" s="763"/>
      <c r="K29" s="200">
        <v>19</v>
      </c>
      <c r="L29" s="802" t="s">
        <v>350</v>
      </c>
      <c r="M29" s="803"/>
      <c r="N29" s="802" t="s">
        <v>376</v>
      </c>
      <c r="O29" s="803"/>
      <c r="P29" s="802" t="s">
        <v>351</v>
      </c>
      <c r="Q29" s="803"/>
      <c r="R29" s="271" t="s">
        <v>559</v>
      </c>
      <c r="S29" s="271"/>
      <c r="T29" s="271"/>
      <c r="U29" s="802" t="s">
        <v>672</v>
      </c>
      <c r="V29" s="803"/>
      <c r="W29" s="802" t="s">
        <v>1135</v>
      </c>
      <c r="X29" s="804"/>
      <c r="Y29" s="202"/>
      <c r="Z29" s="201"/>
      <c r="AA29" s="201"/>
      <c r="AB29" s="201"/>
      <c r="AC29" s="230"/>
      <c r="AD29" s="230"/>
      <c r="AE29" s="230"/>
      <c r="AF29" s="230"/>
      <c r="AG29" s="230"/>
      <c r="AH29" s="230"/>
      <c r="AI29" s="230"/>
      <c r="AJ29" s="230"/>
      <c r="AK29" s="805" t="s">
        <v>1130</v>
      </c>
      <c r="AL29" s="806"/>
      <c r="AM29" s="806"/>
      <c r="AN29" s="807"/>
      <c r="AO29" s="808"/>
      <c r="AP29" s="3"/>
      <c r="AQ29" s="229">
        <f t="shared" si="5"/>
        <v>2</v>
      </c>
    </row>
    <row r="30" spans="2:43" ht="12" customHeight="1" x14ac:dyDescent="0.15">
      <c r="B30" s="485"/>
      <c r="C30" s="764"/>
      <c r="D30" s="762"/>
      <c r="E30" s="762"/>
      <c r="F30" s="762"/>
      <c r="G30" s="762"/>
      <c r="H30" s="762"/>
      <c r="I30" s="762"/>
      <c r="J30" s="763"/>
      <c r="K30" s="200">
        <v>20</v>
      </c>
      <c r="L30" s="802" t="s">
        <v>350</v>
      </c>
      <c r="M30" s="803"/>
      <c r="N30" s="802" t="s">
        <v>373</v>
      </c>
      <c r="O30" s="803"/>
      <c r="P30" s="802" t="s">
        <v>351</v>
      </c>
      <c r="Q30" s="803"/>
      <c r="R30" s="271" t="s">
        <v>559</v>
      </c>
      <c r="S30" s="271"/>
      <c r="T30" s="271"/>
      <c r="U30" s="802" t="s">
        <v>672</v>
      </c>
      <c r="V30" s="803"/>
      <c r="W30" s="802" t="s">
        <v>1135</v>
      </c>
      <c r="X30" s="804"/>
      <c r="Y30" s="202"/>
      <c r="Z30" s="201"/>
      <c r="AA30" s="201"/>
      <c r="AB30" s="201"/>
      <c r="AC30" s="230"/>
      <c r="AD30" s="230"/>
      <c r="AE30" s="230"/>
      <c r="AF30" s="230"/>
      <c r="AG30" s="230"/>
      <c r="AH30" s="230"/>
      <c r="AI30" s="230"/>
      <c r="AJ30" s="230"/>
      <c r="AK30" s="805" t="s">
        <v>996</v>
      </c>
      <c r="AL30" s="806"/>
      <c r="AM30" s="806"/>
      <c r="AN30" s="807"/>
      <c r="AO30" s="808"/>
      <c r="AP30" s="3"/>
      <c r="AQ30" s="229">
        <f t="shared" si="5"/>
        <v>2</v>
      </c>
    </row>
    <row r="31" spans="2:43" ht="12" customHeight="1" x14ac:dyDescent="0.15">
      <c r="B31" s="485"/>
      <c r="C31" s="764"/>
      <c r="D31" s="762"/>
      <c r="E31" s="762"/>
      <c r="F31" s="762"/>
      <c r="G31" s="762"/>
      <c r="H31" s="762"/>
      <c r="I31" s="762"/>
      <c r="J31" s="763"/>
      <c r="K31" s="200">
        <v>21</v>
      </c>
      <c r="L31" s="802" t="s">
        <v>350</v>
      </c>
      <c r="M31" s="803"/>
      <c r="N31" s="802" t="s">
        <v>373</v>
      </c>
      <c r="O31" s="803"/>
      <c r="P31" s="802" t="s">
        <v>351</v>
      </c>
      <c r="Q31" s="803"/>
      <c r="R31" s="271" t="s">
        <v>559</v>
      </c>
      <c r="S31" s="271"/>
      <c r="T31" s="271"/>
      <c r="U31" s="802" t="s">
        <v>672</v>
      </c>
      <c r="V31" s="803"/>
      <c r="W31" s="802" t="s">
        <v>1135</v>
      </c>
      <c r="X31" s="804"/>
      <c r="Y31" s="202"/>
      <c r="Z31" s="201"/>
      <c r="AA31" s="201"/>
      <c r="AB31" s="201"/>
      <c r="AC31" s="230"/>
      <c r="AD31" s="230"/>
      <c r="AE31" s="230"/>
      <c r="AF31" s="230"/>
      <c r="AG31" s="230"/>
      <c r="AH31" s="230"/>
      <c r="AI31" s="230"/>
      <c r="AJ31" s="230"/>
      <c r="AK31" s="805" t="s">
        <v>996</v>
      </c>
      <c r="AL31" s="806"/>
      <c r="AM31" s="806"/>
      <c r="AN31" s="807"/>
      <c r="AO31" s="808"/>
      <c r="AP31" s="3"/>
      <c r="AQ31" s="229">
        <f t="shared" si="5"/>
        <v>2</v>
      </c>
    </row>
    <row r="32" spans="2:43" ht="12" customHeight="1" x14ac:dyDescent="0.15">
      <c r="B32" s="485"/>
      <c r="C32" s="764"/>
      <c r="D32" s="762"/>
      <c r="E32" s="762"/>
      <c r="F32" s="762"/>
      <c r="G32" s="762"/>
      <c r="H32" s="762"/>
      <c r="I32" s="762"/>
      <c r="J32" s="763"/>
      <c r="K32" s="200">
        <v>22</v>
      </c>
      <c r="L32" s="802" t="s">
        <v>350</v>
      </c>
      <c r="M32" s="803"/>
      <c r="N32" s="802" t="s">
        <v>376</v>
      </c>
      <c r="O32" s="803"/>
      <c r="P32" s="802" t="s">
        <v>351</v>
      </c>
      <c r="Q32" s="803"/>
      <c r="R32" s="271" t="s">
        <v>559</v>
      </c>
      <c r="S32" s="271"/>
      <c r="T32" s="271"/>
      <c r="U32" s="802" t="s">
        <v>672</v>
      </c>
      <c r="V32" s="803"/>
      <c r="W32" s="802" t="s">
        <v>1135</v>
      </c>
      <c r="X32" s="804"/>
      <c r="Y32" s="202"/>
      <c r="Z32" s="201"/>
      <c r="AA32" s="201"/>
      <c r="AB32" s="201"/>
      <c r="AC32" s="230"/>
      <c r="AD32" s="230"/>
      <c r="AE32" s="230"/>
      <c r="AF32" s="230"/>
      <c r="AG32" s="230"/>
      <c r="AH32" s="230"/>
      <c r="AI32" s="230"/>
      <c r="AJ32" s="230"/>
      <c r="AK32" s="805" t="s">
        <v>1130</v>
      </c>
      <c r="AL32" s="806"/>
      <c r="AM32" s="806"/>
      <c r="AN32" s="807"/>
      <c r="AO32" s="808"/>
      <c r="AP32" s="3"/>
      <c r="AQ32" s="229">
        <f t="shared" si="5"/>
        <v>2</v>
      </c>
    </row>
    <row r="33" spans="2:46" ht="12" customHeight="1" x14ac:dyDescent="0.15">
      <c r="B33" s="485"/>
      <c r="C33" s="764"/>
      <c r="D33" s="762"/>
      <c r="E33" s="762"/>
      <c r="F33" s="762"/>
      <c r="G33" s="762"/>
      <c r="H33" s="762"/>
      <c r="I33" s="762"/>
      <c r="J33" s="763"/>
      <c r="K33" s="200">
        <v>23</v>
      </c>
      <c r="L33" s="802" t="s">
        <v>350</v>
      </c>
      <c r="M33" s="803"/>
      <c r="N33" s="802" t="s">
        <v>376</v>
      </c>
      <c r="O33" s="803"/>
      <c r="P33" s="802" t="s">
        <v>351</v>
      </c>
      <c r="Q33" s="803"/>
      <c r="R33" s="271" t="s">
        <v>559</v>
      </c>
      <c r="S33" s="271"/>
      <c r="T33" s="271"/>
      <c r="U33" s="802" t="s">
        <v>672</v>
      </c>
      <c r="V33" s="803"/>
      <c r="W33" s="802" t="s">
        <v>1135</v>
      </c>
      <c r="X33" s="804"/>
      <c r="Y33" s="202"/>
      <c r="Z33" s="201"/>
      <c r="AA33" s="201"/>
      <c r="AB33" s="201"/>
      <c r="AC33" s="230"/>
      <c r="AD33" s="230"/>
      <c r="AE33" s="230"/>
      <c r="AF33" s="230"/>
      <c r="AG33" s="230"/>
      <c r="AH33" s="230"/>
      <c r="AI33" s="230"/>
      <c r="AJ33" s="230"/>
      <c r="AK33" s="805" t="s">
        <v>1130</v>
      </c>
      <c r="AL33" s="806"/>
      <c r="AM33" s="806"/>
      <c r="AN33" s="807"/>
      <c r="AO33" s="808"/>
      <c r="AP33" s="3"/>
      <c r="AQ33" s="229">
        <f t="shared" si="5"/>
        <v>2</v>
      </c>
    </row>
    <row r="34" spans="2:46" ht="12" customHeight="1" x14ac:dyDescent="0.15">
      <c r="B34" s="485"/>
      <c r="C34" s="764"/>
      <c r="D34" s="762"/>
      <c r="E34" s="762"/>
      <c r="F34" s="762"/>
      <c r="G34" s="762"/>
      <c r="H34" s="762"/>
      <c r="I34" s="762"/>
      <c r="J34" s="763"/>
      <c r="K34" s="786" t="s">
        <v>226</v>
      </c>
      <c r="L34" s="786" t="s">
        <v>225</v>
      </c>
      <c r="M34" s="786"/>
      <c r="N34" s="786"/>
      <c r="O34" s="786"/>
      <c r="P34" s="786"/>
      <c r="Q34" s="786"/>
      <c r="R34" s="786"/>
      <c r="S34" s="786"/>
      <c r="T34" s="786"/>
      <c r="U34" s="786"/>
      <c r="V34" s="786"/>
      <c r="W34" s="786"/>
      <c r="X34" s="786"/>
      <c r="Y34" s="791" t="s">
        <v>489</v>
      </c>
      <c r="Z34" s="792"/>
      <c r="AA34" s="792"/>
      <c r="AB34" s="793"/>
      <c r="AC34" s="231">
        <f t="shared" ref="AC34:AJ34" si="6">SUM(AC11:AC33)</f>
        <v>0</v>
      </c>
      <c r="AD34" s="231">
        <f t="shared" si="6"/>
        <v>0</v>
      </c>
      <c r="AE34" s="231">
        <f t="shared" si="6"/>
        <v>0</v>
      </c>
      <c r="AF34" s="231">
        <f t="shared" si="6"/>
        <v>0.32500000000000001</v>
      </c>
      <c r="AG34" s="231">
        <f t="shared" si="6"/>
        <v>0</v>
      </c>
      <c r="AH34" s="231">
        <f t="shared" si="6"/>
        <v>0</v>
      </c>
      <c r="AI34" s="231">
        <f t="shared" si="6"/>
        <v>0</v>
      </c>
      <c r="AJ34" s="231">
        <f t="shared" si="6"/>
        <v>0</v>
      </c>
      <c r="AK34" s="791" t="s">
        <v>224</v>
      </c>
      <c r="AL34" s="792"/>
      <c r="AM34" s="792"/>
      <c r="AN34" s="610"/>
      <c r="AO34" s="611"/>
      <c r="AP34" s="3"/>
    </row>
    <row r="35" spans="2:46" ht="12" customHeight="1" x14ac:dyDescent="0.15">
      <c r="B35" s="485"/>
      <c r="C35" s="764"/>
      <c r="D35" s="762"/>
      <c r="E35" s="762"/>
      <c r="F35" s="762"/>
      <c r="G35" s="762"/>
      <c r="H35" s="762"/>
      <c r="I35" s="762"/>
      <c r="J35" s="763"/>
      <c r="K35" s="786"/>
      <c r="L35" s="786" t="s">
        <v>490</v>
      </c>
      <c r="M35" s="786"/>
      <c r="N35" s="786"/>
      <c r="O35" s="786" t="s">
        <v>223</v>
      </c>
      <c r="P35" s="786"/>
      <c r="Q35" s="786"/>
      <c r="R35" s="786"/>
      <c r="S35" s="786"/>
      <c r="T35" s="786"/>
      <c r="U35" s="786"/>
      <c r="V35" s="786"/>
      <c r="W35" s="786"/>
      <c r="X35" s="786"/>
      <c r="Y35" s="202">
        <f>COUNTIF(Y11:Y33,"〇")</f>
        <v>0</v>
      </c>
      <c r="Z35" s="202">
        <f>COUNTIF(Z11:Z33,"〇")</f>
        <v>0</v>
      </c>
      <c r="AA35" s="202">
        <f>COUNTIF(AA11:AA33,"〇")</f>
        <v>0</v>
      </c>
      <c r="AB35" s="202">
        <f>COUNTIF(AB11:AB33,"〇")</f>
        <v>2</v>
      </c>
      <c r="AC35" s="202">
        <f t="shared" ref="AC35:AJ35" si="7">COUNT(AC11:AC33)</f>
        <v>0</v>
      </c>
      <c r="AD35" s="202">
        <f t="shared" si="7"/>
        <v>0</v>
      </c>
      <c r="AE35" s="202">
        <f t="shared" si="7"/>
        <v>0</v>
      </c>
      <c r="AF35" s="202">
        <f t="shared" si="7"/>
        <v>2</v>
      </c>
      <c r="AG35" s="202">
        <f t="shared" si="7"/>
        <v>0</v>
      </c>
      <c r="AH35" s="202">
        <f t="shared" si="7"/>
        <v>0</v>
      </c>
      <c r="AI35" s="202">
        <f t="shared" si="7"/>
        <v>0</v>
      </c>
      <c r="AJ35" s="202">
        <f t="shared" si="7"/>
        <v>0</v>
      </c>
      <c r="AK35" s="824"/>
      <c r="AL35" s="825"/>
      <c r="AM35" s="825"/>
      <c r="AN35" s="825"/>
      <c r="AO35" s="826"/>
      <c r="AP35" s="3"/>
    </row>
    <row r="36" spans="2:46" ht="12" customHeight="1" x14ac:dyDescent="0.15">
      <c r="B36" s="485"/>
      <c r="C36" s="764"/>
      <c r="D36" s="762"/>
      <c r="E36" s="762"/>
      <c r="F36" s="762"/>
      <c r="G36" s="762"/>
      <c r="H36" s="762"/>
      <c r="I36" s="762"/>
      <c r="J36" s="763"/>
      <c r="K36" s="786"/>
      <c r="L36" s="786"/>
      <c r="M36" s="786"/>
      <c r="N36" s="786"/>
      <c r="O36" s="786" t="s">
        <v>491</v>
      </c>
      <c r="P36" s="786"/>
      <c r="Q36" s="786"/>
      <c r="R36" s="786"/>
      <c r="S36" s="786"/>
      <c r="T36" s="786"/>
      <c r="U36" s="786"/>
      <c r="V36" s="786"/>
      <c r="W36" s="786"/>
      <c r="X36" s="786"/>
      <c r="Y36" s="794" t="str">
        <f>IF(Y35&gt;0,"Ⅳ",IF(Z35&gt;0,"Ⅲ",IF(AA35&gt;0,"Ⅱa",IF(AB35&gt;0,"Ⅱb","Ⅰ"))))</f>
        <v>Ⅱb</v>
      </c>
      <c r="Z36" s="795"/>
      <c r="AA36" s="795"/>
      <c r="AB36" s="818"/>
      <c r="AC36" s="794" t="str">
        <f>IF(AC35&gt;0,"Ⅳ",IF(AD35&gt;0,"Ⅲ",IF(AE35&gt;0,"Ⅱa",IF(AF35&gt;0,"Ⅱb","Ⅰ"))))</f>
        <v>Ⅱb</v>
      </c>
      <c r="AD36" s="795"/>
      <c r="AE36" s="795"/>
      <c r="AF36" s="818"/>
      <c r="AG36" s="794" t="str">
        <f>IF(AG35&gt;0,"Ⅳ",IF(AH35&gt;0,"Ⅲ",IF(AI35&gt;0,"Ⅱa",IF(AJ35&gt;0,"Ⅱb","Ⅰ"))))</f>
        <v>Ⅰ</v>
      </c>
      <c r="AH36" s="795"/>
      <c r="AI36" s="795"/>
      <c r="AJ36" s="818"/>
      <c r="AK36" s="827"/>
      <c r="AL36" s="828"/>
      <c r="AM36" s="828"/>
      <c r="AN36" s="828"/>
      <c r="AO36" s="829"/>
      <c r="AP36" s="3"/>
      <c r="AQ36" s="70" t="s">
        <v>328</v>
      </c>
      <c r="AR36" s="70" t="s">
        <v>329</v>
      </c>
      <c r="AS36" s="458" t="s">
        <v>332</v>
      </c>
      <c r="AT36" s="597"/>
    </row>
    <row r="37" spans="2:46" ht="12" customHeight="1" x14ac:dyDescent="0.15">
      <c r="B37" s="485"/>
      <c r="C37" s="764"/>
      <c r="D37" s="762"/>
      <c r="E37" s="762"/>
      <c r="F37" s="762"/>
      <c r="G37" s="762"/>
      <c r="H37" s="762"/>
      <c r="I37" s="762"/>
      <c r="J37" s="763"/>
      <c r="K37" s="786"/>
      <c r="L37" s="786" t="s">
        <v>492</v>
      </c>
      <c r="M37" s="786"/>
      <c r="N37" s="786"/>
      <c r="O37" s="786" t="s">
        <v>222</v>
      </c>
      <c r="P37" s="786"/>
      <c r="Q37" s="786"/>
      <c r="R37" s="786"/>
      <c r="S37" s="786"/>
      <c r="T37" s="786"/>
      <c r="U37" s="786"/>
      <c r="V37" s="786"/>
      <c r="W37" s="786"/>
      <c r="X37" s="786"/>
      <c r="Y37" s="196" t="s">
        <v>34</v>
      </c>
      <c r="Z37" s="196" t="s">
        <v>35</v>
      </c>
      <c r="AA37" s="819" t="s">
        <v>36</v>
      </c>
      <c r="AB37" s="819"/>
      <c r="AC37" s="196" t="s">
        <v>34</v>
      </c>
      <c r="AD37" s="196" t="s">
        <v>35</v>
      </c>
      <c r="AE37" s="819" t="s">
        <v>36</v>
      </c>
      <c r="AF37" s="819"/>
      <c r="AG37" s="196" t="s">
        <v>34</v>
      </c>
      <c r="AH37" s="196" t="s">
        <v>35</v>
      </c>
      <c r="AI37" s="819" t="s">
        <v>36</v>
      </c>
      <c r="AJ37" s="819"/>
      <c r="AK37" s="827"/>
      <c r="AL37" s="828"/>
      <c r="AM37" s="828"/>
      <c r="AN37" s="828"/>
      <c r="AO37" s="829"/>
      <c r="AP37" s="3"/>
      <c r="AQ37" s="745">
        <f>+Y35+Z35</f>
        <v>0</v>
      </c>
      <c r="AR37" s="746"/>
      <c r="AS37" s="745">
        <f>+AA35+AB35</f>
        <v>2</v>
      </c>
      <c r="AT37" s="746"/>
    </row>
    <row r="38" spans="2:46" ht="12" customHeight="1" x14ac:dyDescent="0.15">
      <c r="B38" s="485"/>
      <c r="C38" s="764"/>
      <c r="D38" s="762"/>
      <c r="E38" s="762"/>
      <c r="F38" s="762"/>
      <c r="G38" s="762"/>
      <c r="H38" s="762"/>
      <c r="I38" s="762"/>
      <c r="J38" s="763"/>
      <c r="K38" s="786"/>
      <c r="L38" s="786"/>
      <c r="M38" s="786"/>
      <c r="N38" s="786"/>
      <c r="O38" s="786" t="s">
        <v>496</v>
      </c>
      <c r="P38" s="786"/>
      <c r="Q38" s="786"/>
      <c r="R38" s="786"/>
      <c r="S38" s="786"/>
      <c r="T38" s="786"/>
      <c r="U38" s="786"/>
      <c r="V38" s="786"/>
      <c r="W38" s="786"/>
      <c r="X38" s="786"/>
      <c r="Y38" s="202" t="str">
        <f>IF(Y35=0,"",1)</f>
        <v/>
      </c>
      <c r="Z38" s="202" t="str">
        <f>IF(Z35=0,"",1)</f>
        <v/>
      </c>
      <c r="AA38" s="816">
        <f>IF(AQ37=1,"",IF(AS37&gt;0,1,""))</f>
        <v>1</v>
      </c>
      <c r="AB38" s="817"/>
      <c r="AC38" s="202">
        <f>+AC35</f>
        <v>0</v>
      </c>
      <c r="AD38" s="202">
        <f>AD35</f>
        <v>0</v>
      </c>
      <c r="AE38" s="816">
        <f>AE35+AF35</f>
        <v>2</v>
      </c>
      <c r="AF38" s="817"/>
      <c r="AG38" s="202">
        <f>AG35</f>
        <v>0</v>
      </c>
      <c r="AH38" s="202">
        <f>AH35</f>
        <v>0</v>
      </c>
      <c r="AI38" s="816">
        <f>AI35+AJ35</f>
        <v>0</v>
      </c>
      <c r="AJ38" s="817"/>
      <c r="AK38" s="827"/>
      <c r="AL38" s="828"/>
      <c r="AM38" s="828"/>
      <c r="AN38" s="828"/>
      <c r="AO38" s="829"/>
      <c r="AP38" s="3"/>
      <c r="AQ38" s="169">
        <f>+Y35+AC38+AG38</f>
        <v>0</v>
      </c>
      <c r="AR38" s="169">
        <f>+Z35+AD38+AH38</f>
        <v>0</v>
      </c>
      <c r="AS38" s="743">
        <f>+AS37+AE38+AI38</f>
        <v>4</v>
      </c>
      <c r="AT38" s="744"/>
    </row>
    <row r="39" spans="2:46" ht="12" customHeight="1" x14ac:dyDescent="0.15">
      <c r="B39" s="485"/>
      <c r="C39" s="764"/>
      <c r="D39" s="762"/>
      <c r="E39" s="762"/>
      <c r="F39" s="762"/>
      <c r="G39" s="762"/>
      <c r="H39" s="762"/>
      <c r="I39" s="762"/>
      <c r="J39" s="763"/>
      <c r="K39" s="786"/>
      <c r="L39" s="786"/>
      <c r="M39" s="786"/>
      <c r="N39" s="786"/>
      <c r="O39" s="786" t="s">
        <v>497</v>
      </c>
      <c r="P39" s="786"/>
      <c r="Q39" s="786"/>
      <c r="R39" s="786"/>
      <c r="S39" s="786"/>
      <c r="T39" s="786"/>
      <c r="U39" s="786"/>
      <c r="V39" s="786"/>
      <c r="W39" s="786"/>
      <c r="X39" s="786"/>
      <c r="Y39" s="794" t="s">
        <v>367</v>
      </c>
      <c r="Z39" s="795"/>
      <c r="AA39" s="795"/>
      <c r="AB39" s="818"/>
      <c r="AC39" s="794" t="s">
        <v>367</v>
      </c>
      <c r="AD39" s="795"/>
      <c r="AE39" s="795"/>
      <c r="AF39" s="818"/>
      <c r="AG39" s="794" t="s">
        <v>362</v>
      </c>
      <c r="AH39" s="795"/>
      <c r="AI39" s="795"/>
      <c r="AJ39" s="818"/>
      <c r="AK39" s="827"/>
      <c r="AL39" s="828"/>
      <c r="AM39" s="828"/>
      <c r="AN39" s="828"/>
      <c r="AO39" s="829"/>
      <c r="AP39" s="3"/>
      <c r="AQ39" s="425" t="str">
        <f>IF(AQ38&gt;0,"Ⅳ",IF(AR38&gt;0,"Ⅲ",IF(AS38&gt;0,"Ⅱ","Ⅰ")))</f>
        <v>Ⅱ</v>
      </c>
      <c r="AR39" s="425"/>
      <c r="AS39" s="425"/>
      <c r="AT39" s="425"/>
    </row>
    <row r="40" spans="2:46" ht="12" customHeight="1" x14ac:dyDescent="0.15">
      <c r="B40" s="485"/>
      <c r="C40" s="764"/>
      <c r="D40" s="762"/>
      <c r="E40" s="762"/>
      <c r="F40" s="762"/>
      <c r="G40" s="762"/>
      <c r="H40" s="762"/>
      <c r="I40" s="762"/>
      <c r="J40" s="763"/>
      <c r="K40" s="786"/>
      <c r="L40" s="786"/>
      <c r="M40" s="786"/>
      <c r="N40" s="786"/>
      <c r="O40" s="786" t="s">
        <v>498</v>
      </c>
      <c r="P40" s="786"/>
      <c r="Q40" s="786"/>
      <c r="R40" s="786"/>
      <c r="S40" s="786"/>
      <c r="T40" s="786"/>
      <c r="U40" s="786"/>
      <c r="V40" s="786"/>
      <c r="W40" s="786"/>
      <c r="X40" s="786"/>
      <c r="Y40" s="794" t="s">
        <v>367</v>
      </c>
      <c r="Z40" s="795"/>
      <c r="AA40" s="795"/>
      <c r="AB40" s="795"/>
      <c r="AC40" s="795"/>
      <c r="AD40" s="795"/>
      <c r="AE40" s="795"/>
      <c r="AF40" s="795"/>
      <c r="AG40" s="795"/>
      <c r="AH40" s="795"/>
      <c r="AI40" s="795"/>
      <c r="AJ40" s="818"/>
      <c r="AK40" s="830"/>
      <c r="AL40" s="831"/>
      <c r="AM40" s="831"/>
      <c r="AN40" s="831"/>
      <c r="AO40" s="832"/>
      <c r="AP40" s="3"/>
    </row>
    <row r="41" spans="2:46" ht="14.25" customHeight="1" x14ac:dyDescent="0.15">
      <c r="B41" s="485"/>
      <c r="C41" s="764"/>
      <c r="D41" s="762"/>
      <c r="E41" s="762"/>
      <c r="F41" s="762"/>
      <c r="G41" s="762"/>
      <c r="H41" s="762"/>
      <c r="I41" s="762"/>
      <c r="J41" s="763"/>
      <c r="K41" s="786" t="s">
        <v>178</v>
      </c>
      <c r="L41" s="822"/>
      <c r="M41" s="822"/>
      <c r="N41" s="822"/>
      <c r="O41" s="822"/>
      <c r="P41" s="822"/>
      <c r="Q41" s="822"/>
      <c r="R41" s="822"/>
      <c r="S41" s="822"/>
      <c r="T41" s="822"/>
      <c r="U41" s="822"/>
      <c r="V41" s="822"/>
      <c r="W41" s="822"/>
      <c r="X41" s="822"/>
      <c r="Y41" s="822"/>
      <c r="Z41" s="822"/>
      <c r="AA41" s="822"/>
      <c r="AB41" s="822"/>
      <c r="AC41" s="822"/>
      <c r="AD41" s="822"/>
      <c r="AE41" s="822"/>
      <c r="AF41" s="822"/>
      <c r="AG41" s="822"/>
      <c r="AH41" s="822"/>
      <c r="AI41" s="822"/>
      <c r="AJ41" s="822"/>
      <c r="AK41" s="822"/>
      <c r="AL41" s="822"/>
      <c r="AM41" s="822"/>
      <c r="AN41" s="822"/>
      <c r="AO41" s="822"/>
      <c r="AP41" s="3"/>
    </row>
    <row r="42" spans="2:46" ht="14.25" customHeight="1" x14ac:dyDescent="0.15">
      <c r="B42" s="485"/>
      <c r="C42" s="764"/>
      <c r="D42" s="762"/>
      <c r="E42" s="762"/>
      <c r="F42" s="762"/>
      <c r="G42" s="762"/>
      <c r="H42" s="762"/>
      <c r="I42" s="762"/>
      <c r="J42" s="763"/>
      <c r="K42" s="786"/>
      <c r="L42" s="822"/>
      <c r="M42" s="822"/>
      <c r="N42" s="822"/>
      <c r="O42" s="822"/>
      <c r="P42" s="822"/>
      <c r="Q42" s="822"/>
      <c r="R42" s="822"/>
      <c r="S42" s="822"/>
      <c r="T42" s="822"/>
      <c r="U42" s="822"/>
      <c r="V42" s="822"/>
      <c r="W42" s="822"/>
      <c r="X42" s="822"/>
      <c r="Y42" s="822"/>
      <c r="Z42" s="822"/>
      <c r="AA42" s="822"/>
      <c r="AB42" s="822"/>
      <c r="AC42" s="822"/>
      <c r="AD42" s="822"/>
      <c r="AE42" s="822"/>
      <c r="AF42" s="822"/>
      <c r="AG42" s="822"/>
      <c r="AH42" s="822"/>
      <c r="AI42" s="822"/>
      <c r="AJ42" s="822"/>
      <c r="AK42" s="822"/>
      <c r="AL42" s="822"/>
      <c r="AM42" s="822"/>
      <c r="AN42" s="822"/>
      <c r="AO42" s="822"/>
      <c r="AP42" s="3"/>
    </row>
    <row r="43" spans="2:46" ht="12" customHeight="1" x14ac:dyDescent="0.15">
      <c r="B43" s="485"/>
      <c r="C43" s="764"/>
      <c r="D43" s="762"/>
      <c r="E43" s="762"/>
      <c r="F43" s="762"/>
      <c r="G43" s="762"/>
      <c r="H43" s="762"/>
      <c r="I43" s="762"/>
      <c r="J43" s="763"/>
      <c r="K43" s="823" t="s">
        <v>499</v>
      </c>
      <c r="L43" s="823"/>
      <c r="M43" s="823"/>
      <c r="N43" s="823"/>
      <c r="O43" s="823"/>
      <c r="P43" s="823"/>
      <c r="Q43" s="823"/>
      <c r="R43" s="823"/>
      <c r="S43" s="823"/>
      <c r="T43" s="823"/>
      <c r="U43" s="823"/>
      <c r="V43" s="823"/>
      <c r="W43" s="823"/>
      <c r="X43" s="823"/>
      <c r="Y43" s="823"/>
      <c r="Z43" s="823"/>
      <c r="AA43" s="823"/>
      <c r="AB43" s="823"/>
      <c r="AC43" s="823"/>
      <c r="AD43" s="823"/>
      <c r="AE43" s="823"/>
      <c r="AF43" s="823"/>
      <c r="AG43" s="823"/>
      <c r="AH43" s="823"/>
      <c r="AI43" s="823"/>
      <c r="AJ43" s="823"/>
      <c r="AK43" s="823"/>
      <c r="AL43" s="823"/>
      <c r="AM43" s="823"/>
      <c r="AN43" s="823"/>
      <c r="AO43" s="823"/>
      <c r="AP43" s="3"/>
    </row>
    <row r="44" spans="2:46" ht="12" customHeight="1" x14ac:dyDescent="0.15">
      <c r="B44" s="485"/>
      <c r="C44" s="764"/>
      <c r="D44" s="762"/>
      <c r="E44" s="762"/>
      <c r="F44" s="762"/>
      <c r="G44" s="762"/>
      <c r="H44" s="762"/>
      <c r="I44" s="762"/>
      <c r="J44" s="763"/>
      <c r="K44" s="809" t="s">
        <v>550</v>
      </c>
      <c r="L44" s="809"/>
      <c r="M44" s="809"/>
      <c r="N44" s="809"/>
      <c r="O44" s="809"/>
      <c r="P44" s="809"/>
      <c r="Q44" s="809"/>
      <c r="R44" s="809"/>
      <c r="S44" s="809"/>
      <c r="T44" s="809"/>
      <c r="U44" s="809"/>
      <c r="V44" s="809"/>
      <c r="W44" s="809"/>
      <c r="X44" s="809"/>
      <c r="Y44" s="809"/>
      <c r="Z44" s="809"/>
      <c r="AA44" s="809"/>
      <c r="AB44" s="809"/>
      <c r="AC44" s="809"/>
      <c r="AD44" s="809"/>
      <c r="AE44" s="809"/>
      <c r="AF44" s="809"/>
      <c r="AG44" s="809"/>
      <c r="AH44" s="809"/>
      <c r="AI44" s="809"/>
      <c r="AJ44" s="809"/>
      <c r="AK44" s="809"/>
      <c r="AL44" s="809"/>
      <c r="AM44" s="809"/>
      <c r="AN44" s="809"/>
      <c r="AO44" s="809"/>
      <c r="AP44" s="3"/>
    </row>
    <row r="45" spans="2:46" ht="12" customHeight="1" x14ac:dyDescent="0.15">
      <c r="B45" s="485"/>
      <c r="C45" s="764"/>
      <c r="D45" s="762"/>
      <c r="E45" s="762"/>
      <c r="F45" s="762"/>
      <c r="G45" s="762"/>
      <c r="H45" s="762"/>
      <c r="I45" s="762"/>
      <c r="J45" s="763"/>
      <c r="K45" s="203" t="s">
        <v>500</v>
      </c>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5"/>
      <c r="AP45" s="3"/>
    </row>
    <row r="46" spans="2:46" ht="12" customHeight="1" x14ac:dyDescent="0.15">
      <c r="B46" s="485"/>
      <c r="C46" s="764"/>
      <c r="D46" s="762"/>
      <c r="E46" s="762"/>
      <c r="F46" s="762"/>
      <c r="G46" s="762"/>
      <c r="H46" s="762"/>
      <c r="I46" s="762"/>
      <c r="J46" s="763"/>
      <c r="K46" s="203" t="s">
        <v>501</v>
      </c>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5"/>
      <c r="AP46" s="3"/>
    </row>
    <row r="47" spans="2:46" ht="12" customHeight="1" x14ac:dyDescent="0.15">
      <c r="B47" s="485"/>
      <c r="C47" s="764"/>
      <c r="D47" s="762"/>
      <c r="E47" s="762"/>
      <c r="F47" s="762"/>
      <c r="G47" s="762"/>
      <c r="H47" s="762"/>
      <c r="I47" s="762"/>
      <c r="J47" s="763"/>
      <c r="K47" s="810" t="s">
        <v>502</v>
      </c>
      <c r="L47" s="811"/>
      <c r="M47" s="811"/>
      <c r="N47" s="811"/>
      <c r="O47" s="811"/>
      <c r="P47" s="811"/>
      <c r="Q47" s="811"/>
      <c r="R47" s="811"/>
      <c r="S47" s="811"/>
      <c r="T47" s="811"/>
      <c r="U47" s="811"/>
      <c r="V47" s="811"/>
      <c r="W47" s="811"/>
      <c r="X47" s="811"/>
      <c r="Y47" s="811"/>
      <c r="Z47" s="811"/>
      <c r="AA47" s="811"/>
      <c r="AB47" s="811"/>
      <c r="AC47" s="811"/>
      <c r="AD47" s="811"/>
      <c r="AE47" s="811"/>
      <c r="AF47" s="811"/>
      <c r="AG47" s="811"/>
      <c r="AH47" s="811"/>
      <c r="AI47" s="811"/>
      <c r="AJ47" s="811"/>
      <c r="AK47" s="811"/>
      <c r="AL47" s="811"/>
      <c r="AM47" s="811"/>
      <c r="AN47" s="811"/>
      <c r="AO47" s="812"/>
      <c r="AP47" s="3"/>
    </row>
    <row r="48" spans="2:46" ht="12" customHeight="1" x14ac:dyDescent="0.15">
      <c r="B48" s="470"/>
      <c r="C48" s="765"/>
      <c r="D48" s="766"/>
      <c r="E48" s="766"/>
      <c r="F48" s="766"/>
      <c r="G48" s="766"/>
      <c r="H48" s="766"/>
      <c r="I48" s="766"/>
      <c r="J48" s="767"/>
      <c r="K48" s="813"/>
      <c r="L48" s="814"/>
      <c r="M48" s="814"/>
      <c r="N48" s="814"/>
      <c r="O48" s="814"/>
      <c r="P48" s="814"/>
      <c r="Q48" s="814"/>
      <c r="R48" s="814"/>
      <c r="S48" s="814"/>
      <c r="T48" s="814"/>
      <c r="U48" s="814"/>
      <c r="V48" s="814"/>
      <c r="W48" s="814"/>
      <c r="X48" s="814"/>
      <c r="Y48" s="814"/>
      <c r="Z48" s="814"/>
      <c r="AA48" s="814"/>
      <c r="AB48" s="814"/>
      <c r="AC48" s="814"/>
      <c r="AD48" s="814"/>
      <c r="AE48" s="814"/>
      <c r="AF48" s="814"/>
      <c r="AG48" s="814"/>
      <c r="AH48" s="814"/>
      <c r="AI48" s="814"/>
      <c r="AJ48" s="814"/>
      <c r="AK48" s="814"/>
      <c r="AL48" s="814"/>
      <c r="AM48" s="814"/>
      <c r="AN48" s="814"/>
      <c r="AO48" s="815"/>
      <c r="AP48" s="3"/>
    </row>
    <row r="49" spans="2:86" s="7" customFormat="1" ht="12" customHeight="1" x14ac:dyDescent="0.15">
      <c r="B49" s="3" t="s">
        <v>554</v>
      </c>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row>
    <row r="50" spans="2:86" ht="12" customHeight="1" x14ac:dyDescent="0.15">
      <c r="B50" s="3" t="s">
        <v>551</v>
      </c>
    </row>
    <row r="51" spans="2:86" ht="12" customHeight="1" x14ac:dyDescent="0.15">
      <c r="B51" s="3" t="s">
        <v>552</v>
      </c>
    </row>
    <row r="52" spans="2:86" ht="12" customHeight="1" x14ac:dyDescent="0.15">
      <c r="B52" s="3" t="s">
        <v>503</v>
      </c>
    </row>
    <row r="53" spans="2:86" ht="12" customHeight="1" x14ac:dyDescent="0.15">
      <c r="B53" s="3" t="s">
        <v>553</v>
      </c>
    </row>
    <row r="54" spans="2:86" ht="12" customHeight="1" x14ac:dyDescent="0.15">
      <c r="B54" s="3" t="s">
        <v>504</v>
      </c>
    </row>
    <row r="55" spans="2:86" x14ac:dyDescent="0.15">
      <c r="B55" s="3" t="s">
        <v>568</v>
      </c>
    </row>
  </sheetData>
  <mergeCells count="256">
    <mergeCell ref="L19:M19"/>
    <mergeCell ref="N19:O19"/>
    <mergeCell ref="P19:Q19"/>
    <mergeCell ref="R19:T19"/>
    <mergeCell ref="U19:V19"/>
    <mergeCell ref="W19:X19"/>
    <mergeCell ref="AK13:AO13"/>
    <mergeCell ref="AK16:AO16"/>
    <mergeCell ref="AK19:AO19"/>
    <mergeCell ref="L13:M13"/>
    <mergeCell ref="N13:O13"/>
    <mergeCell ref="P13:Q13"/>
    <mergeCell ref="R13:T13"/>
    <mergeCell ref="U13:V13"/>
    <mergeCell ref="W13:X13"/>
    <mergeCell ref="L16:M16"/>
    <mergeCell ref="N16:O16"/>
    <mergeCell ref="P16:Q16"/>
    <mergeCell ref="R16:T16"/>
    <mergeCell ref="U16:V16"/>
    <mergeCell ref="W16:X16"/>
    <mergeCell ref="AK14:AO14"/>
    <mergeCell ref="L15:M15"/>
    <mergeCell ref="N15:O1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8"/>
    <mergeCell ref="C6:J48"/>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P15:Q15"/>
    <mergeCell ref="R15:T15"/>
    <mergeCell ref="U15:V15"/>
    <mergeCell ref="W15:X15"/>
    <mergeCell ref="AK15:AO15"/>
    <mergeCell ref="L14:M14"/>
    <mergeCell ref="N14:O14"/>
    <mergeCell ref="P14:Q14"/>
    <mergeCell ref="R14:T14"/>
    <mergeCell ref="U14:V14"/>
    <mergeCell ref="W14:X14"/>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AK28:AO28"/>
    <mergeCell ref="L29:M29"/>
    <mergeCell ref="N29:O29"/>
    <mergeCell ref="P29:Q29"/>
    <mergeCell ref="R29:T29"/>
    <mergeCell ref="U29:V29"/>
    <mergeCell ref="W29:X29"/>
    <mergeCell ref="AK29:AO29"/>
    <mergeCell ref="L28:M28"/>
    <mergeCell ref="N28:O28"/>
    <mergeCell ref="P28:Q28"/>
    <mergeCell ref="R28:T28"/>
    <mergeCell ref="U28:V28"/>
    <mergeCell ref="W28:X28"/>
    <mergeCell ref="AK30:AO30"/>
    <mergeCell ref="L31:M31"/>
    <mergeCell ref="N31:O31"/>
    <mergeCell ref="P31:Q31"/>
    <mergeCell ref="R31:T31"/>
    <mergeCell ref="U31:V31"/>
    <mergeCell ref="W31:X31"/>
    <mergeCell ref="AK31:AO31"/>
    <mergeCell ref="L30:M30"/>
    <mergeCell ref="N30:O30"/>
    <mergeCell ref="P30:Q30"/>
    <mergeCell ref="R30:T30"/>
    <mergeCell ref="U30:V30"/>
    <mergeCell ref="W30:X30"/>
    <mergeCell ref="AK32:AO32"/>
    <mergeCell ref="L33:M33"/>
    <mergeCell ref="N33:O33"/>
    <mergeCell ref="P33:Q33"/>
    <mergeCell ref="R33:T33"/>
    <mergeCell ref="U33:V33"/>
    <mergeCell ref="W33:X33"/>
    <mergeCell ref="AK33:AO33"/>
    <mergeCell ref="L32:M32"/>
    <mergeCell ref="N32:O32"/>
    <mergeCell ref="P32:Q32"/>
    <mergeCell ref="R32:T32"/>
    <mergeCell ref="U32:V32"/>
    <mergeCell ref="W32:X32"/>
    <mergeCell ref="AS38:AT38"/>
    <mergeCell ref="O39:X39"/>
    <mergeCell ref="Y39:AB39"/>
    <mergeCell ref="AC39:AF39"/>
    <mergeCell ref="AG39:AJ39"/>
    <mergeCell ref="AQ39:AT39"/>
    <mergeCell ref="AG36:AJ36"/>
    <mergeCell ref="AS36:AT36"/>
    <mergeCell ref="L37:N40"/>
    <mergeCell ref="O37:X37"/>
    <mergeCell ref="AA37:AB37"/>
    <mergeCell ref="AE37:AF37"/>
    <mergeCell ref="AI37:AJ37"/>
    <mergeCell ref="AQ37:AR37"/>
    <mergeCell ref="AS37:AT37"/>
    <mergeCell ref="O38:X38"/>
    <mergeCell ref="L35:N36"/>
    <mergeCell ref="O35:X35"/>
    <mergeCell ref="AK35:AO40"/>
    <mergeCell ref="O36:X36"/>
    <mergeCell ref="Y36:AB36"/>
    <mergeCell ref="AC36:AF36"/>
    <mergeCell ref="K47:AO47"/>
    <mergeCell ref="K48:AO48"/>
    <mergeCell ref="O40:X40"/>
    <mergeCell ref="Y40:AJ40"/>
    <mergeCell ref="K41:K42"/>
    <mergeCell ref="L41:AO42"/>
    <mergeCell ref="K43:AO43"/>
    <mergeCell ref="K44:AO44"/>
    <mergeCell ref="AA38:AB38"/>
    <mergeCell ref="AE38:AF38"/>
    <mergeCell ref="AI38:AJ38"/>
    <mergeCell ref="K34:K40"/>
    <mergeCell ref="L34:X34"/>
    <mergeCell ref="Y34:AB34"/>
    <mergeCell ref="AK34:AO34"/>
  </mergeCells>
  <phoneticPr fontId="8"/>
  <conditionalFormatting sqref="Y11:AB33 AG11:AJ33">
    <cfRule type="expression" dxfId="17" priority="3">
      <formula>$AQ11=2</formula>
    </cfRule>
  </conditionalFormatting>
  <conditionalFormatting sqref="Y11:AF33">
    <cfRule type="expression" dxfId="16" priority="2">
      <formula>$AQ11=3</formula>
    </cfRule>
  </conditionalFormatting>
  <conditionalFormatting sqref="AC11:AJ33">
    <cfRule type="expression" dxfId="15" priority="1">
      <formula>$AQ11=1</formula>
    </cfRule>
  </conditionalFormatting>
  <dataValidations count="1">
    <dataValidation type="list" allowBlank="1" showInputMessage="1" showErrorMessage="1" sqref="N11:O33 R11:T33" xr:uid="{078D2C19-2F3E-4306-BF23-5D79F31F864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2"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6E0979-248F-4441-8911-36EC0034FF27}">
          <x14:formula1>
            <xm:f>'(参考)リスト'!$F$16:$F$21</xm:f>
          </x14:formula1>
          <xm:sqref>W11:X33</xm:sqref>
        </x14:dataValidation>
        <x14:dataValidation type="list" allowBlank="1" showInputMessage="1" showErrorMessage="1" xr:uid="{3E4CFE06-3CDB-4013-BB42-FDE48638615D}">
          <x14:formula1>
            <xm:f>'(参考)リスト'!$B$16:$B$20</xm:f>
          </x14:formula1>
          <xm:sqref>L11:M33</xm:sqref>
        </x14:dataValidation>
        <x14:dataValidation type="list" allowBlank="1" showInputMessage="1" showErrorMessage="1" xr:uid="{B3FBB089-6AEA-4E41-A1D8-AF62141A04D7}">
          <x14:formula1>
            <xm:f>'(参考)リスト'!$G$16:$G$20</xm:f>
          </x14:formula1>
          <xm:sqref>U11:V33</xm:sqref>
        </x14:dataValidation>
        <x14:dataValidation type="list" allowBlank="1" showInputMessage="1" showErrorMessage="1" xr:uid="{07DE0C1A-27EE-4E6C-AD9B-5A5341FAC410}">
          <x14:formula1>
            <xm:f>'(参考)リスト'!$D$16:$D$18</xm:f>
          </x14:formula1>
          <xm:sqref>P11:Q33</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4AA39-130C-4A7B-9B9A-A8CACD3871A8}">
  <dimension ref="B1:CH52"/>
  <sheetViews>
    <sheetView showGridLines="0" showZeros="0" view="pageBreakPreview" zoomScale="90" zoomScaleNormal="100" zoomScaleSheetLayoutView="90" workbookViewId="0">
      <selection activeCell="W15" sqref="W15:X15"/>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S028</v>
      </c>
      <c r="AW5" s="168">
        <f>R7</f>
        <v>10.47</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1</v>
      </c>
      <c r="BJ5" s="169" t="str">
        <f>+Y35</f>
        <v/>
      </c>
      <c r="BK5" s="169" t="str">
        <f t="shared" ref="BK5" si="2">+Z35</f>
        <v/>
      </c>
      <c r="BL5" s="169" t="str">
        <f>+AA35</f>
        <v/>
      </c>
      <c r="BM5" s="169">
        <f>+AC35</f>
        <v>0</v>
      </c>
      <c r="BN5" s="169">
        <f t="shared" ref="BN5:BO5" si="3">+AD35</f>
        <v>0</v>
      </c>
      <c r="BO5" s="169">
        <f t="shared" si="3"/>
        <v>0</v>
      </c>
      <c r="BP5" s="169">
        <f>+AG35</f>
        <v>0</v>
      </c>
      <c r="BQ5" s="169">
        <f>+AH35</f>
        <v>0</v>
      </c>
      <c r="BR5" s="169">
        <f>+AI35</f>
        <v>1</v>
      </c>
      <c r="BS5" s="195" t="str">
        <f>+Y36</f>
        <v>Ⅰ</v>
      </c>
      <c r="BT5" s="195" t="str">
        <f>+AC36</f>
        <v>Ⅰ</v>
      </c>
      <c r="BU5" s="195" t="str">
        <f>+AG36</f>
        <v>Ⅱ</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0.5</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1166</v>
      </c>
      <c r="O7" s="795"/>
      <c r="P7" s="791" t="s">
        <v>475</v>
      </c>
      <c r="Q7" s="793"/>
      <c r="R7" s="847">
        <v>10.47</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510</v>
      </c>
      <c r="O11" s="803"/>
      <c r="P11" s="802" t="s">
        <v>352</v>
      </c>
      <c r="Q11" s="803"/>
      <c r="R11" s="271" t="s">
        <v>352</v>
      </c>
      <c r="S11" s="271"/>
      <c r="T11" s="271"/>
      <c r="U11" s="802" t="s">
        <v>672</v>
      </c>
      <c r="V11" s="803"/>
      <c r="W11" s="802" t="s">
        <v>648</v>
      </c>
      <c r="X11" s="804"/>
      <c r="Y11" s="202"/>
      <c r="Z11" s="201"/>
      <c r="AA11" s="201"/>
      <c r="AB11" s="201"/>
      <c r="AC11" s="230"/>
      <c r="AD11" s="230"/>
      <c r="AE11" s="230"/>
      <c r="AF11" s="230"/>
      <c r="AG11" s="230"/>
      <c r="AH11" s="230"/>
      <c r="AI11" s="230"/>
      <c r="AJ11" s="230"/>
      <c r="AK11" s="787" t="s">
        <v>706</v>
      </c>
      <c r="AL11" s="788"/>
      <c r="AM11" s="788"/>
      <c r="AN11" s="789"/>
      <c r="AO11" s="790"/>
      <c r="AP11" s="3"/>
      <c r="AQ11" s="229">
        <f>IF(P11="材質劣化",2,IF(P11="漏水",3,1))</f>
        <v>3</v>
      </c>
    </row>
    <row r="12" spans="2:86" ht="12" customHeight="1" x14ac:dyDescent="0.15">
      <c r="B12" s="485"/>
      <c r="C12" s="764"/>
      <c r="D12" s="762"/>
      <c r="E12" s="762"/>
      <c r="F12" s="762"/>
      <c r="G12" s="762"/>
      <c r="H12" s="762"/>
      <c r="I12" s="762"/>
      <c r="J12" s="763"/>
      <c r="K12" s="200">
        <v>2</v>
      </c>
      <c r="L12" s="802" t="s">
        <v>561</v>
      </c>
      <c r="M12" s="803"/>
      <c r="N12" s="802" t="s">
        <v>516</v>
      </c>
      <c r="O12" s="803"/>
      <c r="P12" s="802" t="s">
        <v>352</v>
      </c>
      <c r="Q12" s="803"/>
      <c r="R12" s="271" t="s">
        <v>352</v>
      </c>
      <c r="S12" s="271"/>
      <c r="T12" s="271"/>
      <c r="U12" s="802" t="s">
        <v>672</v>
      </c>
      <c r="V12" s="803"/>
      <c r="W12" s="802" t="s">
        <v>648</v>
      </c>
      <c r="X12" s="804"/>
      <c r="Y12" s="202"/>
      <c r="Z12" s="201"/>
      <c r="AA12" s="201"/>
      <c r="AB12" s="201"/>
      <c r="AC12" s="230"/>
      <c r="AD12" s="230"/>
      <c r="AE12" s="230"/>
      <c r="AF12" s="230"/>
      <c r="AG12" s="230"/>
      <c r="AH12" s="230"/>
      <c r="AI12" s="230"/>
      <c r="AJ12" s="230"/>
      <c r="AK12" s="787" t="s">
        <v>706</v>
      </c>
      <c r="AL12" s="788"/>
      <c r="AM12" s="788"/>
      <c r="AN12" s="789"/>
      <c r="AO12" s="790"/>
      <c r="AP12" s="3"/>
      <c r="AQ12" s="229">
        <f t="shared" ref="AQ12:AQ30" si="5">IF(P12="材質劣化",2,IF(P12="漏水",3,1))</f>
        <v>3</v>
      </c>
    </row>
    <row r="13" spans="2:86" ht="12" customHeight="1" x14ac:dyDescent="0.15">
      <c r="B13" s="485"/>
      <c r="C13" s="764"/>
      <c r="D13" s="762"/>
      <c r="E13" s="762"/>
      <c r="F13" s="762"/>
      <c r="G13" s="762"/>
      <c r="H13" s="762"/>
      <c r="I13" s="762"/>
      <c r="J13" s="763"/>
      <c r="K13" s="200">
        <v>3</v>
      </c>
      <c r="L13" s="802" t="s">
        <v>561</v>
      </c>
      <c r="M13" s="803"/>
      <c r="N13" s="802" t="s">
        <v>511</v>
      </c>
      <c r="O13" s="803"/>
      <c r="P13" s="802" t="s">
        <v>352</v>
      </c>
      <c r="Q13" s="803"/>
      <c r="R13" s="271" t="s">
        <v>352</v>
      </c>
      <c r="S13" s="271"/>
      <c r="T13" s="271"/>
      <c r="U13" s="802" t="s">
        <v>672</v>
      </c>
      <c r="V13" s="803"/>
      <c r="W13" s="802" t="s">
        <v>648</v>
      </c>
      <c r="X13" s="804"/>
      <c r="Y13" s="202"/>
      <c r="Z13" s="201"/>
      <c r="AA13" s="201"/>
      <c r="AB13" s="201"/>
      <c r="AC13" s="230"/>
      <c r="AD13" s="230"/>
      <c r="AE13" s="230"/>
      <c r="AF13" s="230"/>
      <c r="AG13" s="230"/>
      <c r="AH13" s="230"/>
      <c r="AI13" s="230"/>
      <c r="AJ13" s="230"/>
      <c r="AK13" s="787" t="s">
        <v>706</v>
      </c>
      <c r="AL13" s="788"/>
      <c r="AM13" s="788"/>
      <c r="AN13" s="789"/>
      <c r="AO13" s="790"/>
      <c r="AP13" s="3"/>
      <c r="AQ13" s="229">
        <f t="shared" si="5"/>
        <v>3</v>
      </c>
    </row>
    <row r="14" spans="2:86" ht="12" customHeight="1" x14ac:dyDescent="0.15">
      <c r="B14" s="485"/>
      <c r="C14" s="764"/>
      <c r="D14" s="762"/>
      <c r="E14" s="762"/>
      <c r="F14" s="762"/>
      <c r="G14" s="762"/>
      <c r="H14" s="762"/>
      <c r="I14" s="762"/>
      <c r="J14" s="763"/>
      <c r="K14" s="200">
        <v>4</v>
      </c>
      <c r="L14" s="802" t="s">
        <v>561</v>
      </c>
      <c r="M14" s="803"/>
      <c r="N14" s="802" t="s">
        <v>509</v>
      </c>
      <c r="O14" s="803"/>
      <c r="P14" s="802" t="s">
        <v>351</v>
      </c>
      <c r="Q14" s="803"/>
      <c r="R14" s="271" t="s">
        <v>559</v>
      </c>
      <c r="S14" s="271"/>
      <c r="T14" s="271"/>
      <c r="U14" s="802" t="s">
        <v>672</v>
      </c>
      <c r="V14" s="803"/>
      <c r="W14" s="802" t="s">
        <v>671</v>
      </c>
      <c r="X14" s="804"/>
      <c r="Y14" s="202"/>
      <c r="Z14" s="201"/>
      <c r="AA14" s="201"/>
      <c r="AB14" s="201"/>
      <c r="AC14" s="230"/>
      <c r="AD14" s="230"/>
      <c r="AE14" s="230"/>
      <c r="AF14" s="230"/>
      <c r="AG14" s="230"/>
      <c r="AH14" s="230"/>
      <c r="AI14" s="230"/>
      <c r="AJ14" s="230"/>
      <c r="AK14" s="787" t="s">
        <v>1031</v>
      </c>
      <c r="AL14" s="788"/>
      <c r="AM14" s="788"/>
      <c r="AN14" s="789"/>
      <c r="AO14" s="790"/>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509</v>
      </c>
      <c r="O15" s="803"/>
      <c r="P15" s="802" t="s">
        <v>352</v>
      </c>
      <c r="Q15" s="803"/>
      <c r="R15" s="271" t="s">
        <v>352</v>
      </c>
      <c r="S15" s="271"/>
      <c r="T15" s="271"/>
      <c r="U15" s="802" t="s">
        <v>672</v>
      </c>
      <c r="V15" s="803"/>
      <c r="W15" s="802" t="s">
        <v>648</v>
      </c>
      <c r="X15" s="804"/>
      <c r="Y15" s="202"/>
      <c r="Z15" s="201"/>
      <c r="AA15" s="201"/>
      <c r="AB15" s="201"/>
      <c r="AC15" s="230"/>
      <c r="AD15" s="230"/>
      <c r="AE15" s="230"/>
      <c r="AF15" s="230"/>
      <c r="AG15" s="230"/>
      <c r="AH15" s="230"/>
      <c r="AI15" s="230"/>
      <c r="AJ15" s="230"/>
      <c r="AK15" s="805" t="s">
        <v>706</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509</v>
      </c>
      <c r="O16" s="803"/>
      <c r="P16" s="802" t="s">
        <v>352</v>
      </c>
      <c r="Q16" s="803"/>
      <c r="R16" s="271" t="s">
        <v>352</v>
      </c>
      <c r="S16" s="271"/>
      <c r="T16" s="271"/>
      <c r="U16" s="802" t="s">
        <v>672</v>
      </c>
      <c r="V16" s="803"/>
      <c r="W16" s="802" t="s">
        <v>671</v>
      </c>
      <c r="X16" s="804"/>
      <c r="Y16" s="202"/>
      <c r="Z16" s="201"/>
      <c r="AA16" s="201"/>
      <c r="AB16" s="201"/>
      <c r="AC16" s="230"/>
      <c r="AD16" s="230"/>
      <c r="AE16" s="230"/>
      <c r="AF16" s="230"/>
      <c r="AG16" s="230"/>
      <c r="AH16" s="230"/>
      <c r="AI16" s="230"/>
      <c r="AJ16" s="230">
        <v>0.5</v>
      </c>
      <c r="AK16" s="805" t="s">
        <v>1131</v>
      </c>
      <c r="AL16" s="806"/>
      <c r="AM16" s="806"/>
      <c r="AN16" s="807"/>
      <c r="AO16" s="808"/>
      <c r="AP16" s="3"/>
      <c r="AQ16" s="229">
        <f t="shared" si="5"/>
        <v>3</v>
      </c>
    </row>
    <row r="17" spans="2:43" ht="12" customHeight="1" x14ac:dyDescent="0.15">
      <c r="B17" s="485"/>
      <c r="C17" s="764"/>
      <c r="D17" s="762"/>
      <c r="E17" s="762"/>
      <c r="F17" s="762"/>
      <c r="G17" s="762"/>
      <c r="H17" s="762"/>
      <c r="I17" s="762"/>
      <c r="J17" s="763"/>
      <c r="K17" s="200">
        <v>7</v>
      </c>
      <c r="L17" s="802" t="s">
        <v>561</v>
      </c>
      <c r="M17" s="803"/>
      <c r="N17" s="802" t="s">
        <v>509</v>
      </c>
      <c r="O17" s="803"/>
      <c r="P17" s="802" t="s">
        <v>352</v>
      </c>
      <c r="Q17" s="803"/>
      <c r="R17" s="271" t="s">
        <v>352</v>
      </c>
      <c r="S17" s="271"/>
      <c r="T17" s="271"/>
      <c r="U17" s="802" t="s">
        <v>672</v>
      </c>
      <c r="V17" s="803"/>
      <c r="W17" s="802" t="s">
        <v>671</v>
      </c>
      <c r="X17" s="804"/>
      <c r="Y17" s="202"/>
      <c r="Z17" s="201"/>
      <c r="AA17" s="201"/>
      <c r="AB17" s="201"/>
      <c r="AC17" s="230"/>
      <c r="AD17" s="230"/>
      <c r="AE17" s="230"/>
      <c r="AF17" s="230"/>
      <c r="AG17" s="230"/>
      <c r="AH17" s="230"/>
      <c r="AI17" s="230"/>
      <c r="AJ17" s="230"/>
      <c r="AK17" s="805" t="s">
        <v>832</v>
      </c>
      <c r="AL17" s="806"/>
      <c r="AM17" s="806"/>
      <c r="AN17" s="807"/>
      <c r="AO17" s="808"/>
      <c r="AP17" s="3"/>
      <c r="AQ17" s="229">
        <f t="shared" si="5"/>
        <v>3</v>
      </c>
    </row>
    <row r="18" spans="2:43" ht="12" customHeight="1" x14ac:dyDescent="0.15">
      <c r="B18" s="485"/>
      <c r="C18" s="764"/>
      <c r="D18" s="762"/>
      <c r="E18" s="762"/>
      <c r="F18" s="762"/>
      <c r="G18" s="762"/>
      <c r="H18" s="762"/>
      <c r="I18" s="762"/>
      <c r="J18" s="763"/>
      <c r="K18" s="200">
        <v>8</v>
      </c>
      <c r="L18" s="802" t="s">
        <v>350</v>
      </c>
      <c r="M18" s="803"/>
      <c r="N18" s="802" t="s">
        <v>376</v>
      </c>
      <c r="O18" s="803"/>
      <c r="P18" s="802" t="s">
        <v>351</v>
      </c>
      <c r="Q18" s="803"/>
      <c r="R18" s="271" t="s">
        <v>559</v>
      </c>
      <c r="S18" s="271"/>
      <c r="T18" s="271"/>
      <c r="U18" s="802" t="s">
        <v>672</v>
      </c>
      <c r="V18" s="803"/>
      <c r="W18" s="802" t="s">
        <v>1135</v>
      </c>
      <c r="X18" s="804"/>
      <c r="Y18" s="202"/>
      <c r="Z18" s="201"/>
      <c r="AA18" s="201"/>
      <c r="AB18" s="201"/>
      <c r="AC18" s="230"/>
      <c r="AD18" s="230"/>
      <c r="AE18" s="230"/>
      <c r="AF18" s="230"/>
      <c r="AG18" s="230"/>
      <c r="AH18" s="230"/>
      <c r="AI18" s="230"/>
      <c r="AJ18" s="230"/>
      <c r="AK18" s="805" t="s">
        <v>1130</v>
      </c>
      <c r="AL18" s="806"/>
      <c r="AM18" s="806"/>
      <c r="AN18" s="807"/>
      <c r="AO18" s="808"/>
      <c r="AP18" s="3"/>
      <c r="AQ18" s="229">
        <f t="shared" si="5"/>
        <v>2</v>
      </c>
    </row>
    <row r="19" spans="2:43" ht="12" customHeight="1" x14ac:dyDescent="0.15">
      <c r="B19" s="485"/>
      <c r="C19" s="764"/>
      <c r="D19" s="762"/>
      <c r="E19" s="762"/>
      <c r="F19" s="762"/>
      <c r="G19" s="762"/>
      <c r="H19" s="762"/>
      <c r="I19" s="762"/>
      <c r="J19" s="763"/>
      <c r="K19" s="200">
        <v>9</v>
      </c>
      <c r="L19" s="802" t="s">
        <v>350</v>
      </c>
      <c r="M19" s="803"/>
      <c r="N19" s="802" t="s">
        <v>376</v>
      </c>
      <c r="O19" s="803"/>
      <c r="P19" s="802" t="s">
        <v>351</v>
      </c>
      <c r="Q19" s="803"/>
      <c r="R19" s="271" t="s">
        <v>559</v>
      </c>
      <c r="S19" s="271"/>
      <c r="T19" s="271"/>
      <c r="U19" s="802" t="s">
        <v>672</v>
      </c>
      <c r="V19" s="803"/>
      <c r="W19" s="802" t="s">
        <v>1135</v>
      </c>
      <c r="X19" s="804"/>
      <c r="Y19" s="202"/>
      <c r="Z19" s="201"/>
      <c r="AA19" s="201"/>
      <c r="AB19" s="201"/>
      <c r="AC19" s="230"/>
      <c r="AD19" s="230"/>
      <c r="AE19" s="230"/>
      <c r="AF19" s="230"/>
      <c r="AG19" s="230"/>
      <c r="AH19" s="230"/>
      <c r="AI19" s="230"/>
      <c r="AJ19" s="230"/>
      <c r="AK19" s="805" t="s">
        <v>1130</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350</v>
      </c>
      <c r="M20" s="803"/>
      <c r="N20" s="802" t="s">
        <v>375</v>
      </c>
      <c r="O20" s="803"/>
      <c r="P20" s="802" t="s">
        <v>352</v>
      </c>
      <c r="Q20" s="803"/>
      <c r="R20" s="271" t="s">
        <v>359</v>
      </c>
      <c r="S20" s="271"/>
      <c r="T20" s="271"/>
      <c r="U20" s="802" t="s">
        <v>672</v>
      </c>
      <c r="V20" s="803"/>
      <c r="W20" s="802" t="s">
        <v>1135</v>
      </c>
      <c r="X20" s="804"/>
      <c r="Y20" s="202"/>
      <c r="Z20" s="201"/>
      <c r="AA20" s="201"/>
      <c r="AB20" s="201"/>
      <c r="AC20" s="230"/>
      <c r="AD20" s="230"/>
      <c r="AE20" s="230"/>
      <c r="AF20" s="230"/>
      <c r="AG20" s="230"/>
      <c r="AH20" s="230"/>
      <c r="AI20" s="230"/>
      <c r="AJ20" s="230"/>
      <c r="AK20" s="805" t="s">
        <v>670</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350</v>
      </c>
      <c r="M21" s="803"/>
      <c r="N21" s="802" t="s">
        <v>376</v>
      </c>
      <c r="O21" s="803"/>
      <c r="P21" s="802" t="s">
        <v>351</v>
      </c>
      <c r="Q21" s="803"/>
      <c r="R21" s="271" t="s">
        <v>559</v>
      </c>
      <c r="S21" s="271"/>
      <c r="T21" s="271"/>
      <c r="U21" s="802" t="s">
        <v>672</v>
      </c>
      <c r="V21" s="803"/>
      <c r="W21" s="802" t="s">
        <v>1135</v>
      </c>
      <c r="X21" s="804"/>
      <c r="Y21" s="202"/>
      <c r="Z21" s="201"/>
      <c r="AA21" s="201"/>
      <c r="AB21" s="201"/>
      <c r="AC21" s="230"/>
      <c r="AD21" s="230"/>
      <c r="AE21" s="230"/>
      <c r="AF21" s="230"/>
      <c r="AG21" s="230"/>
      <c r="AH21" s="230"/>
      <c r="AI21" s="230"/>
      <c r="AJ21" s="230"/>
      <c r="AK21" s="805" t="s">
        <v>1130</v>
      </c>
      <c r="AL21" s="806"/>
      <c r="AM21" s="806"/>
      <c r="AN21" s="807"/>
      <c r="AO21" s="808"/>
      <c r="AP21" s="3"/>
      <c r="AQ21" s="229">
        <f t="shared" si="5"/>
        <v>2</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0.5</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1</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Ⅱb</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1</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367</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1">
    <dataValidation type="list" allowBlank="1" showInputMessage="1" showErrorMessage="1" sqref="N11:O30 R11:T30" xr:uid="{C6995815-8E6C-459C-B3CA-625AEE29600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5FEFE84-7C48-47DF-8B5D-6BE35CB69A25}">
          <x14:formula1>
            <xm:f>'(参考)リスト'!$D$16:$D$18</xm:f>
          </x14:formula1>
          <xm:sqref>P11:Q30</xm:sqref>
        </x14:dataValidation>
        <x14:dataValidation type="list" allowBlank="1" showInputMessage="1" showErrorMessage="1" xr:uid="{ABA7912F-837E-40DF-9887-970189D1487C}">
          <x14:formula1>
            <xm:f>'(参考)リスト'!$G$16:$G$20</xm:f>
          </x14:formula1>
          <xm:sqref>U11:V30</xm:sqref>
        </x14:dataValidation>
        <x14:dataValidation type="list" allowBlank="1" showInputMessage="1" showErrorMessage="1" xr:uid="{C056E477-C8FF-495B-9803-CE1C31394757}">
          <x14:formula1>
            <xm:f>'(参考)リスト'!$B$16:$B$20</xm:f>
          </x14:formula1>
          <xm:sqref>L11:M30</xm:sqref>
        </x14:dataValidation>
        <x14:dataValidation type="list" allowBlank="1" showInputMessage="1" showErrorMessage="1" xr:uid="{3BCCD9EB-7FC2-43A0-9782-0E5CC72AED9B}">
          <x14:formula1>
            <xm:f>'(参考)リスト'!$F$16:$F$21</xm:f>
          </x14:formula1>
          <xm:sqref>W11:X30</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ABA3-78E1-44C6-80EF-786E604D6E04}">
  <dimension ref="B1:CH52"/>
  <sheetViews>
    <sheetView showGridLines="0" showZeros="0" view="pageBreakPreview" zoomScale="90" zoomScaleNormal="100" zoomScaleSheetLayoutView="90" workbookViewId="0">
      <selection activeCell="W20" sqref="W20:X20"/>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S029</v>
      </c>
      <c r="AW5" s="168">
        <f>R7</f>
        <v>8.3800000000000008</v>
      </c>
      <c r="AX5" s="169">
        <f>+Y32</f>
        <v>0</v>
      </c>
      <c r="AY5" s="169">
        <f>+Z32</f>
        <v>0</v>
      </c>
      <c r="AZ5" s="169">
        <f>+AA32</f>
        <v>0</v>
      </c>
      <c r="BA5" s="169">
        <f t="shared" ref="BA5" si="0">+AB32</f>
        <v>0</v>
      </c>
      <c r="BB5" s="169">
        <f>+AC32</f>
        <v>0</v>
      </c>
      <c r="BC5" s="169">
        <f t="shared" ref="BC5:BI5" si="1">+AD32</f>
        <v>0</v>
      </c>
      <c r="BD5" s="169">
        <f t="shared" si="1"/>
        <v>0</v>
      </c>
      <c r="BE5" s="169">
        <f t="shared" si="1"/>
        <v>3</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3</v>
      </c>
      <c r="BP5" s="169">
        <f>+AG35</f>
        <v>0</v>
      </c>
      <c r="BQ5" s="169">
        <f>+AH35</f>
        <v>0</v>
      </c>
      <c r="BR5" s="169">
        <f>+AI35</f>
        <v>0</v>
      </c>
      <c r="BS5" s="195" t="str">
        <f>+Y36</f>
        <v>Ⅰ</v>
      </c>
      <c r="BT5" s="195" t="str">
        <f>+AC36</f>
        <v>Ⅱ</v>
      </c>
      <c r="BU5" s="195" t="str">
        <f>+AG36</f>
        <v>Ⅰ</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0.28999999999999998</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1167</v>
      </c>
      <c r="O7" s="795"/>
      <c r="P7" s="791" t="s">
        <v>475</v>
      </c>
      <c r="Q7" s="793"/>
      <c r="R7" s="847">
        <v>8.3800000000000008</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520</v>
      </c>
      <c r="O11" s="803"/>
      <c r="P11" s="802" t="s">
        <v>351</v>
      </c>
      <c r="Q11" s="803"/>
      <c r="R11" s="271" t="s">
        <v>559</v>
      </c>
      <c r="S11" s="271"/>
      <c r="T11" s="271"/>
      <c r="U11" s="802" t="s">
        <v>62</v>
      </c>
      <c r="V11" s="803"/>
      <c r="W11" s="802" t="s">
        <v>62</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520</v>
      </c>
      <c r="O12" s="803"/>
      <c r="P12" s="802" t="s">
        <v>351</v>
      </c>
      <c r="Q12" s="803"/>
      <c r="R12" s="271" t="s">
        <v>559</v>
      </c>
      <c r="S12" s="271"/>
      <c r="T12" s="271"/>
      <c r="U12" s="802" t="s">
        <v>672</v>
      </c>
      <c r="V12" s="803"/>
      <c r="W12" s="802" t="s">
        <v>671</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561</v>
      </c>
      <c r="M13" s="803"/>
      <c r="N13" s="802" t="s">
        <v>520</v>
      </c>
      <c r="O13" s="803"/>
      <c r="P13" s="802" t="s">
        <v>351</v>
      </c>
      <c r="Q13" s="803"/>
      <c r="R13" s="271" t="s">
        <v>559</v>
      </c>
      <c r="S13" s="271"/>
      <c r="T13" s="271"/>
      <c r="U13" s="802" t="s">
        <v>672</v>
      </c>
      <c r="V13" s="803"/>
      <c r="W13" s="802" t="s">
        <v>671</v>
      </c>
      <c r="X13" s="804"/>
      <c r="Y13" s="202"/>
      <c r="Z13" s="201"/>
      <c r="AA13" s="201"/>
      <c r="AB13" s="201"/>
      <c r="AC13" s="230"/>
      <c r="AD13" s="230"/>
      <c r="AE13" s="230"/>
      <c r="AF13" s="230">
        <v>0.05</v>
      </c>
      <c r="AG13" s="230"/>
      <c r="AH13" s="230"/>
      <c r="AI13" s="230"/>
      <c r="AJ13" s="230"/>
      <c r="AK13" s="805" t="s">
        <v>837</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561</v>
      </c>
      <c r="M14" s="803"/>
      <c r="N14" s="802" t="s">
        <v>512</v>
      </c>
      <c r="O14" s="803"/>
      <c r="P14" s="802" t="s">
        <v>351</v>
      </c>
      <c r="Q14" s="803"/>
      <c r="R14" s="271" t="s">
        <v>559</v>
      </c>
      <c r="S14" s="271"/>
      <c r="T14" s="271"/>
      <c r="U14" s="802" t="s">
        <v>62</v>
      </c>
      <c r="V14" s="803"/>
      <c r="W14" s="802" t="s">
        <v>62</v>
      </c>
      <c r="X14" s="804"/>
      <c r="Y14" s="202"/>
      <c r="Z14" s="201"/>
      <c r="AA14" s="201"/>
      <c r="AB14" s="201"/>
      <c r="AC14" s="230"/>
      <c r="AD14" s="230"/>
      <c r="AE14" s="230"/>
      <c r="AF14" s="230"/>
      <c r="AG14" s="230"/>
      <c r="AH14" s="230"/>
      <c r="AI14" s="230"/>
      <c r="AJ14" s="230"/>
      <c r="AK14" s="805" t="s">
        <v>1031</v>
      </c>
      <c r="AL14" s="806"/>
      <c r="AM14" s="806"/>
      <c r="AN14" s="807"/>
      <c r="AO14" s="808"/>
      <c r="AP14" s="3"/>
      <c r="AQ14" s="229">
        <f t="shared" si="5"/>
        <v>2</v>
      </c>
    </row>
    <row r="15" spans="2:86" ht="12" customHeight="1" x14ac:dyDescent="0.15">
      <c r="B15" s="485"/>
      <c r="C15" s="764"/>
      <c r="D15" s="762"/>
      <c r="E15" s="762"/>
      <c r="F15" s="762"/>
      <c r="G15" s="762"/>
      <c r="H15" s="762"/>
      <c r="I15" s="762"/>
      <c r="J15" s="763"/>
      <c r="K15" s="200">
        <v>5</v>
      </c>
      <c r="L15" s="802" t="s">
        <v>561</v>
      </c>
      <c r="M15" s="803"/>
      <c r="N15" s="802" t="s">
        <v>515</v>
      </c>
      <c r="O15" s="803"/>
      <c r="P15" s="802" t="s">
        <v>352</v>
      </c>
      <c r="Q15" s="803"/>
      <c r="R15" s="271" t="s">
        <v>540</v>
      </c>
      <c r="S15" s="271"/>
      <c r="T15" s="271"/>
      <c r="U15" s="802" t="s">
        <v>672</v>
      </c>
      <c r="V15" s="803"/>
      <c r="W15" s="802" t="s">
        <v>796</v>
      </c>
      <c r="X15" s="804"/>
      <c r="Y15" s="202"/>
      <c r="Z15" s="201"/>
      <c r="AA15" s="201"/>
      <c r="AB15" s="201"/>
      <c r="AC15" s="230"/>
      <c r="AD15" s="230"/>
      <c r="AE15" s="230"/>
      <c r="AF15" s="230"/>
      <c r="AG15" s="230"/>
      <c r="AH15" s="230"/>
      <c r="AI15" s="230"/>
      <c r="AJ15" s="230"/>
      <c r="AK15" s="805" t="s">
        <v>832</v>
      </c>
      <c r="AL15" s="806"/>
      <c r="AM15" s="806"/>
      <c r="AN15" s="807"/>
      <c r="AO15" s="808"/>
      <c r="AP15" s="3"/>
      <c r="AQ15" s="229">
        <f t="shared" si="5"/>
        <v>3</v>
      </c>
    </row>
    <row r="16" spans="2:86" ht="12" customHeight="1" x14ac:dyDescent="0.15">
      <c r="B16" s="485"/>
      <c r="C16" s="764"/>
      <c r="D16" s="762"/>
      <c r="E16" s="762"/>
      <c r="F16" s="762"/>
      <c r="G16" s="762"/>
      <c r="H16" s="762"/>
      <c r="I16" s="762"/>
      <c r="J16" s="763"/>
      <c r="K16" s="200">
        <v>6</v>
      </c>
      <c r="L16" s="802" t="s">
        <v>561</v>
      </c>
      <c r="M16" s="803"/>
      <c r="N16" s="802" t="s">
        <v>511</v>
      </c>
      <c r="O16" s="803"/>
      <c r="P16" s="802" t="s">
        <v>352</v>
      </c>
      <c r="Q16" s="803"/>
      <c r="R16" s="271" t="s">
        <v>352</v>
      </c>
      <c r="S16" s="271"/>
      <c r="T16" s="271"/>
      <c r="U16" s="802" t="s">
        <v>672</v>
      </c>
      <c r="V16" s="803"/>
      <c r="W16" s="802" t="s">
        <v>648</v>
      </c>
      <c r="X16" s="804"/>
      <c r="Y16" s="202"/>
      <c r="Z16" s="201"/>
      <c r="AA16" s="201"/>
      <c r="AB16" s="201"/>
      <c r="AC16" s="230"/>
      <c r="AD16" s="230"/>
      <c r="AE16" s="230"/>
      <c r="AF16" s="230"/>
      <c r="AG16" s="230"/>
      <c r="AH16" s="230"/>
      <c r="AI16" s="230"/>
      <c r="AJ16" s="230"/>
      <c r="AK16" s="787" t="s">
        <v>706</v>
      </c>
      <c r="AL16" s="788"/>
      <c r="AM16" s="788"/>
      <c r="AN16" s="851"/>
      <c r="AO16" s="852"/>
      <c r="AP16" s="3"/>
      <c r="AQ16" s="229">
        <f t="shared" si="5"/>
        <v>3</v>
      </c>
    </row>
    <row r="17" spans="2:43" ht="12" customHeight="1" x14ac:dyDescent="0.15">
      <c r="B17" s="485"/>
      <c r="C17" s="764"/>
      <c r="D17" s="762"/>
      <c r="E17" s="762"/>
      <c r="F17" s="762"/>
      <c r="G17" s="762"/>
      <c r="H17" s="762"/>
      <c r="I17" s="762"/>
      <c r="J17" s="763"/>
      <c r="K17" s="200">
        <v>7</v>
      </c>
      <c r="L17" s="802" t="s">
        <v>1262</v>
      </c>
      <c r="M17" s="803"/>
      <c r="N17" s="802" t="s">
        <v>1281</v>
      </c>
      <c r="O17" s="803"/>
      <c r="P17" s="802" t="s">
        <v>1257</v>
      </c>
      <c r="Q17" s="803"/>
      <c r="R17" s="271" t="s">
        <v>1256</v>
      </c>
      <c r="S17" s="271"/>
      <c r="T17" s="271"/>
      <c r="U17" s="802" t="s">
        <v>672</v>
      </c>
      <c r="V17" s="803"/>
      <c r="W17" s="802" t="s">
        <v>671</v>
      </c>
      <c r="X17" s="804"/>
      <c r="Y17" s="202"/>
      <c r="Z17" s="201"/>
      <c r="AA17" s="201"/>
      <c r="AB17" s="201"/>
      <c r="AC17" s="230"/>
      <c r="AD17" s="230"/>
      <c r="AE17" s="230"/>
      <c r="AF17" s="230">
        <v>0.12</v>
      </c>
      <c r="AG17" s="230"/>
      <c r="AH17" s="230"/>
      <c r="AI17" s="230"/>
      <c r="AJ17" s="230"/>
      <c r="AK17" s="787" t="s">
        <v>1287</v>
      </c>
      <c r="AL17" s="788"/>
      <c r="AM17" s="788"/>
      <c r="AN17" s="851"/>
      <c r="AO17" s="852"/>
      <c r="AP17" s="3"/>
      <c r="AQ17" s="229">
        <f t="shared" si="5"/>
        <v>2</v>
      </c>
    </row>
    <row r="18" spans="2:43" ht="12" customHeight="1" x14ac:dyDescent="0.15">
      <c r="B18" s="485"/>
      <c r="C18" s="764"/>
      <c r="D18" s="762"/>
      <c r="E18" s="762"/>
      <c r="F18" s="762"/>
      <c r="G18" s="762"/>
      <c r="H18" s="762"/>
      <c r="I18" s="762"/>
      <c r="J18" s="763"/>
      <c r="K18" s="200">
        <v>8</v>
      </c>
      <c r="L18" s="802" t="s">
        <v>1262</v>
      </c>
      <c r="M18" s="803"/>
      <c r="N18" s="802" t="s">
        <v>1281</v>
      </c>
      <c r="O18" s="803"/>
      <c r="P18" s="802" t="s">
        <v>1257</v>
      </c>
      <c r="Q18" s="803"/>
      <c r="R18" s="271" t="s">
        <v>1256</v>
      </c>
      <c r="S18" s="271"/>
      <c r="T18" s="271"/>
      <c r="U18" s="802" t="s">
        <v>672</v>
      </c>
      <c r="V18" s="803"/>
      <c r="W18" s="802" t="s">
        <v>671</v>
      </c>
      <c r="X18" s="804"/>
      <c r="Y18" s="202"/>
      <c r="Z18" s="201"/>
      <c r="AA18" s="201"/>
      <c r="AB18" s="201"/>
      <c r="AC18" s="230"/>
      <c r="AD18" s="230"/>
      <c r="AE18" s="230"/>
      <c r="AF18" s="230">
        <v>0.12</v>
      </c>
      <c r="AG18" s="230"/>
      <c r="AH18" s="230"/>
      <c r="AI18" s="230"/>
      <c r="AJ18" s="230"/>
      <c r="AK18" s="787" t="s">
        <v>1287</v>
      </c>
      <c r="AL18" s="788"/>
      <c r="AM18" s="788"/>
      <c r="AN18" s="851"/>
      <c r="AO18" s="852"/>
      <c r="AP18" s="3"/>
      <c r="AQ18" s="229">
        <f t="shared" si="5"/>
        <v>2</v>
      </c>
    </row>
    <row r="19" spans="2:43" ht="12" customHeight="1" x14ac:dyDescent="0.15">
      <c r="B19" s="485"/>
      <c r="C19" s="764"/>
      <c r="D19" s="762"/>
      <c r="E19" s="762"/>
      <c r="F19" s="762"/>
      <c r="G19" s="762"/>
      <c r="H19" s="762"/>
      <c r="I19" s="762"/>
      <c r="J19" s="763"/>
      <c r="K19" s="200">
        <v>9</v>
      </c>
      <c r="L19" s="802" t="s">
        <v>1262</v>
      </c>
      <c r="M19" s="803"/>
      <c r="N19" s="802" t="s">
        <v>1281</v>
      </c>
      <c r="O19" s="803"/>
      <c r="P19" s="802" t="s">
        <v>1257</v>
      </c>
      <c r="Q19" s="803"/>
      <c r="R19" s="271" t="s">
        <v>1256</v>
      </c>
      <c r="S19" s="271"/>
      <c r="T19" s="271"/>
      <c r="U19" s="802" t="s">
        <v>62</v>
      </c>
      <c r="V19" s="803"/>
      <c r="W19" s="802" t="s">
        <v>62</v>
      </c>
      <c r="X19" s="804"/>
      <c r="Y19" s="202"/>
      <c r="Z19" s="201"/>
      <c r="AA19" s="201"/>
      <c r="AB19" s="201"/>
      <c r="AC19" s="230"/>
      <c r="AD19" s="230"/>
      <c r="AE19" s="230"/>
      <c r="AF19" s="230"/>
      <c r="AG19" s="230"/>
      <c r="AH19" s="230"/>
      <c r="AI19" s="230"/>
      <c r="AJ19" s="230"/>
      <c r="AK19" s="805" t="s">
        <v>1260</v>
      </c>
      <c r="AL19" s="806"/>
      <c r="AM19" s="806"/>
      <c r="AN19" s="807"/>
      <c r="AO19" s="808"/>
      <c r="AP19" s="3"/>
      <c r="AQ19" s="229">
        <f t="shared" si="5"/>
        <v>2</v>
      </c>
    </row>
    <row r="20" spans="2:43" ht="12" customHeight="1" x14ac:dyDescent="0.15">
      <c r="B20" s="485"/>
      <c r="C20" s="764"/>
      <c r="D20" s="762"/>
      <c r="E20" s="762"/>
      <c r="F20" s="762"/>
      <c r="G20" s="762"/>
      <c r="H20" s="762"/>
      <c r="I20" s="762"/>
      <c r="J20" s="763"/>
      <c r="K20" s="200">
        <v>10</v>
      </c>
      <c r="L20" s="802" t="s">
        <v>561</v>
      </c>
      <c r="M20" s="803"/>
      <c r="N20" s="802" t="s">
        <v>511</v>
      </c>
      <c r="O20" s="803"/>
      <c r="P20" s="802" t="s">
        <v>352</v>
      </c>
      <c r="Q20" s="803"/>
      <c r="R20" s="271" t="s">
        <v>352</v>
      </c>
      <c r="S20" s="271"/>
      <c r="T20" s="271"/>
      <c r="U20" s="802" t="s">
        <v>672</v>
      </c>
      <c r="V20" s="803"/>
      <c r="W20" s="802" t="s">
        <v>648</v>
      </c>
      <c r="X20" s="804"/>
      <c r="Y20" s="202"/>
      <c r="Z20" s="201"/>
      <c r="AA20" s="201"/>
      <c r="AB20" s="201"/>
      <c r="AC20" s="230"/>
      <c r="AD20" s="230"/>
      <c r="AE20" s="230"/>
      <c r="AF20" s="230"/>
      <c r="AG20" s="230"/>
      <c r="AH20" s="230"/>
      <c r="AI20" s="230"/>
      <c r="AJ20" s="230"/>
      <c r="AK20" s="805" t="s">
        <v>706</v>
      </c>
      <c r="AL20" s="806"/>
      <c r="AM20" s="806"/>
      <c r="AN20" s="807"/>
      <c r="AO20" s="808"/>
      <c r="AP20" s="3"/>
      <c r="AQ20" s="229">
        <f t="shared" si="5"/>
        <v>3</v>
      </c>
    </row>
    <row r="21" spans="2:43" ht="12" customHeight="1" x14ac:dyDescent="0.15">
      <c r="B21" s="485"/>
      <c r="C21" s="764"/>
      <c r="D21" s="762"/>
      <c r="E21" s="762"/>
      <c r="F21" s="762"/>
      <c r="G21" s="762"/>
      <c r="H21" s="762"/>
      <c r="I21" s="762"/>
      <c r="J21" s="763"/>
      <c r="K21" s="200">
        <v>11</v>
      </c>
      <c r="L21" s="802" t="s">
        <v>1259</v>
      </c>
      <c r="M21" s="803"/>
      <c r="N21" s="802" t="s">
        <v>1258</v>
      </c>
      <c r="O21" s="803"/>
      <c r="P21" s="802" t="s">
        <v>1257</v>
      </c>
      <c r="Q21" s="803"/>
      <c r="R21" s="271" t="s">
        <v>1256</v>
      </c>
      <c r="S21" s="271"/>
      <c r="T21" s="271"/>
      <c r="U21" s="802" t="s">
        <v>672</v>
      </c>
      <c r="V21" s="803"/>
      <c r="W21" s="802" t="s">
        <v>1135</v>
      </c>
      <c r="X21" s="804"/>
      <c r="Y21" s="202"/>
      <c r="Z21" s="201"/>
      <c r="AA21" s="201"/>
      <c r="AB21" s="201"/>
      <c r="AC21" s="230"/>
      <c r="AD21" s="230"/>
      <c r="AE21" s="230"/>
      <c r="AF21" s="230"/>
      <c r="AG21" s="230"/>
      <c r="AH21" s="230"/>
      <c r="AI21" s="230"/>
      <c r="AJ21" s="230"/>
      <c r="AK21" s="805" t="s">
        <v>1255</v>
      </c>
      <c r="AL21" s="806"/>
      <c r="AM21" s="806"/>
      <c r="AN21" s="807"/>
      <c r="AO21" s="808"/>
      <c r="AP21" s="3"/>
      <c r="AQ21" s="229">
        <f t="shared" si="5"/>
        <v>2</v>
      </c>
    </row>
    <row r="22" spans="2:43" ht="12" customHeight="1" x14ac:dyDescent="0.15">
      <c r="B22" s="485"/>
      <c r="C22" s="764"/>
      <c r="D22" s="762"/>
      <c r="E22" s="762"/>
      <c r="F22" s="762"/>
      <c r="G22" s="762"/>
      <c r="H22" s="762"/>
      <c r="I22" s="762"/>
      <c r="J22" s="763"/>
      <c r="K22" s="200">
        <v>12</v>
      </c>
      <c r="L22" s="802" t="s">
        <v>1259</v>
      </c>
      <c r="M22" s="803"/>
      <c r="N22" s="802" t="s">
        <v>1258</v>
      </c>
      <c r="O22" s="803"/>
      <c r="P22" s="802" t="s">
        <v>1257</v>
      </c>
      <c r="Q22" s="803"/>
      <c r="R22" s="271" t="s">
        <v>1256</v>
      </c>
      <c r="S22" s="271"/>
      <c r="T22" s="271"/>
      <c r="U22" s="802" t="s">
        <v>672</v>
      </c>
      <c r="V22" s="803"/>
      <c r="W22" s="802" t="s">
        <v>1135</v>
      </c>
      <c r="X22" s="804"/>
      <c r="Y22" s="202"/>
      <c r="Z22" s="201"/>
      <c r="AA22" s="201"/>
      <c r="AB22" s="201"/>
      <c r="AC22" s="230"/>
      <c r="AD22" s="230"/>
      <c r="AE22" s="230"/>
      <c r="AF22" s="230"/>
      <c r="AG22" s="230"/>
      <c r="AH22" s="230"/>
      <c r="AI22" s="230"/>
      <c r="AJ22" s="230"/>
      <c r="AK22" s="805" t="s">
        <v>1255</v>
      </c>
      <c r="AL22" s="806"/>
      <c r="AM22" s="806"/>
      <c r="AN22" s="807"/>
      <c r="AO22" s="808"/>
      <c r="AP22" s="3"/>
      <c r="AQ22" s="229">
        <f t="shared" si="5"/>
        <v>2</v>
      </c>
    </row>
    <row r="23" spans="2:43" ht="12" customHeight="1" x14ac:dyDescent="0.15">
      <c r="B23" s="485"/>
      <c r="C23" s="764"/>
      <c r="D23" s="762"/>
      <c r="E23" s="762"/>
      <c r="F23" s="762"/>
      <c r="G23" s="762"/>
      <c r="H23" s="762"/>
      <c r="I23" s="762"/>
      <c r="J23" s="763"/>
      <c r="K23" s="200">
        <v>13</v>
      </c>
      <c r="L23" s="802" t="s">
        <v>1259</v>
      </c>
      <c r="M23" s="803"/>
      <c r="N23" s="802" t="s">
        <v>1258</v>
      </c>
      <c r="O23" s="803"/>
      <c r="P23" s="802" t="s">
        <v>1257</v>
      </c>
      <c r="Q23" s="803"/>
      <c r="R23" s="271" t="s">
        <v>1256</v>
      </c>
      <c r="S23" s="271"/>
      <c r="T23" s="271"/>
      <c r="U23" s="802" t="s">
        <v>672</v>
      </c>
      <c r="V23" s="803"/>
      <c r="W23" s="802" t="s">
        <v>1135</v>
      </c>
      <c r="X23" s="804"/>
      <c r="Y23" s="202"/>
      <c r="Z23" s="201"/>
      <c r="AA23" s="201"/>
      <c r="AB23" s="201"/>
      <c r="AC23" s="230"/>
      <c r="AD23" s="230"/>
      <c r="AE23" s="230"/>
      <c r="AF23" s="230"/>
      <c r="AG23" s="230"/>
      <c r="AH23" s="230"/>
      <c r="AI23" s="230"/>
      <c r="AJ23" s="230"/>
      <c r="AK23" s="805" t="s">
        <v>1255</v>
      </c>
      <c r="AL23" s="806"/>
      <c r="AM23" s="806"/>
      <c r="AN23" s="807"/>
      <c r="AO23" s="808"/>
      <c r="AP23" s="3"/>
      <c r="AQ23" s="229">
        <f t="shared" si="5"/>
        <v>2</v>
      </c>
    </row>
    <row r="24" spans="2:43" ht="12" customHeight="1" x14ac:dyDescent="0.15">
      <c r="B24" s="485"/>
      <c r="C24" s="764"/>
      <c r="D24" s="762"/>
      <c r="E24" s="762"/>
      <c r="F24" s="762"/>
      <c r="G24" s="762"/>
      <c r="H24" s="762"/>
      <c r="I24" s="762"/>
      <c r="J24" s="763"/>
      <c r="K24" s="200">
        <v>14</v>
      </c>
      <c r="L24" s="802" t="s">
        <v>1259</v>
      </c>
      <c r="M24" s="803"/>
      <c r="N24" s="802" t="s">
        <v>1258</v>
      </c>
      <c r="O24" s="803"/>
      <c r="P24" s="802" t="s">
        <v>1257</v>
      </c>
      <c r="Q24" s="803"/>
      <c r="R24" s="271" t="s">
        <v>1256</v>
      </c>
      <c r="S24" s="271"/>
      <c r="T24" s="271"/>
      <c r="U24" s="802" t="s">
        <v>672</v>
      </c>
      <c r="V24" s="803"/>
      <c r="W24" s="802" t="s">
        <v>1135</v>
      </c>
      <c r="X24" s="804"/>
      <c r="Y24" s="202"/>
      <c r="Z24" s="201"/>
      <c r="AA24" s="201"/>
      <c r="AB24" s="201"/>
      <c r="AC24" s="230"/>
      <c r="AD24" s="230"/>
      <c r="AE24" s="230"/>
      <c r="AF24" s="230"/>
      <c r="AG24" s="230"/>
      <c r="AH24" s="230"/>
      <c r="AI24" s="230"/>
      <c r="AJ24" s="230"/>
      <c r="AK24" s="805" t="s">
        <v>1255</v>
      </c>
      <c r="AL24" s="806"/>
      <c r="AM24" s="806"/>
      <c r="AN24" s="807"/>
      <c r="AO24" s="808"/>
      <c r="AP24" s="3"/>
      <c r="AQ24" s="229">
        <f t="shared" si="5"/>
        <v>2</v>
      </c>
    </row>
    <row r="25" spans="2:43" ht="12" customHeight="1" x14ac:dyDescent="0.15">
      <c r="B25" s="485"/>
      <c r="C25" s="764"/>
      <c r="D25" s="762"/>
      <c r="E25" s="762"/>
      <c r="F25" s="762"/>
      <c r="G25" s="762"/>
      <c r="H25" s="762"/>
      <c r="I25" s="762"/>
      <c r="J25" s="763"/>
      <c r="K25" s="200">
        <v>15</v>
      </c>
      <c r="L25" s="802" t="s">
        <v>1259</v>
      </c>
      <c r="M25" s="803"/>
      <c r="N25" s="802" t="s">
        <v>1258</v>
      </c>
      <c r="O25" s="803"/>
      <c r="P25" s="802" t="s">
        <v>1257</v>
      </c>
      <c r="Q25" s="803"/>
      <c r="R25" s="271" t="s">
        <v>1256</v>
      </c>
      <c r="S25" s="271"/>
      <c r="T25" s="271"/>
      <c r="U25" s="802" t="s">
        <v>672</v>
      </c>
      <c r="V25" s="803"/>
      <c r="W25" s="802" t="s">
        <v>1135</v>
      </c>
      <c r="X25" s="804"/>
      <c r="Y25" s="202"/>
      <c r="Z25" s="201"/>
      <c r="AA25" s="201"/>
      <c r="AB25" s="201"/>
      <c r="AC25" s="230"/>
      <c r="AD25" s="230"/>
      <c r="AE25" s="230"/>
      <c r="AF25" s="230"/>
      <c r="AG25" s="230"/>
      <c r="AH25" s="230"/>
      <c r="AI25" s="230"/>
      <c r="AJ25" s="230"/>
      <c r="AK25" s="805" t="s">
        <v>1255</v>
      </c>
      <c r="AL25" s="806"/>
      <c r="AM25" s="806"/>
      <c r="AN25" s="807"/>
      <c r="AO25" s="808"/>
      <c r="AP25" s="3"/>
      <c r="AQ25" s="229">
        <f t="shared" si="5"/>
        <v>2</v>
      </c>
    </row>
    <row r="26" spans="2:43" ht="12" customHeight="1" x14ac:dyDescent="0.15">
      <c r="B26" s="485"/>
      <c r="C26" s="764"/>
      <c r="D26" s="762"/>
      <c r="E26" s="762"/>
      <c r="F26" s="762"/>
      <c r="G26" s="762"/>
      <c r="H26" s="762"/>
      <c r="I26" s="762"/>
      <c r="J26" s="763"/>
      <c r="K26" s="200">
        <v>16</v>
      </c>
      <c r="L26" s="802" t="s">
        <v>1259</v>
      </c>
      <c r="M26" s="803"/>
      <c r="N26" s="802" t="s">
        <v>1258</v>
      </c>
      <c r="O26" s="803"/>
      <c r="P26" s="802" t="s">
        <v>1257</v>
      </c>
      <c r="Q26" s="803"/>
      <c r="R26" s="271" t="s">
        <v>1256</v>
      </c>
      <c r="S26" s="271"/>
      <c r="T26" s="271"/>
      <c r="U26" s="802" t="s">
        <v>672</v>
      </c>
      <c r="V26" s="803"/>
      <c r="W26" s="802" t="s">
        <v>1135</v>
      </c>
      <c r="X26" s="804"/>
      <c r="Y26" s="202"/>
      <c r="Z26" s="201"/>
      <c r="AA26" s="201"/>
      <c r="AB26" s="201"/>
      <c r="AC26" s="230"/>
      <c r="AD26" s="230"/>
      <c r="AE26" s="230"/>
      <c r="AF26" s="230"/>
      <c r="AG26" s="230"/>
      <c r="AH26" s="230"/>
      <c r="AI26" s="230"/>
      <c r="AJ26" s="230"/>
      <c r="AK26" s="805" t="s">
        <v>1255</v>
      </c>
      <c r="AL26" s="806"/>
      <c r="AM26" s="806"/>
      <c r="AN26" s="807"/>
      <c r="AO26" s="808"/>
      <c r="AP26" s="3"/>
      <c r="AQ26" s="229">
        <f t="shared" si="5"/>
        <v>2</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0.28999999999999998</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3</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3</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3</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362</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1">
    <dataValidation type="list" allowBlank="1" showInputMessage="1" showErrorMessage="1" sqref="R11:T30 N11:O30" xr:uid="{B8837DA9-C9F9-4C66-BEE5-03E2388C383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34619A-E105-4FE0-98A0-3EDFB6FA42C8}">
          <x14:formula1>
            <xm:f>'(参考)リスト'!$F$16:$F$21</xm:f>
          </x14:formula1>
          <xm:sqref>W11:X30</xm:sqref>
        </x14:dataValidation>
        <x14:dataValidation type="list" allowBlank="1" showInputMessage="1" showErrorMessage="1" xr:uid="{3499562D-AC76-4F38-876C-8FD48E794C85}">
          <x14:formula1>
            <xm:f>'(参考)リスト'!$B$16:$B$20</xm:f>
          </x14:formula1>
          <xm:sqref>L11:M30</xm:sqref>
        </x14:dataValidation>
        <x14:dataValidation type="list" allowBlank="1" showInputMessage="1" showErrorMessage="1" xr:uid="{97E24E5E-347E-4A60-830A-0DD91610D092}">
          <x14:formula1>
            <xm:f>'(参考)リスト'!$G$16:$G$20</xm:f>
          </x14:formula1>
          <xm:sqref>U11:V30</xm:sqref>
        </x14:dataValidation>
        <x14:dataValidation type="list" allowBlank="1" showInputMessage="1" showErrorMessage="1" xr:uid="{1AC7337C-D541-44EA-AB37-6FF973EF0824}">
          <x14:formula1>
            <xm:f>'(参考)リスト'!$D$16:$D$18</xm:f>
          </x14:formula1>
          <xm:sqref>P11:Q30</xm:sqref>
        </x14:dataValidation>
      </x14:dataValidations>
    </ext>
  </extLs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89F05-0E82-4E53-A64A-E0259886226F}">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S030</v>
      </c>
      <c r="AW5" s="168">
        <f>R7</f>
        <v>4.4400000000000004</v>
      </c>
      <c r="AX5" s="169">
        <f>+Y32</f>
        <v>0</v>
      </c>
      <c r="AY5" s="169">
        <f>+Z32</f>
        <v>0</v>
      </c>
      <c r="AZ5" s="169">
        <f>+AA32</f>
        <v>0</v>
      </c>
      <c r="BA5" s="169">
        <f t="shared" ref="BA5" si="0">+AB32</f>
        <v>0</v>
      </c>
      <c r="BB5" s="169">
        <f>+AC32</f>
        <v>0</v>
      </c>
      <c r="BC5" s="169">
        <f t="shared" ref="BC5:BI5" si="1">+AD32</f>
        <v>0</v>
      </c>
      <c r="BD5" s="169">
        <f t="shared" si="1"/>
        <v>0</v>
      </c>
      <c r="BE5" s="169">
        <f t="shared" si="1"/>
        <v>0</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0</v>
      </c>
      <c r="BP5" s="169">
        <f>+AG35</f>
        <v>0</v>
      </c>
      <c r="BQ5" s="169">
        <f>+AH35</f>
        <v>0</v>
      </c>
      <c r="BR5" s="169">
        <f>+AI35</f>
        <v>0</v>
      </c>
      <c r="BS5" s="195" t="str">
        <f>+Y36</f>
        <v>Ⅰ</v>
      </c>
      <c r="BT5" s="195" t="str">
        <f>+AC36</f>
        <v>Ⅰ</v>
      </c>
      <c r="BU5" s="195" t="str">
        <f>+AG36</f>
        <v>Ⅰ</v>
      </c>
      <c r="BV5" s="195" t="str">
        <f>+Y37</f>
        <v>Ⅰ</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0</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1168</v>
      </c>
      <c r="O7" s="795"/>
      <c r="P7" s="791" t="s">
        <v>475</v>
      </c>
      <c r="Q7" s="793"/>
      <c r="R7" s="847">
        <v>4.4400000000000004</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516</v>
      </c>
      <c r="O11" s="803"/>
      <c r="P11" s="802" t="s">
        <v>351</v>
      </c>
      <c r="Q11" s="803"/>
      <c r="R11" s="271" t="s">
        <v>559</v>
      </c>
      <c r="S11" s="271"/>
      <c r="T11" s="271"/>
      <c r="U11" s="802" t="s">
        <v>62</v>
      </c>
      <c r="V11" s="803"/>
      <c r="W11" s="802" t="s">
        <v>62</v>
      </c>
      <c r="X11" s="804"/>
      <c r="Y11" s="202"/>
      <c r="Z11" s="201"/>
      <c r="AA11" s="201"/>
      <c r="AB11" s="201"/>
      <c r="AC11" s="230"/>
      <c r="AD11" s="230"/>
      <c r="AE11" s="230"/>
      <c r="AF11" s="230"/>
      <c r="AG11" s="230"/>
      <c r="AH11" s="230"/>
      <c r="AI11" s="230"/>
      <c r="AJ11" s="230"/>
      <c r="AK11" s="787" t="s">
        <v>1031</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v>2</v>
      </c>
      <c r="L12" s="802" t="s">
        <v>561</v>
      </c>
      <c r="M12" s="803"/>
      <c r="N12" s="802" t="s">
        <v>511</v>
      </c>
      <c r="O12" s="803"/>
      <c r="P12" s="802" t="s">
        <v>351</v>
      </c>
      <c r="Q12" s="803"/>
      <c r="R12" s="271" t="s">
        <v>559</v>
      </c>
      <c r="S12" s="271"/>
      <c r="T12" s="271"/>
      <c r="U12" s="802" t="s">
        <v>62</v>
      </c>
      <c r="V12" s="803"/>
      <c r="W12" s="802" t="s">
        <v>62</v>
      </c>
      <c r="X12" s="804"/>
      <c r="Y12" s="202"/>
      <c r="Z12" s="201"/>
      <c r="AA12" s="201"/>
      <c r="AB12" s="201"/>
      <c r="AC12" s="230"/>
      <c r="AD12" s="230"/>
      <c r="AE12" s="230"/>
      <c r="AF12" s="230"/>
      <c r="AG12" s="230"/>
      <c r="AH12" s="230"/>
      <c r="AI12" s="230"/>
      <c r="AJ12" s="230"/>
      <c r="AK12" s="805" t="s">
        <v>1031</v>
      </c>
      <c r="AL12" s="806"/>
      <c r="AM12" s="806"/>
      <c r="AN12" s="807"/>
      <c r="AO12" s="808"/>
      <c r="AP12" s="3"/>
      <c r="AQ12" s="229">
        <f t="shared" ref="AQ12:AQ30" si="5">IF(P12="材質劣化",2,IF(P12="漏水",3,1))</f>
        <v>2</v>
      </c>
    </row>
    <row r="13" spans="2:86" ht="12" customHeight="1" x14ac:dyDescent="0.15">
      <c r="B13" s="485"/>
      <c r="C13" s="764"/>
      <c r="D13" s="762"/>
      <c r="E13" s="762"/>
      <c r="F13" s="762"/>
      <c r="G13" s="762"/>
      <c r="H13" s="762"/>
      <c r="I13" s="762"/>
      <c r="J13" s="763"/>
      <c r="K13" s="200">
        <v>3</v>
      </c>
      <c r="L13" s="802" t="s">
        <v>350</v>
      </c>
      <c r="M13" s="803"/>
      <c r="N13" s="802" t="s">
        <v>376</v>
      </c>
      <c r="O13" s="803"/>
      <c r="P13" s="802" t="s">
        <v>351</v>
      </c>
      <c r="Q13" s="803"/>
      <c r="R13" s="271" t="s">
        <v>559</v>
      </c>
      <c r="S13" s="271"/>
      <c r="T13" s="271"/>
      <c r="U13" s="802" t="s">
        <v>672</v>
      </c>
      <c r="V13" s="803"/>
      <c r="W13" s="802" t="s">
        <v>1135</v>
      </c>
      <c r="X13" s="804"/>
      <c r="Y13" s="202"/>
      <c r="Z13" s="201"/>
      <c r="AA13" s="201"/>
      <c r="AB13" s="201"/>
      <c r="AC13" s="230"/>
      <c r="AD13" s="230"/>
      <c r="AE13" s="230"/>
      <c r="AF13" s="230"/>
      <c r="AG13" s="230"/>
      <c r="AH13" s="230"/>
      <c r="AI13" s="230"/>
      <c r="AJ13" s="230"/>
      <c r="AK13" s="805" t="s">
        <v>1130</v>
      </c>
      <c r="AL13" s="806"/>
      <c r="AM13" s="806"/>
      <c r="AN13" s="807"/>
      <c r="AO13" s="808"/>
      <c r="AP13" s="3"/>
      <c r="AQ13" s="229">
        <f t="shared" si="5"/>
        <v>2</v>
      </c>
    </row>
    <row r="14" spans="2:86" ht="12" customHeight="1" x14ac:dyDescent="0.15">
      <c r="B14" s="485"/>
      <c r="C14" s="764"/>
      <c r="D14" s="762"/>
      <c r="E14" s="762"/>
      <c r="F14" s="762"/>
      <c r="G14" s="762"/>
      <c r="H14" s="762"/>
      <c r="I14" s="762"/>
      <c r="J14" s="763"/>
      <c r="K14" s="200">
        <v>4</v>
      </c>
      <c r="L14" s="802" t="s">
        <v>350</v>
      </c>
      <c r="M14" s="803"/>
      <c r="N14" s="802" t="s">
        <v>376</v>
      </c>
      <c r="O14" s="803"/>
      <c r="P14" s="802" t="s">
        <v>351</v>
      </c>
      <c r="Q14" s="803"/>
      <c r="R14" s="271" t="s">
        <v>559</v>
      </c>
      <c r="S14" s="271"/>
      <c r="T14" s="271"/>
      <c r="U14" s="802" t="s">
        <v>672</v>
      </c>
      <c r="V14" s="803"/>
      <c r="W14" s="802" t="s">
        <v>1135</v>
      </c>
      <c r="X14" s="804"/>
      <c r="Y14" s="202"/>
      <c r="Z14" s="201"/>
      <c r="AA14" s="201"/>
      <c r="AB14" s="201"/>
      <c r="AC14" s="230"/>
      <c r="AD14" s="230"/>
      <c r="AE14" s="230"/>
      <c r="AF14" s="230"/>
      <c r="AG14" s="230"/>
      <c r="AH14" s="230"/>
      <c r="AI14" s="230"/>
      <c r="AJ14" s="230"/>
      <c r="AK14" s="805" t="s">
        <v>1130</v>
      </c>
      <c r="AL14" s="806"/>
      <c r="AM14" s="806"/>
      <c r="AN14" s="807"/>
      <c r="AO14" s="808"/>
      <c r="AP14" s="3"/>
      <c r="AQ14" s="229">
        <f t="shared" si="5"/>
        <v>2</v>
      </c>
    </row>
    <row r="15" spans="2:86" ht="12" customHeight="1" x14ac:dyDescent="0.15">
      <c r="B15" s="485"/>
      <c r="C15" s="764"/>
      <c r="D15" s="762"/>
      <c r="E15" s="762"/>
      <c r="F15" s="762"/>
      <c r="G15" s="762"/>
      <c r="H15" s="762"/>
      <c r="I15" s="762"/>
      <c r="J15" s="763"/>
      <c r="K15" s="200"/>
      <c r="L15" s="802"/>
      <c r="M15" s="803"/>
      <c r="N15" s="802"/>
      <c r="O15" s="803"/>
      <c r="P15" s="802"/>
      <c r="Q15" s="803"/>
      <c r="R15" s="271"/>
      <c r="S15" s="271"/>
      <c r="T15" s="271"/>
      <c r="U15" s="802"/>
      <c r="V15" s="803"/>
      <c r="W15" s="802"/>
      <c r="X15" s="804"/>
      <c r="Y15" s="202"/>
      <c r="Z15" s="201"/>
      <c r="AA15" s="201"/>
      <c r="AB15" s="201"/>
      <c r="AC15" s="230"/>
      <c r="AD15" s="230"/>
      <c r="AE15" s="230"/>
      <c r="AF15" s="230"/>
      <c r="AG15" s="230"/>
      <c r="AH15" s="230"/>
      <c r="AI15" s="230"/>
      <c r="AJ15" s="230"/>
      <c r="AK15" s="805"/>
      <c r="AL15" s="806"/>
      <c r="AM15" s="806"/>
      <c r="AN15" s="807"/>
      <c r="AO15" s="808"/>
      <c r="AP15" s="3"/>
      <c r="AQ15" s="229">
        <f t="shared" si="5"/>
        <v>1</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5"/>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0</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0</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Ⅰ</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0</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0</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362</v>
      </c>
      <c r="AD36" s="795"/>
      <c r="AE36" s="795"/>
      <c r="AF36" s="818"/>
      <c r="AG36" s="794" t="s">
        <v>362</v>
      </c>
      <c r="AH36" s="795"/>
      <c r="AI36" s="795"/>
      <c r="AJ36" s="818"/>
      <c r="AK36" s="827"/>
      <c r="AL36" s="828"/>
      <c r="AM36" s="828"/>
      <c r="AN36" s="828"/>
      <c r="AO36" s="829"/>
      <c r="AP36" s="3"/>
      <c r="AQ36" s="425" t="str">
        <f>IF(AQ35&gt;0,"Ⅳ",IF(AR35&gt;0,"Ⅲ",IF(AS35&gt;0,"Ⅱ","Ⅰ")))</f>
        <v>Ⅰ</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362</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1">
    <dataValidation type="list" allowBlank="1" showInputMessage="1" showErrorMessage="1" sqref="R11:T30 N11:O30" xr:uid="{2B985FB9-30C5-4D6A-B65E-78AA6F74099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5AFA9F-0DB8-4E0A-9F9C-018C92673FBC}">
          <x14:formula1>
            <xm:f>'(参考)リスト'!$D$16:$D$18</xm:f>
          </x14:formula1>
          <xm:sqref>P11:Q30</xm:sqref>
        </x14:dataValidation>
        <x14:dataValidation type="list" allowBlank="1" showInputMessage="1" showErrorMessage="1" xr:uid="{44576263-C052-4135-A54B-1F2963AA70CB}">
          <x14:formula1>
            <xm:f>'(参考)リスト'!$G$16:$G$20</xm:f>
          </x14:formula1>
          <xm:sqref>U11:V30</xm:sqref>
        </x14:dataValidation>
        <x14:dataValidation type="list" allowBlank="1" showInputMessage="1" showErrorMessage="1" xr:uid="{3D415E4A-8473-4774-BFE6-0BB210ABC9D2}">
          <x14:formula1>
            <xm:f>'(参考)リスト'!$B$16:$B$20</xm:f>
          </x14:formula1>
          <xm:sqref>L11:M30</xm:sqref>
        </x14:dataValidation>
        <x14:dataValidation type="list" allowBlank="1" showInputMessage="1" showErrorMessage="1" xr:uid="{FC4B8693-8F94-4FCA-8327-26923D884FA6}">
          <x14:formula1>
            <xm:f>'(参考)リスト'!$F$16:$F$21</xm:f>
          </x14:formula1>
          <xm:sqref>W11:X30</xm:sqref>
        </x14:dataValidation>
      </x14:dataValidations>
    </ext>
  </extLst>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6792-FF9B-4A59-A192-2D0C5C610DD2}">
  <dimension ref="B1:CH52"/>
  <sheetViews>
    <sheetView showGridLines="0" showZeros="0" view="pageBreakPreview" zoomScale="90" zoomScaleNormal="100" zoomScaleSheetLayoutView="90" workbookViewId="0">
      <selection activeCell="P7" sqref="P7:AM7"/>
    </sheetView>
  </sheetViews>
  <sheetFormatPr defaultColWidth="9" defaultRowHeight="12" x14ac:dyDescent="0.15"/>
  <cols>
    <col min="1" max="1" width="1.6640625" style="3" customWidth="1"/>
    <col min="2" max="11" width="4.109375" style="3" customWidth="1"/>
    <col min="12" max="20" width="4" style="3" customWidth="1"/>
    <col min="21" max="22" width="2.88671875" style="3" customWidth="1"/>
    <col min="23" max="24" width="3" style="3" customWidth="1"/>
    <col min="25" max="36" width="3.77734375" style="3" customWidth="1"/>
    <col min="37" max="39" width="5" style="3" customWidth="1"/>
    <col min="40" max="41" width="3.33203125" style="3" customWidth="1"/>
    <col min="42" max="42" width="7" style="198" customWidth="1"/>
    <col min="43" max="86" width="4.109375" style="167" customWidth="1"/>
    <col min="87" max="99" width="8" style="3" customWidth="1"/>
    <col min="100" max="110" width="9" style="3"/>
    <col min="111" max="111" width="14" style="3" bestFit="1" customWidth="1"/>
    <col min="112" max="16384" width="9" style="3"/>
  </cols>
  <sheetData>
    <row r="1" spans="2:86" x14ac:dyDescent="0.15">
      <c r="AU1" s="836" t="s">
        <v>321</v>
      </c>
      <c r="AV1" s="837" t="s">
        <v>314</v>
      </c>
      <c r="AW1" s="839" t="s">
        <v>315</v>
      </c>
      <c r="AX1" s="841" t="s">
        <v>322</v>
      </c>
      <c r="AY1" s="842"/>
      <c r="AZ1" s="842"/>
      <c r="BA1" s="842"/>
      <c r="BB1" s="842"/>
      <c r="BC1" s="842"/>
      <c r="BD1" s="842"/>
      <c r="BE1" s="842"/>
      <c r="BF1" s="842"/>
      <c r="BG1" s="842"/>
      <c r="BH1" s="842"/>
      <c r="BI1" s="842"/>
      <c r="BJ1" s="842"/>
      <c r="BK1" s="842"/>
      <c r="BL1" s="842"/>
      <c r="BM1" s="842"/>
      <c r="BN1" s="842"/>
      <c r="BO1" s="842"/>
      <c r="BP1" s="842"/>
      <c r="BQ1" s="842"/>
      <c r="BR1" s="843"/>
      <c r="BS1" s="469" t="s">
        <v>316</v>
      </c>
      <c r="BT1" s="833"/>
      <c r="BU1" s="833"/>
      <c r="BV1" s="833"/>
      <c r="BW1" s="844" t="s">
        <v>323</v>
      </c>
      <c r="BX1" s="845"/>
      <c r="BY1" s="845"/>
      <c r="BZ1" s="845"/>
      <c r="CA1" s="845"/>
      <c r="CB1" s="845"/>
      <c r="CC1" s="845"/>
      <c r="CD1" s="845"/>
      <c r="CE1" s="845"/>
      <c r="CF1" s="845"/>
      <c r="CG1" s="845"/>
      <c r="CH1" s="846"/>
    </row>
    <row r="2" spans="2:86" ht="8.25" customHeight="1" x14ac:dyDescent="0.15">
      <c r="AU2" s="836"/>
      <c r="AV2" s="838"/>
      <c r="AW2" s="840"/>
      <c r="AX2" s="834" t="s">
        <v>324</v>
      </c>
      <c r="AY2" s="355"/>
      <c r="AZ2" s="355"/>
      <c r="BA2" s="355"/>
      <c r="BB2" s="355"/>
      <c r="BC2" s="355"/>
      <c r="BD2" s="355"/>
      <c r="BE2" s="355"/>
      <c r="BF2" s="355"/>
      <c r="BG2" s="355"/>
      <c r="BH2" s="355"/>
      <c r="BI2" s="355"/>
      <c r="BJ2" s="355" t="s">
        <v>325</v>
      </c>
      <c r="BK2" s="355"/>
      <c r="BL2" s="355"/>
      <c r="BM2" s="355"/>
      <c r="BN2" s="355"/>
      <c r="BO2" s="355"/>
      <c r="BP2" s="355"/>
      <c r="BQ2" s="355"/>
      <c r="BR2" s="821"/>
      <c r="BS2" s="833"/>
      <c r="BT2" s="833"/>
      <c r="BU2" s="833"/>
      <c r="BV2" s="833"/>
      <c r="BW2" s="820" t="s">
        <v>318</v>
      </c>
      <c r="BX2" s="458"/>
      <c r="BY2" s="458"/>
      <c r="BZ2" s="458"/>
      <c r="CA2" s="355" t="s">
        <v>326</v>
      </c>
      <c r="CB2" s="355"/>
      <c r="CC2" s="355"/>
      <c r="CD2" s="355"/>
      <c r="CE2" s="355"/>
      <c r="CF2" s="355"/>
      <c r="CG2" s="355"/>
      <c r="CH2" s="821"/>
    </row>
    <row r="3" spans="2:86" ht="24.9" customHeight="1" x14ac:dyDescent="0.15">
      <c r="B3" s="565" t="s">
        <v>472</v>
      </c>
      <c r="C3" s="747"/>
      <c r="D3" s="747"/>
      <c r="E3" s="748"/>
      <c r="F3" s="748"/>
      <c r="G3" s="748"/>
      <c r="H3" s="748"/>
      <c r="I3" s="748"/>
      <c r="J3" s="748"/>
      <c r="K3" s="747"/>
      <c r="L3" s="747"/>
      <c r="M3" s="747"/>
      <c r="N3" s="747"/>
      <c r="O3" s="747"/>
      <c r="P3" s="747"/>
      <c r="Q3" s="747"/>
      <c r="R3" s="747"/>
      <c r="S3" s="747"/>
      <c r="T3" s="747"/>
      <c r="U3" s="747"/>
      <c r="V3" s="747"/>
      <c r="W3" s="747"/>
      <c r="X3" s="747"/>
      <c r="Y3" s="747"/>
      <c r="Z3" s="747"/>
      <c r="AA3" s="747"/>
      <c r="AB3" s="747"/>
      <c r="AC3" s="747"/>
      <c r="AD3" s="747"/>
      <c r="AE3" s="747"/>
      <c r="AF3" s="747"/>
      <c r="AG3" s="747"/>
      <c r="AH3" s="747"/>
      <c r="AI3" s="747"/>
      <c r="AJ3" s="747"/>
      <c r="AK3" s="747"/>
      <c r="AL3" s="747"/>
      <c r="AM3" s="747"/>
      <c r="AN3" s="747"/>
      <c r="AO3" s="747"/>
      <c r="AU3" s="836"/>
      <c r="AV3" s="838"/>
      <c r="AW3" s="840"/>
      <c r="AX3" s="834" t="s">
        <v>26</v>
      </c>
      <c r="AY3" s="355"/>
      <c r="AZ3" s="355"/>
      <c r="BA3" s="355"/>
      <c r="BB3" s="355" t="s">
        <v>22</v>
      </c>
      <c r="BC3" s="355"/>
      <c r="BD3" s="355"/>
      <c r="BE3" s="355"/>
      <c r="BF3" s="355" t="s">
        <v>24</v>
      </c>
      <c r="BG3" s="355"/>
      <c r="BH3" s="355"/>
      <c r="BI3" s="355"/>
      <c r="BJ3" s="458" t="s">
        <v>26</v>
      </c>
      <c r="BK3" s="458"/>
      <c r="BL3" s="458"/>
      <c r="BM3" s="458" t="s">
        <v>22</v>
      </c>
      <c r="BN3" s="458"/>
      <c r="BO3" s="458"/>
      <c r="BP3" s="458" t="s">
        <v>24</v>
      </c>
      <c r="BQ3" s="458"/>
      <c r="BR3" s="835"/>
      <c r="BS3" s="469" t="s">
        <v>26</v>
      </c>
      <c r="BT3" s="469" t="s">
        <v>22</v>
      </c>
      <c r="BU3" s="469" t="s">
        <v>24</v>
      </c>
      <c r="BV3" s="469" t="s">
        <v>319</v>
      </c>
      <c r="BW3" s="834" t="s">
        <v>327</v>
      </c>
      <c r="BX3" s="355"/>
      <c r="BY3" s="355"/>
      <c r="BZ3" s="355"/>
      <c r="CA3" s="355" t="s">
        <v>22</v>
      </c>
      <c r="CB3" s="355"/>
      <c r="CC3" s="355"/>
      <c r="CD3" s="355"/>
      <c r="CE3" s="355" t="s">
        <v>24</v>
      </c>
      <c r="CF3" s="355"/>
      <c r="CG3" s="355"/>
      <c r="CH3" s="821"/>
    </row>
    <row r="4" spans="2:86" ht="18" customHeight="1" x14ac:dyDescent="0.15">
      <c r="B4" s="371" t="s">
        <v>27</v>
      </c>
      <c r="C4" s="371"/>
      <c r="D4" s="734"/>
      <c r="E4" s="749" t="s">
        <v>578</v>
      </c>
      <c r="F4" s="750"/>
      <c r="G4" s="750"/>
      <c r="H4" s="750"/>
      <c r="I4" s="750"/>
      <c r="J4" s="751"/>
      <c r="K4" s="288" t="s">
        <v>28</v>
      </c>
      <c r="L4" s="458"/>
      <c r="M4" s="458"/>
      <c r="N4" s="752" t="s">
        <v>580</v>
      </c>
      <c r="O4" s="752"/>
      <c r="P4" s="752"/>
      <c r="Q4" s="752"/>
      <c r="R4" s="752"/>
      <c r="S4" s="752"/>
      <c r="T4" s="355" t="s">
        <v>269</v>
      </c>
      <c r="U4" s="355"/>
      <c r="V4" s="355"/>
      <c r="W4" s="355"/>
      <c r="X4" s="355"/>
      <c r="Y4" s="752" t="s">
        <v>627</v>
      </c>
      <c r="Z4" s="752"/>
      <c r="AA4" s="752"/>
      <c r="AB4" s="752"/>
      <c r="AC4" s="752"/>
      <c r="AD4" s="752"/>
      <c r="AE4" s="752"/>
      <c r="AF4" s="752"/>
      <c r="AG4" s="330" t="s">
        <v>230</v>
      </c>
      <c r="AH4" s="331"/>
      <c r="AI4" s="331"/>
      <c r="AJ4" s="332"/>
      <c r="AK4" s="753">
        <v>45281</v>
      </c>
      <c r="AL4" s="754"/>
      <c r="AM4" s="754"/>
      <c r="AN4" s="754"/>
      <c r="AO4" s="755"/>
      <c r="AU4" s="836"/>
      <c r="AV4" s="838"/>
      <c r="AW4" s="840"/>
      <c r="AX4" s="161" t="s">
        <v>328</v>
      </c>
      <c r="AY4" s="162" t="s">
        <v>329</v>
      </c>
      <c r="AZ4" s="162" t="s">
        <v>330</v>
      </c>
      <c r="BA4" s="163" t="s">
        <v>331</v>
      </c>
      <c r="BB4" s="164" t="s">
        <v>328</v>
      </c>
      <c r="BC4" s="162" t="s">
        <v>329</v>
      </c>
      <c r="BD4" s="162" t="s">
        <v>330</v>
      </c>
      <c r="BE4" s="163" t="s">
        <v>331</v>
      </c>
      <c r="BF4" s="164" t="s">
        <v>328</v>
      </c>
      <c r="BG4" s="162" t="s">
        <v>329</v>
      </c>
      <c r="BH4" s="162" t="s">
        <v>330</v>
      </c>
      <c r="BI4" s="163" t="s">
        <v>331</v>
      </c>
      <c r="BJ4" s="164" t="s">
        <v>328</v>
      </c>
      <c r="BK4" s="162" t="s">
        <v>329</v>
      </c>
      <c r="BL4" s="163" t="s">
        <v>332</v>
      </c>
      <c r="BM4" s="164" t="s">
        <v>328</v>
      </c>
      <c r="BN4" s="162" t="s">
        <v>329</v>
      </c>
      <c r="BO4" s="163" t="s">
        <v>332</v>
      </c>
      <c r="BP4" s="164" t="s">
        <v>328</v>
      </c>
      <c r="BQ4" s="162" t="s">
        <v>329</v>
      </c>
      <c r="BR4" s="165" t="s">
        <v>332</v>
      </c>
      <c r="BS4" s="833"/>
      <c r="BT4" s="833"/>
      <c r="BU4" s="833"/>
      <c r="BV4" s="833"/>
      <c r="BW4" s="161" t="s">
        <v>328</v>
      </c>
      <c r="BX4" s="162" t="s">
        <v>329</v>
      </c>
      <c r="BY4" s="162" t="s">
        <v>330</v>
      </c>
      <c r="BZ4" s="163" t="s">
        <v>331</v>
      </c>
      <c r="CA4" s="164" t="s">
        <v>328</v>
      </c>
      <c r="CB4" s="162" t="s">
        <v>329</v>
      </c>
      <c r="CC4" s="162" t="s">
        <v>330</v>
      </c>
      <c r="CD4" s="163" t="s">
        <v>331</v>
      </c>
      <c r="CE4" s="164" t="s">
        <v>328</v>
      </c>
      <c r="CF4" s="162" t="s">
        <v>329</v>
      </c>
      <c r="CG4" s="162" t="s">
        <v>330</v>
      </c>
      <c r="CH4" s="165" t="s">
        <v>331</v>
      </c>
    </row>
    <row r="5" spans="2:86" ht="18" customHeight="1" x14ac:dyDescent="0.15">
      <c r="B5" s="379" t="s">
        <v>0</v>
      </c>
      <c r="C5" s="379"/>
      <c r="D5" s="728"/>
      <c r="E5" s="783" t="s">
        <v>624</v>
      </c>
      <c r="F5" s="784"/>
      <c r="G5" s="784"/>
      <c r="H5" s="784"/>
      <c r="I5" s="784"/>
      <c r="J5" s="785"/>
      <c r="K5" s="570" t="s">
        <v>1</v>
      </c>
      <c r="L5" s="469"/>
      <c r="M5" s="469"/>
      <c r="N5" s="752" t="s">
        <v>581</v>
      </c>
      <c r="O5" s="752"/>
      <c r="P5" s="752"/>
      <c r="Q5" s="752"/>
      <c r="R5" s="752"/>
      <c r="S5" s="752"/>
      <c r="T5" s="355" t="s">
        <v>270</v>
      </c>
      <c r="U5" s="355"/>
      <c r="V5" s="355"/>
      <c r="W5" s="355"/>
      <c r="X5" s="355"/>
      <c r="Y5" s="752" t="s">
        <v>628</v>
      </c>
      <c r="Z5" s="752"/>
      <c r="AA5" s="752"/>
      <c r="AB5" s="752"/>
      <c r="AC5" s="752"/>
      <c r="AD5" s="752"/>
      <c r="AE5" s="752"/>
      <c r="AF5" s="752"/>
      <c r="AG5" s="718"/>
      <c r="AH5" s="736"/>
      <c r="AI5" s="736"/>
      <c r="AJ5" s="719"/>
      <c r="AK5" s="756"/>
      <c r="AL5" s="757"/>
      <c r="AM5" s="757"/>
      <c r="AN5" s="757"/>
      <c r="AO5" s="758"/>
      <c r="AU5" s="836"/>
      <c r="AV5" s="197" t="str">
        <f>N7</f>
        <v>PE</v>
      </c>
      <c r="AW5" s="168">
        <f>R7</f>
        <v>1.1299999999999999</v>
      </c>
      <c r="AX5" s="169">
        <f>+Y32</f>
        <v>0</v>
      </c>
      <c r="AY5" s="169">
        <f>+Z32</f>
        <v>0</v>
      </c>
      <c r="AZ5" s="169">
        <f>+AA32</f>
        <v>0</v>
      </c>
      <c r="BA5" s="169">
        <f t="shared" ref="BA5" si="0">+AB32</f>
        <v>0</v>
      </c>
      <c r="BB5" s="169">
        <f>+AC32</f>
        <v>0</v>
      </c>
      <c r="BC5" s="169">
        <f t="shared" ref="BC5:BI5" si="1">+AD32</f>
        <v>0</v>
      </c>
      <c r="BD5" s="169">
        <f t="shared" si="1"/>
        <v>0</v>
      </c>
      <c r="BE5" s="169">
        <f t="shared" si="1"/>
        <v>1</v>
      </c>
      <c r="BF5" s="169">
        <f t="shared" si="1"/>
        <v>0</v>
      </c>
      <c r="BG5" s="169">
        <f t="shared" si="1"/>
        <v>0</v>
      </c>
      <c r="BH5" s="169">
        <f t="shared" si="1"/>
        <v>0</v>
      </c>
      <c r="BI5" s="169">
        <f t="shared" si="1"/>
        <v>0</v>
      </c>
      <c r="BJ5" s="169" t="str">
        <f>+Y35</f>
        <v/>
      </c>
      <c r="BK5" s="169" t="str">
        <f t="shared" ref="BK5" si="2">+Z35</f>
        <v/>
      </c>
      <c r="BL5" s="169" t="str">
        <f>+AA35</f>
        <v/>
      </c>
      <c r="BM5" s="169">
        <f>+AC35</f>
        <v>0</v>
      </c>
      <c r="BN5" s="169">
        <f t="shared" ref="BN5:BO5" si="3">+AD35</f>
        <v>0</v>
      </c>
      <c r="BO5" s="169">
        <f t="shared" si="3"/>
        <v>1</v>
      </c>
      <c r="BP5" s="169">
        <f>+AG35</f>
        <v>0</v>
      </c>
      <c r="BQ5" s="169">
        <f>+AH35</f>
        <v>0</v>
      </c>
      <c r="BR5" s="169">
        <f>+AI35</f>
        <v>0</v>
      </c>
      <c r="BS5" s="195" t="str">
        <f>+Y36</f>
        <v>Ⅰ</v>
      </c>
      <c r="BT5" s="195" t="str">
        <f>+AC36</f>
        <v>Ⅱ</v>
      </c>
      <c r="BU5" s="195" t="str">
        <f>+AG36</f>
        <v>Ⅰ</v>
      </c>
      <c r="BV5" s="195" t="str">
        <f>+Y37</f>
        <v>Ⅱ</v>
      </c>
      <c r="BW5" s="170" t="str">
        <f>IF(Y32&gt;0,$R$7,"")</f>
        <v/>
      </c>
      <c r="BX5" s="171" t="str">
        <f>IF(Z32&gt;0,"",IF(AA32&gt;0,$R$7,""))</f>
        <v/>
      </c>
      <c r="BY5" s="171" t="str">
        <f>IF(Y32+Z32&gt;0,"",IF(AA32&gt;0,$R$7,""))</f>
        <v/>
      </c>
      <c r="BZ5" s="171" t="str">
        <f>IF(Y32+Z32+AA32&gt;0,"",IF(AB32&gt;0,$R$7,""))</f>
        <v/>
      </c>
      <c r="CA5" s="172">
        <f t="shared" ref="CA5:CH5" si="4">+AC31</f>
        <v>0</v>
      </c>
      <c r="CB5" s="172">
        <f t="shared" si="4"/>
        <v>0</v>
      </c>
      <c r="CC5" s="172">
        <f t="shared" si="4"/>
        <v>0</v>
      </c>
      <c r="CD5" s="172">
        <f t="shared" si="4"/>
        <v>7.4999999999999997E-3</v>
      </c>
      <c r="CE5" s="172">
        <f t="shared" si="4"/>
        <v>0</v>
      </c>
      <c r="CF5" s="172">
        <f t="shared" si="4"/>
        <v>0</v>
      </c>
      <c r="CG5" s="172">
        <f t="shared" si="4"/>
        <v>0</v>
      </c>
      <c r="CH5" s="172">
        <f t="shared" si="4"/>
        <v>0</v>
      </c>
    </row>
    <row r="6" spans="2:86" ht="12" customHeight="1" x14ac:dyDescent="0.15">
      <c r="B6" s="759" t="s">
        <v>229</v>
      </c>
      <c r="C6" s="760"/>
      <c r="D6" s="761"/>
      <c r="E6" s="762"/>
      <c r="F6" s="762"/>
      <c r="G6" s="762"/>
      <c r="H6" s="762"/>
      <c r="I6" s="762"/>
      <c r="J6" s="763"/>
      <c r="K6" s="768" t="s">
        <v>474</v>
      </c>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70"/>
      <c r="AP6" s="3"/>
    </row>
    <row r="7" spans="2:86" ht="12" customHeight="1" x14ac:dyDescent="0.15">
      <c r="B7" s="485"/>
      <c r="C7" s="764"/>
      <c r="D7" s="762"/>
      <c r="E7" s="762"/>
      <c r="F7" s="762"/>
      <c r="G7" s="762"/>
      <c r="H7" s="762"/>
      <c r="I7" s="762"/>
      <c r="J7" s="763"/>
      <c r="K7" s="791" t="s">
        <v>228</v>
      </c>
      <c r="L7" s="792"/>
      <c r="M7" s="793"/>
      <c r="N7" s="794" t="s">
        <v>633</v>
      </c>
      <c r="O7" s="795"/>
      <c r="P7" s="791" t="s">
        <v>475</v>
      </c>
      <c r="Q7" s="793"/>
      <c r="R7" s="847">
        <v>1.1299999999999999</v>
      </c>
      <c r="S7" s="848"/>
      <c r="T7" s="849"/>
      <c r="U7" s="771" t="s">
        <v>476</v>
      </c>
      <c r="V7" s="799"/>
      <c r="W7" s="771" t="s">
        <v>477</v>
      </c>
      <c r="X7" s="799"/>
      <c r="Y7" s="793" t="s">
        <v>227</v>
      </c>
      <c r="Z7" s="786"/>
      <c r="AA7" s="786"/>
      <c r="AB7" s="786"/>
      <c r="AC7" s="771" t="s">
        <v>478</v>
      </c>
      <c r="AD7" s="772"/>
      <c r="AE7" s="772"/>
      <c r="AF7" s="772"/>
      <c r="AG7" s="772"/>
      <c r="AH7" s="772"/>
      <c r="AI7" s="772"/>
      <c r="AJ7" s="799"/>
      <c r="AK7" s="771" t="s">
        <v>479</v>
      </c>
      <c r="AL7" s="772"/>
      <c r="AM7" s="772"/>
      <c r="AN7" s="773"/>
      <c r="AO7" s="774"/>
      <c r="AP7" s="3"/>
      <c r="AW7" s="228"/>
    </row>
    <row r="8" spans="2:86" ht="12" customHeight="1" x14ac:dyDescent="0.15">
      <c r="B8" s="485"/>
      <c r="C8" s="764"/>
      <c r="D8" s="762"/>
      <c r="E8" s="762"/>
      <c r="F8" s="762"/>
      <c r="G8" s="762"/>
      <c r="H8" s="762"/>
      <c r="I8" s="762"/>
      <c r="J8" s="763"/>
      <c r="K8" s="786" t="s">
        <v>480</v>
      </c>
      <c r="L8" s="786" t="s">
        <v>208</v>
      </c>
      <c r="M8" s="786"/>
      <c r="N8" s="786" t="s">
        <v>207</v>
      </c>
      <c r="O8" s="786"/>
      <c r="P8" s="786" t="s">
        <v>481</v>
      </c>
      <c r="Q8" s="786"/>
      <c r="R8" s="786" t="s">
        <v>6</v>
      </c>
      <c r="S8" s="786"/>
      <c r="T8" s="786"/>
      <c r="U8" s="775"/>
      <c r="V8" s="800"/>
      <c r="W8" s="775"/>
      <c r="X8" s="800"/>
      <c r="Y8" s="793"/>
      <c r="Z8" s="786"/>
      <c r="AA8" s="786"/>
      <c r="AB8" s="786"/>
      <c r="AC8" s="779"/>
      <c r="AD8" s="780"/>
      <c r="AE8" s="780"/>
      <c r="AF8" s="780"/>
      <c r="AG8" s="780"/>
      <c r="AH8" s="780"/>
      <c r="AI8" s="780"/>
      <c r="AJ8" s="801"/>
      <c r="AK8" s="775"/>
      <c r="AL8" s="776"/>
      <c r="AM8" s="776"/>
      <c r="AN8" s="777"/>
      <c r="AO8" s="778"/>
      <c r="AP8" s="3"/>
    </row>
    <row r="9" spans="2:86" ht="12" customHeight="1" x14ac:dyDescent="0.15">
      <c r="B9" s="485"/>
      <c r="C9" s="764"/>
      <c r="D9" s="762"/>
      <c r="E9" s="762"/>
      <c r="F9" s="762"/>
      <c r="G9" s="762"/>
      <c r="H9" s="762"/>
      <c r="I9" s="762"/>
      <c r="J9" s="763"/>
      <c r="K9" s="786"/>
      <c r="L9" s="786"/>
      <c r="M9" s="786"/>
      <c r="N9" s="786"/>
      <c r="O9" s="786"/>
      <c r="P9" s="786"/>
      <c r="Q9" s="786"/>
      <c r="R9" s="786"/>
      <c r="S9" s="786"/>
      <c r="T9" s="786"/>
      <c r="U9" s="775"/>
      <c r="V9" s="800"/>
      <c r="W9" s="775"/>
      <c r="X9" s="800"/>
      <c r="Y9" s="793" t="s">
        <v>482</v>
      </c>
      <c r="Z9" s="786"/>
      <c r="AA9" s="786"/>
      <c r="AB9" s="786"/>
      <c r="AC9" s="786" t="s">
        <v>483</v>
      </c>
      <c r="AD9" s="786"/>
      <c r="AE9" s="786"/>
      <c r="AF9" s="786"/>
      <c r="AG9" s="786" t="s">
        <v>484</v>
      </c>
      <c r="AH9" s="786"/>
      <c r="AI9" s="786"/>
      <c r="AJ9" s="786"/>
      <c r="AK9" s="775"/>
      <c r="AL9" s="776"/>
      <c r="AM9" s="776"/>
      <c r="AN9" s="777"/>
      <c r="AO9" s="778"/>
      <c r="AP9" s="3"/>
    </row>
    <row r="10" spans="2:86" ht="12" customHeight="1" x14ac:dyDescent="0.15">
      <c r="B10" s="485"/>
      <c r="C10" s="764"/>
      <c r="D10" s="762"/>
      <c r="E10" s="762"/>
      <c r="F10" s="762"/>
      <c r="G10" s="762"/>
      <c r="H10" s="762"/>
      <c r="I10" s="762"/>
      <c r="J10" s="763"/>
      <c r="K10" s="786"/>
      <c r="L10" s="786"/>
      <c r="M10" s="786"/>
      <c r="N10" s="786"/>
      <c r="O10" s="786"/>
      <c r="P10" s="786"/>
      <c r="Q10" s="786"/>
      <c r="R10" s="786"/>
      <c r="S10" s="786"/>
      <c r="T10" s="786"/>
      <c r="U10" s="779"/>
      <c r="V10" s="801"/>
      <c r="W10" s="779"/>
      <c r="X10" s="801"/>
      <c r="Y10" s="199" t="s">
        <v>34</v>
      </c>
      <c r="Z10" s="196" t="s">
        <v>35</v>
      </c>
      <c r="AA10" s="196" t="s">
        <v>487</v>
      </c>
      <c r="AB10" s="196" t="s">
        <v>488</v>
      </c>
      <c r="AC10" s="196" t="s">
        <v>34</v>
      </c>
      <c r="AD10" s="196" t="s">
        <v>35</v>
      </c>
      <c r="AE10" s="196" t="s">
        <v>487</v>
      </c>
      <c r="AF10" s="196" t="s">
        <v>488</v>
      </c>
      <c r="AG10" s="196" t="s">
        <v>34</v>
      </c>
      <c r="AH10" s="196" t="s">
        <v>35</v>
      </c>
      <c r="AI10" s="196" t="s">
        <v>487</v>
      </c>
      <c r="AJ10" s="196" t="s">
        <v>488</v>
      </c>
      <c r="AK10" s="779"/>
      <c r="AL10" s="780"/>
      <c r="AM10" s="780"/>
      <c r="AN10" s="781"/>
      <c r="AO10" s="782"/>
      <c r="AP10" s="3"/>
    </row>
    <row r="11" spans="2:86" ht="12" customHeight="1" x14ac:dyDescent="0.15">
      <c r="B11" s="485"/>
      <c r="C11" s="764"/>
      <c r="D11" s="762"/>
      <c r="E11" s="762"/>
      <c r="F11" s="762"/>
      <c r="G11" s="762"/>
      <c r="H11" s="762"/>
      <c r="I11" s="762"/>
      <c r="J11" s="763"/>
      <c r="K11" s="200">
        <v>1</v>
      </c>
      <c r="L11" s="802" t="s">
        <v>561</v>
      </c>
      <c r="M11" s="803"/>
      <c r="N11" s="802" t="s">
        <v>516</v>
      </c>
      <c r="O11" s="803"/>
      <c r="P11" s="802" t="s">
        <v>351</v>
      </c>
      <c r="Q11" s="803"/>
      <c r="R11" s="271" t="s">
        <v>368</v>
      </c>
      <c r="S11" s="271"/>
      <c r="T11" s="271"/>
      <c r="U11" s="802" t="s">
        <v>672</v>
      </c>
      <c r="V11" s="803"/>
      <c r="W11" s="802" t="s">
        <v>671</v>
      </c>
      <c r="X11" s="804"/>
      <c r="Y11" s="202"/>
      <c r="Z11" s="201"/>
      <c r="AA11" s="201"/>
      <c r="AB11" s="201"/>
      <c r="AC11" s="230"/>
      <c r="AD11" s="230"/>
      <c r="AE11" s="230"/>
      <c r="AF11" s="230">
        <v>7.4999999999999997E-3</v>
      </c>
      <c r="AG11" s="230"/>
      <c r="AH11" s="230"/>
      <c r="AI11" s="230"/>
      <c r="AJ11" s="230"/>
      <c r="AK11" s="787" t="s">
        <v>1066</v>
      </c>
      <c r="AL11" s="788"/>
      <c r="AM11" s="788"/>
      <c r="AN11" s="789"/>
      <c r="AO11" s="790"/>
      <c r="AP11" s="3"/>
      <c r="AQ11" s="229">
        <f>IF(P11="材質劣化",2,IF(P11="漏水",3,1))</f>
        <v>2</v>
      </c>
    </row>
    <row r="12" spans="2:86" ht="12" customHeight="1" x14ac:dyDescent="0.15">
      <c r="B12" s="485"/>
      <c r="C12" s="764"/>
      <c r="D12" s="762"/>
      <c r="E12" s="762"/>
      <c r="F12" s="762"/>
      <c r="G12" s="762"/>
      <c r="H12" s="762"/>
      <c r="I12" s="762"/>
      <c r="J12" s="763"/>
      <c r="K12" s="200"/>
      <c r="L12" s="802"/>
      <c r="M12" s="803"/>
      <c r="N12" s="802"/>
      <c r="O12" s="803"/>
      <c r="P12" s="802"/>
      <c r="Q12" s="803"/>
      <c r="R12" s="271"/>
      <c r="S12" s="271"/>
      <c r="T12" s="271"/>
      <c r="U12" s="802"/>
      <c r="V12" s="803"/>
      <c r="W12" s="802"/>
      <c r="X12" s="804"/>
      <c r="Y12" s="202"/>
      <c r="Z12" s="201"/>
      <c r="AA12" s="201"/>
      <c r="AB12" s="201"/>
      <c r="AC12" s="230"/>
      <c r="AD12" s="230"/>
      <c r="AE12" s="230"/>
      <c r="AF12" s="230"/>
      <c r="AG12" s="230"/>
      <c r="AH12" s="230"/>
      <c r="AI12" s="230"/>
      <c r="AJ12" s="230"/>
      <c r="AK12" s="805"/>
      <c r="AL12" s="806"/>
      <c r="AM12" s="806"/>
      <c r="AN12" s="807"/>
      <c r="AO12" s="808"/>
      <c r="AP12" s="3"/>
      <c r="AQ12" s="229">
        <f t="shared" ref="AQ12:AQ30" si="5">IF(P12="材質劣化",2,IF(P12="漏水",3,1))</f>
        <v>1</v>
      </c>
    </row>
    <row r="13" spans="2:86" ht="12" customHeight="1" x14ac:dyDescent="0.15">
      <c r="B13" s="485"/>
      <c r="C13" s="764"/>
      <c r="D13" s="762"/>
      <c r="E13" s="762"/>
      <c r="F13" s="762"/>
      <c r="G13" s="762"/>
      <c r="H13" s="762"/>
      <c r="I13" s="762"/>
      <c r="J13" s="763"/>
      <c r="K13" s="200"/>
      <c r="L13" s="802"/>
      <c r="M13" s="803"/>
      <c r="N13" s="802"/>
      <c r="O13" s="803"/>
      <c r="P13" s="802"/>
      <c r="Q13" s="803"/>
      <c r="R13" s="271"/>
      <c r="S13" s="271"/>
      <c r="T13" s="271"/>
      <c r="U13" s="802"/>
      <c r="V13" s="803"/>
      <c r="W13" s="802"/>
      <c r="X13" s="804"/>
      <c r="Y13" s="202"/>
      <c r="Z13" s="201"/>
      <c r="AA13" s="201"/>
      <c r="AB13" s="201"/>
      <c r="AC13" s="230"/>
      <c r="AD13" s="230"/>
      <c r="AE13" s="230"/>
      <c r="AF13" s="230"/>
      <c r="AG13" s="230"/>
      <c r="AH13" s="230"/>
      <c r="AI13" s="230"/>
      <c r="AJ13" s="230"/>
      <c r="AK13" s="805"/>
      <c r="AL13" s="806"/>
      <c r="AM13" s="806"/>
      <c r="AN13" s="807"/>
      <c r="AO13" s="808"/>
      <c r="AP13" s="3"/>
      <c r="AQ13" s="229">
        <f t="shared" si="5"/>
        <v>1</v>
      </c>
    </row>
    <row r="14" spans="2:86" ht="12" customHeight="1" x14ac:dyDescent="0.15">
      <c r="B14" s="485"/>
      <c r="C14" s="764"/>
      <c r="D14" s="762"/>
      <c r="E14" s="762"/>
      <c r="F14" s="762"/>
      <c r="G14" s="762"/>
      <c r="H14" s="762"/>
      <c r="I14" s="762"/>
      <c r="J14" s="763"/>
      <c r="K14" s="200"/>
      <c r="L14" s="802"/>
      <c r="M14" s="803"/>
      <c r="N14" s="802"/>
      <c r="O14" s="803"/>
      <c r="P14" s="802"/>
      <c r="Q14" s="803"/>
      <c r="R14" s="271"/>
      <c r="S14" s="271"/>
      <c r="T14" s="271"/>
      <c r="U14" s="802"/>
      <c r="V14" s="803"/>
      <c r="W14" s="802"/>
      <c r="X14" s="804"/>
      <c r="Y14" s="202"/>
      <c r="Z14" s="201"/>
      <c r="AA14" s="201"/>
      <c r="AB14" s="201"/>
      <c r="AC14" s="230"/>
      <c r="AD14" s="230"/>
      <c r="AE14" s="230"/>
      <c r="AF14" s="230"/>
      <c r="AG14" s="230"/>
      <c r="AH14" s="230"/>
      <c r="AI14" s="230"/>
      <c r="AJ14" s="230"/>
      <c r="AK14" s="805"/>
      <c r="AL14" s="806"/>
      <c r="AM14" s="806"/>
      <c r="AN14" s="807"/>
      <c r="AO14" s="808"/>
      <c r="AP14" s="3"/>
      <c r="AQ14" s="229">
        <f t="shared" si="5"/>
        <v>1</v>
      </c>
    </row>
    <row r="15" spans="2:86" ht="12" customHeight="1" x14ac:dyDescent="0.15">
      <c r="B15" s="485"/>
      <c r="C15" s="764"/>
      <c r="D15" s="762"/>
      <c r="E15" s="762"/>
      <c r="F15" s="762"/>
      <c r="G15" s="762"/>
      <c r="H15" s="762"/>
      <c r="I15" s="762"/>
      <c r="J15" s="763"/>
      <c r="K15" s="200"/>
      <c r="L15" s="802"/>
      <c r="M15" s="803"/>
      <c r="N15" s="802"/>
      <c r="O15" s="803"/>
      <c r="P15" s="802"/>
      <c r="Q15" s="803"/>
      <c r="R15" s="271"/>
      <c r="S15" s="271"/>
      <c r="T15" s="271"/>
      <c r="U15" s="802"/>
      <c r="V15" s="803"/>
      <c r="W15" s="802"/>
      <c r="X15" s="804"/>
      <c r="Y15" s="202"/>
      <c r="Z15" s="201"/>
      <c r="AA15" s="201"/>
      <c r="AB15" s="201"/>
      <c r="AC15" s="230"/>
      <c r="AD15" s="230"/>
      <c r="AE15" s="230"/>
      <c r="AF15" s="230"/>
      <c r="AG15" s="230"/>
      <c r="AH15" s="230"/>
      <c r="AI15" s="230"/>
      <c r="AJ15" s="230"/>
      <c r="AK15" s="805"/>
      <c r="AL15" s="806"/>
      <c r="AM15" s="806"/>
      <c r="AN15" s="807"/>
      <c r="AO15" s="808"/>
      <c r="AP15" s="3"/>
      <c r="AQ15" s="229">
        <f t="shared" si="5"/>
        <v>1</v>
      </c>
    </row>
    <row r="16" spans="2:86" ht="12" customHeight="1" x14ac:dyDescent="0.15">
      <c r="B16" s="485"/>
      <c r="C16" s="764"/>
      <c r="D16" s="762"/>
      <c r="E16" s="762"/>
      <c r="F16" s="762"/>
      <c r="G16" s="762"/>
      <c r="H16" s="762"/>
      <c r="I16" s="762"/>
      <c r="J16" s="763"/>
      <c r="K16" s="200"/>
      <c r="L16" s="802"/>
      <c r="M16" s="803"/>
      <c r="N16" s="802"/>
      <c r="O16" s="803"/>
      <c r="P16" s="802"/>
      <c r="Q16" s="803"/>
      <c r="R16" s="271"/>
      <c r="S16" s="271"/>
      <c r="T16" s="271"/>
      <c r="U16" s="802"/>
      <c r="V16" s="803"/>
      <c r="W16" s="802"/>
      <c r="X16" s="804"/>
      <c r="Y16" s="202"/>
      <c r="Z16" s="201"/>
      <c r="AA16" s="201"/>
      <c r="AB16" s="201"/>
      <c r="AC16" s="230"/>
      <c r="AD16" s="230"/>
      <c r="AE16" s="230"/>
      <c r="AF16" s="230"/>
      <c r="AG16" s="230"/>
      <c r="AH16" s="230"/>
      <c r="AI16" s="230"/>
      <c r="AJ16" s="230"/>
      <c r="AK16" s="805"/>
      <c r="AL16" s="806"/>
      <c r="AM16" s="806"/>
      <c r="AN16" s="807"/>
      <c r="AO16" s="808"/>
      <c r="AP16" s="3"/>
      <c r="AQ16" s="229">
        <f t="shared" si="5"/>
        <v>1</v>
      </c>
    </row>
    <row r="17" spans="2:43" ht="12" customHeight="1" x14ac:dyDescent="0.15">
      <c r="B17" s="485"/>
      <c r="C17" s="764"/>
      <c r="D17" s="762"/>
      <c r="E17" s="762"/>
      <c r="F17" s="762"/>
      <c r="G17" s="762"/>
      <c r="H17" s="762"/>
      <c r="I17" s="762"/>
      <c r="J17" s="763"/>
      <c r="K17" s="200"/>
      <c r="L17" s="802"/>
      <c r="M17" s="803"/>
      <c r="N17" s="802"/>
      <c r="O17" s="803"/>
      <c r="P17" s="802"/>
      <c r="Q17" s="803"/>
      <c r="R17" s="271"/>
      <c r="S17" s="271"/>
      <c r="T17" s="271"/>
      <c r="U17" s="802"/>
      <c r="V17" s="803"/>
      <c r="W17" s="802"/>
      <c r="X17" s="804"/>
      <c r="Y17" s="202"/>
      <c r="Z17" s="201"/>
      <c r="AA17" s="201"/>
      <c r="AB17" s="201"/>
      <c r="AC17" s="230"/>
      <c r="AD17" s="230"/>
      <c r="AE17" s="230"/>
      <c r="AF17" s="230"/>
      <c r="AG17" s="230"/>
      <c r="AH17" s="230"/>
      <c r="AI17" s="230"/>
      <c r="AJ17" s="230"/>
      <c r="AK17" s="805"/>
      <c r="AL17" s="806"/>
      <c r="AM17" s="806"/>
      <c r="AN17" s="807"/>
      <c r="AO17" s="808"/>
      <c r="AP17" s="3"/>
      <c r="AQ17" s="229">
        <f t="shared" si="5"/>
        <v>1</v>
      </c>
    </row>
    <row r="18" spans="2:43" ht="12" customHeight="1" x14ac:dyDescent="0.15">
      <c r="B18" s="485"/>
      <c r="C18" s="764"/>
      <c r="D18" s="762"/>
      <c r="E18" s="762"/>
      <c r="F18" s="762"/>
      <c r="G18" s="762"/>
      <c r="H18" s="762"/>
      <c r="I18" s="762"/>
      <c r="J18" s="763"/>
      <c r="K18" s="200"/>
      <c r="L18" s="802"/>
      <c r="M18" s="803"/>
      <c r="N18" s="802"/>
      <c r="O18" s="803"/>
      <c r="P18" s="802"/>
      <c r="Q18" s="803"/>
      <c r="R18" s="271"/>
      <c r="S18" s="271"/>
      <c r="T18" s="271"/>
      <c r="U18" s="802"/>
      <c r="V18" s="803"/>
      <c r="W18" s="802"/>
      <c r="X18" s="804"/>
      <c r="Y18" s="202"/>
      <c r="Z18" s="201"/>
      <c r="AA18" s="201"/>
      <c r="AB18" s="201"/>
      <c r="AC18" s="230"/>
      <c r="AD18" s="230"/>
      <c r="AE18" s="230"/>
      <c r="AF18" s="230"/>
      <c r="AG18" s="230"/>
      <c r="AH18" s="230"/>
      <c r="AI18" s="230"/>
      <c r="AJ18" s="230"/>
      <c r="AK18" s="805"/>
      <c r="AL18" s="806"/>
      <c r="AM18" s="806"/>
      <c r="AN18" s="807"/>
      <c r="AO18" s="808"/>
      <c r="AP18" s="3"/>
      <c r="AQ18" s="229">
        <f t="shared" si="5"/>
        <v>1</v>
      </c>
    </row>
    <row r="19" spans="2:43" ht="12" customHeight="1" x14ac:dyDescent="0.15">
      <c r="B19" s="485"/>
      <c r="C19" s="764"/>
      <c r="D19" s="762"/>
      <c r="E19" s="762"/>
      <c r="F19" s="762"/>
      <c r="G19" s="762"/>
      <c r="H19" s="762"/>
      <c r="I19" s="762"/>
      <c r="J19" s="763"/>
      <c r="K19" s="200"/>
      <c r="L19" s="802"/>
      <c r="M19" s="803"/>
      <c r="N19" s="802"/>
      <c r="O19" s="803"/>
      <c r="P19" s="802"/>
      <c r="Q19" s="803"/>
      <c r="R19" s="271"/>
      <c r="S19" s="271"/>
      <c r="T19" s="271"/>
      <c r="U19" s="802"/>
      <c r="V19" s="803"/>
      <c r="W19" s="802"/>
      <c r="X19" s="804"/>
      <c r="Y19" s="202"/>
      <c r="Z19" s="201"/>
      <c r="AA19" s="201"/>
      <c r="AB19" s="201"/>
      <c r="AC19" s="230"/>
      <c r="AD19" s="230"/>
      <c r="AE19" s="230"/>
      <c r="AF19" s="230"/>
      <c r="AG19" s="230"/>
      <c r="AH19" s="230"/>
      <c r="AI19" s="230"/>
      <c r="AJ19" s="230"/>
      <c r="AK19" s="805"/>
      <c r="AL19" s="806"/>
      <c r="AM19" s="806"/>
      <c r="AN19" s="807"/>
      <c r="AO19" s="808"/>
      <c r="AP19" s="3"/>
      <c r="AQ19" s="229">
        <f t="shared" si="5"/>
        <v>1</v>
      </c>
    </row>
    <row r="20" spans="2:43" ht="12" customHeight="1" x14ac:dyDescent="0.15">
      <c r="B20" s="485"/>
      <c r="C20" s="764"/>
      <c r="D20" s="762"/>
      <c r="E20" s="762"/>
      <c r="F20" s="762"/>
      <c r="G20" s="762"/>
      <c r="H20" s="762"/>
      <c r="I20" s="762"/>
      <c r="J20" s="763"/>
      <c r="K20" s="200"/>
      <c r="L20" s="802"/>
      <c r="M20" s="803"/>
      <c r="N20" s="802"/>
      <c r="O20" s="803"/>
      <c r="P20" s="802"/>
      <c r="Q20" s="803"/>
      <c r="R20" s="271"/>
      <c r="S20" s="271"/>
      <c r="T20" s="271"/>
      <c r="U20" s="802"/>
      <c r="V20" s="803"/>
      <c r="W20" s="802"/>
      <c r="X20" s="804"/>
      <c r="Y20" s="202"/>
      <c r="Z20" s="201"/>
      <c r="AA20" s="201"/>
      <c r="AB20" s="201"/>
      <c r="AC20" s="230"/>
      <c r="AD20" s="230"/>
      <c r="AE20" s="230"/>
      <c r="AF20" s="230"/>
      <c r="AG20" s="230"/>
      <c r="AH20" s="230"/>
      <c r="AI20" s="230"/>
      <c r="AJ20" s="230"/>
      <c r="AK20" s="805"/>
      <c r="AL20" s="806"/>
      <c r="AM20" s="806"/>
      <c r="AN20" s="807"/>
      <c r="AO20" s="808"/>
      <c r="AP20" s="3"/>
      <c r="AQ20" s="229">
        <f t="shared" si="5"/>
        <v>1</v>
      </c>
    </row>
    <row r="21" spans="2:43" ht="12" customHeight="1" x14ac:dyDescent="0.15">
      <c r="B21" s="485"/>
      <c r="C21" s="764"/>
      <c r="D21" s="762"/>
      <c r="E21" s="762"/>
      <c r="F21" s="762"/>
      <c r="G21" s="762"/>
      <c r="H21" s="762"/>
      <c r="I21" s="762"/>
      <c r="J21" s="763"/>
      <c r="K21" s="200"/>
      <c r="L21" s="802"/>
      <c r="M21" s="803"/>
      <c r="N21" s="802"/>
      <c r="O21" s="803"/>
      <c r="P21" s="802"/>
      <c r="Q21" s="803"/>
      <c r="R21" s="271"/>
      <c r="S21" s="271"/>
      <c r="T21" s="271"/>
      <c r="U21" s="802"/>
      <c r="V21" s="803"/>
      <c r="W21" s="802"/>
      <c r="X21" s="804"/>
      <c r="Y21" s="202"/>
      <c r="Z21" s="201"/>
      <c r="AA21" s="201"/>
      <c r="AB21" s="201"/>
      <c r="AC21" s="230"/>
      <c r="AD21" s="230"/>
      <c r="AE21" s="230"/>
      <c r="AF21" s="230"/>
      <c r="AG21" s="230"/>
      <c r="AH21" s="230"/>
      <c r="AI21" s="230"/>
      <c r="AJ21" s="230"/>
      <c r="AK21" s="805"/>
      <c r="AL21" s="806"/>
      <c r="AM21" s="806"/>
      <c r="AN21" s="807"/>
      <c r="AO21" s="808"/>
      <c r="AP21" s="3"/>
      <c r="AQ21" s="229">
        <f t="shared" si="5"/>
        <v>1</v>
      </c>
    </row>
    <row r="22" spans="2:43" ht="12" customHeight="1" x14ac:dyDescent="0.15">
      <c r="B22" s="485"/>
      <c r="C22" s="764"/>
      <c r="D22" s="762"/>
      <c r="E22" s="762"/>
      <c r="F22" s="762"/>
      <c r="G22" s="762"/>
      <c r="H22" s="762"/>
      <c r="I22" s="762"/>
      <c r="J22" s="763"/>
      <c r="K22" s="200"/>
      <c r="L22" s="802"/>
      <c r="M22" s="803"/>
      <c r="N22" s="802"/>
      <c r="O22" s="803"/>
      <c r="P22" s="802"/>
      <c r="Q22" s="803"/>
      <c r="R22" s="271"/>
      <c r="S22" s="271"/>
      <c r="T22" s="271"/>
      <c r="U22" s="802"/>
      <c r="V22" s="803"/>
      <c r="W22" s="802"/>
      <c r="X22" s="804"/>
      <c r="Y22" s="202"/>
      <c r="Z22" s="201"/>
      <c r="AA22" s="201"/>
      <c r="AB22" s="201"/>
      <c r="AC22" s="230"/>
      <c r="AD22" s="230"/>
      <c r="AE22" s="230"/>
      <c r="AF22" s="230"/>
      <c r="AG22" s="230"/>
      <c r="AH22" s="230"/>
      <c r="AI22" s="230"/>
      <c r="AJ22" s="230"/>
      <c r="AK22" s="805"/>
      <c r="AL22" s="806"/>
      <c r="AM22" s="806"/>
      <c r="AN22" s="807"/>
      <c r="AO22" s="808"/>
      <c r="AP22" s="3"/>
      <c r="AQ22" s="229">
        <f t="shared" si="5"/>
        <v>1</v>
      </c>
    </row>
    <row r="23" spans="2:43" ht="12" customHeight="1" x14ac:dyDescent="0.15">
      <c r="B23" s="485"/>
      <c r="C23" s="764"/>
      <c r="D23" s="762"/>
      <c r="E23" s="762"/>
      <c r="F23" s="762"/>
      <c r="G23" s="762"/>
      <c r="H23" s="762"/>
      <c r="I23" s="762"/>
      <c r="J23" s="763"/>
      <c r="K23" s="200"/>
      <c r="L23" s="802"/>
      <c r="M23" s="803"/>
      <c r="N23" s="802"/>
      <c r="O23" s="803"/>
      <c r="P23" s="802"/>
      <c r="Q23" s="803"/>
      <c r="R23" s="271"/>
      <c r="S23" s="271"/>
      <c r="T23" s="271"/>
      <c r="U23" s="802"/>
      <c r="V23" s="803"/>
      <c r="W23" s="802"/>
      <c r="X23" s="804"/>
      <c r="Y23" s="202"/>
      <c r="Z23" s="201"/>
      <c r="AA23" s="201"/>
      <c r="AB23" s="201"/>
      <c r="AC23" s="230"/>
      <c r="AD23" s="230"/>
      <c r="AE23" s="230"/>
      <c r="AF23" s="230"/>
      <c r="AG23" s="230"/>
      <c r="AH23" s="230"/>
      <c r="AI23" s="230"/>
      <c r="AJ23" s="230"/>
      <c r="AK23" s="805"/>
      <c r="AL23" s="806"/>
      <c r="AM23" s="806"/>
      <c r="AN23" s="807"/>
      <c r="AO23" s="808"/>
      <c r="AP23" s="3"/>
      <c r="AQ23" s="229">
        <f t="shared" si="5"/>
        <v>1</v>
      </c>
    </row>
    <row r="24" spans="2:43" ht="12" customHeight="1" x14ac:dyDescent="0.15">
      <c r="B24" s="485"/>
      <c r="C24" s="764"/>
      <c r="D24" s="762"/>
      <c r="E24" s="762"/>
      <c r="F24" s="762"/>
      <c r="G24" s="762"/>
      <c r="H24" s="762"/>
      <c r="I24" s="762"/>
      <c r="J24" s="763"/>
      <c r="K24" s="200"/>
      <c r="L24" s="802"/>
      <c r="M24" s="803"/>
      <c r="N24" s="802"/>
      <c r="O24" s="803"/>
      <c r="P24" s="802"/>
      <c r="Q24" s="803"/>
      <c r="R24" s="271"/>
      <c r="S24" s="271"/>
      <c r="T24" s="271"/>
      <c r="U24" s="802"/>
      <c r="V24" s="803"/>
      <c r="W24" s="802"/>
      <c r="X24" s="804"/>
      <c r="Y24" s="202"/>
      <c r="Z24" s="201"/>
      <c r="AA24" s="201"/>
      <c r="AB24" s="201"/>
      <c r="AC24" s="230"/>
      <c r="AD24" s="230"/>
      <c r="AE24" s="230"/>
      <c r="AF24" s="230"/>
      <c r="AG24" s="230"/>
      <c r="AH24" s="230"/>
      <c r="AI24" s="230"/>
      <c r="AJ24" s="230"/>
      <c r="AK24" s="805"/>
      <c r="AL24" s="806"/>
      <c r="AM24" s="806"/>
      <c r="AN24" s="807"/>
      <c r="AO24" s="808"/>
      <c r="AP24" s="3"/>
      <c r="AQ24" s="229">
        <f t="shared" si="5"/>
        <v>1</v>
      </c>
    </row>
    <row r="25" spans="2:43" ht="12" customHeight="1" x14ac:dyDescent="0.15">
      <c r="B25" s="485"/>
      <c r="C25" s="764"/>
      <c r="D25" s="762"/>
      <c r="E25" s="762"/>
      <c r="F25" s="762"/>
      <c r="G25" s="762"/>
      <c r="H25" s="762"/>
      <c r="I25" s="762"/>
      <c r="J25" s="763"/>
      <c r="K25" s="200"/>
      <c r="L25" s="802"/>
      <c r="M25" s="803"/>
      <c r="N25" s="802"/>
      <c r="O25" s="803"/>
      <c r="P25" s="802"/>
      <c r="Q25" s="803"/>
      <c r="R25" s="271"/>
      <c r="S25" s="271"/>
      <c r="T25" s="271"/>
      <c r="U25" s="802"/>
      <c r="V25" s="803"/>
      <c r="W25" s="802"/>
      <c r="X25" s="804"/>
      <c r="Y25" s="202"/>
      <c r="Z25" s="201"/>
      <c r="AA25" s="201"/>
      <c r="AB25" s="201"/>
      <c r="AC25" s="230"/>
      <c r="AD25" s="230"/>
      <c r="AE25" s="230"/>
      <c r="AF25" s="230"/>
      <c r="AG25" s="230"/>
      <c r="AH25" s="230"/>
      <c r="AI25" s="230"/>
      <c r="AJ25" s="230"/>
      <c r="AK25" s="805"/>
      <c r="AL25" s="806"/>
      <c r="AM25" s="806"/>
      <c r="AN25" s="807"/>
      <c r="AO25" s="808"/>
      <c r="AP25" s="3"/>
      <c r="AQ25" s="229">
        <f t="shared" si="5"/>
        <v>1</v>
      </c>
    </row>
    <row r="26" spans="2:43" ht="12" customHeight="1" x14ac:dyDescent="0.15">
      <c r="B26" s="485"/>
      <c r="C26" s="764"/>
      <c r="D26" s="762"/>
      <c r="E26" s="762"/>
      <c r="F26" s="762"/>
      <c r="G26" s="762"/>
      <c r="H26" s="762"/>
      <c r="I26" s="762"/>
      <c r="J26" s="763"/>
      <c r="K26" s="200"/>
      <c r="L26" s="802"/>
      <c r="M26" s="803"/>
      <c r="N26" s="802"/>
      <c r="O26" s="803"/>
      <c r="P26" s="802"/>
      <c r="Q26" s="803"/>
      <c r="R26" s="271"/>
      <c r="S26" s="271"/>
      <c r="T26" s="271"/>
      <c r="U26" s="802"/>
      <c r="V26" s="803"/>
      <c r="W26" s="802"/>
      <c r="X26" s="804"/>
      <c r="Y26" s="202"/>
      <c r="Z26" s="201"/>
      <c r="AA26" s="201"/>
      <c r="AB26" s="201"/>
      <c r="AC26" s="230"/>
      <c r="AD26" s="230"/>
      <c r="AE26" s="230"/>
      <c r="AF26" s="230"/>
      <c r="AG26" s="230"/>
      <c r="AH26" s="230"/>
      <c r="AI26" s="230"/>
      <c r="AJ26" s="230"/>
      <c r="AK26" s="805"/>
      <c r="AL26" s="806"/>
      <c r="AM26" s="806"/>
      <c r="AN26" s="807"/>
      <c r="AO26" s="808"/>
      <c r="AP26" s="3"/>
      <c r="AQ26" s="229">
        <f t="shared" si="5"/>
        <v>1</v>
      </c>
    </row>
    <row r="27" spans="2:43" ht="12" customHeight="1" x14ac:dyDescent="0.15">
      <c r="B27" s="485"/>
      <c r="C27" s="764"/>
      <c r="D27" s="762"/>
      <c r="E27" s="762"/>
      <c r="F27" s="762"/>
      <c r="G27" s="762"/>
      <c r="H27" s="762"/>
      <c r="I27" s="762"/>
      <c r="J27" s="763"/>
      <c r="K27" s="200"/>
      <c r="L27" s="802"/>
      <c r="M27" s="803"/>
      <c r="N27" s="802"/>
      <c r="O27" s="803"/>
      <c r="P27" s="802"/>
      <c r="Q27" s="803"/>
      <c r="R27" s="271"/>
      <c r="S27" s="271"/>
      <c r="T27" s="271"/>
      <c r="U27" s="802"/>
      <c r="V27" s="803"/>
      <c r="W27" s="802"/>
      <c r="X27" s="804"/>
      <c r="Y27" s="202"/>
      <c r="Z27" s="201"/>
      <c r="AA27" s="201"/>
      <c r="AB27" s="201"/>
      <c r="AC27" s="230"/>
      <c r="AD27" s="230"/>
      <c r="AE27" s="230"/>
      <c r="AF27" s="230"/>
      <c r="AG27" s="230"/>
      <c r="AH27" s="230"/>
      <c r="AI27" s="230"/>
      <c r="AJ27" s="230"/>
      <c r="AK27" s="805"/>
      <c r="AL27" s="806"/>
      <c r="AM27" s="806"/>
      <c r="AN27" s="807"/>
      <c r="AO27" s="808"/>
      <c r="AP27" s="3"/>
      <c r="AQ27" s="229">
        <f t="shared" si="5"/>
        <v>1</v>
      </c>
    </row>
    <row r="28" spans="2:43" ht="12" customHeight="1" x14ac:dyDescent="0.15">
      <c r="B28" s="485"/>
      <c r="C28" s="764"/>
      <c r="D28" s="762"/>
      <c r="E28" s="762"/>
      <c r="F28" s="762"/>
      <c r="G28" s="762"/>
      <c r="H28" s="762"/>
      <c r="I28" s="762"/>
      <c r="J28" s="763"/>
      <c r="K28" s="200"/>
      <c r="L28" s="802"/>
      <c r="M28" s="803"/>
      <c r="N28" s="802"/>
      <c r="O28" s="803"/>
      <c r="P28" s="802"/>
      <c r="Q28" s="803"/>
      <c r="R28" s="271"/>
      <c r="S28" s="271"/>
      <c r="T28" s="271"/>
      <c r="U28" s="802"/>
      <c r="V28" s="803"/>
      <c r="W28" s="802"/>
      <c r="X28" s="804"/>
      <c r="Y28" s="202"/>
      <c r="Z28" s="201"/>
      <c r="AA28" s="201"/>
      <c r="AB28" s="201"/>
      <c r="AC28" s="230"/>
      <c r="AD28" s="230"/>
      <c r="AE28" s="230"/>
      <c r="AF28" s="230"/>
      <c r="AG28" s="230"/>
      <c r="AH28" s="230"/>
      <c r="AI28" s="230"/>
      <c r="AJ28" s="230"/>
      <c r="AK28" s="805"/>
      <c r="AL28" s="806"/>
      <c r="AM28" s="806"/>
      <c r="AN28" s="807"/>
      <c r="AO28" s="808"/>
      <c r="AP28" s="3"/>
      <c r="AQ28" s="229">
        <f t="shared" si="5"/>
        <v>1</v>
      </c>
    </row>
    <row r="29" spans="2:43" ht="12" customHeight="1" x14ac:dyDescent="0.15">
      <c r="B29" s="485"/>
      <c r="C29" s="764"/>
      <c r="D29" s="762"/>
      <c r="E29" s="762"/>
      <c r="F29" s="762"/>
      <c r="G29" s="762"/>
      <c r="H29" s="762"/>
      <c r="I29" s="762"/>
      <c r="J29" s="763"/>
      <c r="K29" s="200"/>
      <c r="L29" s="802"/>
      <c r="M29" s="803"/>
      <c r="N29" s="802"/>
      <c r="O29" s="803"/>
      <c r="P29" s="802"/>
      <c r="Q29" s="803"/>
      <c r="R29" s="271"/>
      <c r="S29" s="271"/>
      <c r="T29" s="271"/>
      <c r="U29" s="802"/>
      <c r="V29" s="803"/>
      <c r="W29" s="802"/>
      <c r="X29" s="804"/>
      <c r="Y29" s="202"/>
      <c r="Z29" s="201"/>
      <c r="AA29" s="201"/>
      <c r="AB29" s="201"/>
      <c r="AC29" s="230"/>
      <c r="AD29" s="230"/>
      <c r="AE29" s="230"/>
      <c r="AF29" s="230"/>
      <c r="AG29" s="230"/>
      <c r="AH29" s="230"/>
      <c r="AI29" s="230"/>
      <c r="AJ29" s="230"/>
      <c r="AK29" s="805"/>
      <c r="AL29" s="806"/>
      <c r="AM29" s="806"/>
      <c r="AN29" s="807"/>
      <c r="AO29" s="808"/>
      <c r="AP29" s="3"/>
      <c r="AQ29" s="229">
        <f t="shared" si="5"/>
        <v>1</v>
      </c>
    </row>
    <row r="30" spans="2:43" ht="12" customHeight="1" x14ac:dyDescent="0.15">
      <c r="B30" s="485"/>
      <c r="C30" s="764"/>
      <c r="D30" s="762"/>
      <c r="E30" s="762"/>
      <c r="F30" s="762"/>
      <c r="G30" s="762"/>
      <c r="H30" s="762"/>
      <c r="I30" s="762"/>
      <c r="J30" s="763"/>
      <c r="K30" s="200"/>
      <c r="L30" s="802"/>
      <c r="M30" s="803"/>
      <c r="N30" s="802"/>
      <c r="O30" s="803"/>
      <c r="P30" s="802"/>
      <c r="Q30" s="803"/>
      <c r="R30" s="271"/>
      <c r="S30" s="271"/>
      <c r="T30" s="271"/>
      <c r="U30" s="802"/>
      <c r="V30" s="803"/>
      <c r="W30" s="802"/>
      <c r="X30" s="804"/>
      <c r="Y30" s="202"/>
      <c r="Z30" s="201"/>
      <c r="AA30" s="201"/>
      <c r="AB30" s="201"/>
      <c r="AC30" s="230"/>
      <c r="AD30" s="230"/>
      <c r="AE30" s="230"/>
      <c r="AF30" s="230"/>
      <c r="AG30" s="230"/>
      <c r="AH30" s="230"/>
      <c r="AI30" s="230"/>
      <c r="AJ30" s="230"/>
      <c r="AK30" s="805"/>
      <c r="AL30" s="806"/>
      <c r="AM30" s="806"/>
      <c r="AN30" s="807"/>
      <c r="AO30" s="808"/>
      <c r="AP30" s="3"/>
      <c r="AQ30" s="229">
        <f t="shared" si="5"/>
        <v>1</v>
      </c>
    </row>
    <row r="31" spans="2:43" ht="12" customHeight="1" x14ac:dyDescent="0.15">
      <c r="B31" s="485"/>
      <c r="C31" s="764"/>
      <c r="D31" s="762"/>
      <c r="E31" s="762"/>
      <c r="F31" s="762"/>
      <c r="G31" s="762"/>
      <c r="H31" s="762"/>
      <c r="I31" s="762"/>
      <c r="J31" s="763"/>
      <c r="K31" s="786" t="s">
        <v>226</v>
      </c>
      <c r="L31" s="786" t="s">
        <v>225</v>
      </c>
      <c r="M31" s="786"/>
      <c r="N31" s="786"/>
      <c r="O31" s="786"/>
      <c r="P31" s="786"/>
      <c r="Q31" s="786"/>
      <c r="R31" s="786"/>
      <c r="S31" s="786"/>
      <c r="T31" s="786"/>
      <c r="U31" s="786"/>
      <c r="V31" s="786"/>
      <c r="W31" s="786"/>
      <c r="X31" s="786"/>
      <c r="Y31" s="791" t="s">
        <v>489</v>
      </c>
      <c r="Z31" s="792"/>
      <c r="AA31" s="792"/>
      <c r="AB31" s="793"/>
      <c r="AC31" s="231">
        <f t="shared" ref="AC31:AJ31" si="6">SUM(AC11:AC30)</f>
        <v>0</v>
      </c>
      <c r="AD31" s="231">
        <f t="shared" si="6"/>
        <v>0</v>
      </c>
      <c r="AE31" s="231">
        <f t="shared" si="6"/>
        <v>0</v>
      </c>
      <c r="AF31" s="231">
        <f t="shared" si="6"/>
        <v>7.4999999999999997E-3</v>
      </c>
      <c r="AG31" s="231">
        <f t="shared" si="6"/>
        <v>0</v>
      </c>
      <c r="AH31" s="231">
        <f t="shared" si="6"/>
        <v>0</v>
      </c>
      <c r="AI31" s="231">
        <f t="shared" si="6"/>
        <v>0</v>
      </c>
      <c r="AJ31" s="231">
        <f t="shared" si="6"/>
        <v>0</v>
      </c>
      <c r="AK31" s="791" t="s">
        <v>224</v>
      </c>
      <c r="AL31" s="792"/>
      <c r="AM31" s="792"/>
      <c r="AN31" s="610"/>
      <c r="AO31" s="611"/>
      <c r="AP31" s="3"/>
    </row>
    <row r="32" spans="2:43" ht="12" customHeight="1" x14ac:dyDescent="0.15">
      <c r="B32" s="485"/>
      <c r="C32" s="764"/>
      <c r="D32" s="762"/>
      <c r="E32" s="762"/>
      <c r="F32" s="762"/>
      <c r="G32" s="762"/>
      <c r="H32" s="762"/>
      <c r="I32" s="762"/>
      <c r="J32" s="763"/>
      <c r="K32" s="786"/>
      <c r="L32" s="786" t="s">
        <v>490</v>
      </c>
      <c r="M32" s="786"/>
      <c r="N32" s="786"/>
      <c r="O32" s="786" t="s">
        <v>223</v>
      </c>
      <c r="P32" s="786"/>
      <c r="Q32" s="786"/>
      <c r="R32" s="786"/>
      <c r="S32" s="786"/>
      <c r="T32" s="786"/>
      <c r="U32" s="786"/>
      <c r="V32" s="786"/>
      <c r="W32" s="786"/>
      <c r="X32" s="786"/>
      <c r="Y32" s="202">
        <f>COUNTIF(Y11:Y30,"〇")</f>
        <v>0</v>
      </c>
      <c r="Z32" s="202">
        <f>COUNTIF(Z11:Z30,"〇")</f>
        <v>0</v>
      </c>
      <c r="AA32" s="202">
        <f>COUNTIF(AA11:AA30,"〇")</f>
        <v>0</v>
      </c>
      <c r="AB32" s="202">
        <f>COUNTIF(AB11:AB30,"〇")</f>
        <v>0</v>
      </c>
      <c r="AC32" s="202">
        <f t="shared" ref="AC32:AJ32" si="7">COUNT(AC11:AC30)</f>
        <v>0</v>
      </c>
      <c r="AD32" s="202">
        <f t="shared" si="7"/>
        <v>0</v>
      </c>
      <c r="AE32" s="202">
        <f t="shared" si="7"/>
        <v>0</v>
      </c>
      <c r="AF32" s="202">
        <f t="shared" si="7"/>
        <v>1</v>
      </c>
      <c r="AG32" s="202">
        <f t="shared" si="7"/>
        <v>0</v>
      </c>
      <c r="AH32" s="202">
        <f t="shared" si="7"/>
        <v>0</v>
      </c>
      <c r="AI32" s="202">
        <f t="shared" si="7"/>
        <v>0</v>
      </c>
      <c r="AJ32" s="202">
        <f t="shared" si="7"/>
        <v>0</v>
      </c>
      <c r="AK32" s="824"/>
      <c r="AL32" s="825"/>
      <c r="AM32" s="825"/>
      <c r="AN32" s="825"/>
      <c r="AO32" s="826"/>
      <c r="AP32" s="3"/>
    </row>
    <row r="33" spans="2:86" ht="12" customHeight="1" x14ac:dyDescent="0.15">
      <c r="B33" s="485"/>
      <c r="C33" s="764"/>
      <c r="D33" s="762"/>
      <c r="E33" s="762"/>
      <c r="F33" s="762"/>
      <c r="G33" s="762"/>
      <c r="H33" s="762"/>
      <c r="I33" s="762"/>
      <c r="J33" s="763"/>
      <c r="K33" s="786"/>
      <c r="L33" s="786"/>
      <c r="M33" s="786"/>
      <c r="N33" s="786"/>
      <c r="O33" s="786" t="s">
        <v>491</v>
      </c>
      <c r="P33" s="786"/>
      <c r="Q33" s="786"/>
      <c r="R33" s="786"/>
      <c r="S33" s="786"/>
      <c r="T33" s="786"/>
      <c r="U33" s="786"/>
      <c r="V33" s="786"/>
      <c r="W33" s="786"/>
      <c r="X33" s="786"/>
      <c r="Y33" s="794" t="str">
        <f>IF(Y32&gt;0,"Ⅳ",IF(Z32&gt;0,"Ⅲ",IF(AA32&gt;0,"Ⅱa",IF(AB32&gt;0,"Ⅱb","Ⅰ"))))</f>
        <v>Ⅰ</v>
      </c>
      <c r="Z33" s="795"/>
      <c r="AA33" s="795"/>
      <c r="AB33" s="818"/>
      <c r="AC33" s="794" t="str">
        <f>IF(AC32&gt;0,"Ⅳ",IF(AD32&gt;0,"Ⅲ",IF(AE32&gt;0,"Ⅱa",IF(AF32&gt;0,"Ⅱb","Ⅰ"))))</f>
        <v>Ⅱb</v>
      </c>
      <c r="AD33" s="795"/>
      <c r="AE33" s="795"/>
      <c r="AF33" s="818"/>
      <c r="AG33" s="794" t="str">
        <f>IF(AG32&gt;0,"Ⅳ",IF(AH32&gt;0,"Ⅲ",IF(AI32&gt;0,"Ⅱa",IF(AJ32&gt;0,"Ⅱb","Ⅰ"))))</f>
        <v>Ⅰ</v>
      </c>
      <c r="AH33" s="795"/>
      <c r="AI33" s="795"/>
      <c r="AJ33" s="818"/>
      <c r="AK33" s="827"/>
      <c r="AL33" s="828"/>
      <c r="AM33" s="828"/>
      <c r="AN33" s="828"/>
      <c r="AO33" s="829"/>
      <c r="AP33" s="3"/>
      <c r="AQ33" s="70" t="s">
        <v>328</v>
      </c>
      <c r="AR33" s="70" t="s">
        <v>329</v>
      </c>
      <c r="AS33" s="458" t="s">
        <v>332</v>
      </c>
      <c r="AT33" s="597"/>
    </row>
    <row r="34" spans="2:86" ht="12" customHeight="1" x14ac:dyDescent="0.15">
      <c r="B34" s="485"/>
      <c r="C34" s="764"/>
      <c r="D34" s="762"/>
      <c r="E34" s="762"/>
      <c r="F34" s="762"/>
      <c r="G34" s="762"/>
      <c r="H34" s="762"/>
      <c r="I34" s="762"/>
      <c r="J34" s="763"/>
      <c r="K34" s="786"/>
      <c r="L34" s="786" t="s">
        <v>492</v>
      </c>
      <c r="M34" s="786"/>
      <c r="N34" s="786"/>
      <c r="O34" s="786" t="s">
        <v>222</v>
      </c>
      <c r="P34" s="786"/>
      <c r="Q34" s="786"/>
      <c r="R34" s="786"/>
      <c r="S34" s="786"/>
      <c r="T34" s="786"/>
      <c r="U34" s="786"/>
      <c r="V34" s="786"/>
      <c r="W34" s="786"/>
      <c r="X34" s="786"/>
      <c r="Y34" s="196" t="s">
        <v>34</v>
      </c>
      <c r="Z34" s="196" t="s">
        <v>35</v>
      </c>
      <c r="AA34" s="819" t="s">
        <v>36</v>
      </c>
      <c r="AB34" s="819"/>
      <c r="AC34" s="196" t="s">
        <v>34</v>
      </c>
      <c r="AD34" s="196" t="s">
        <v>35</v>
      </c>
      <c r="AE34" s="819" t="s">
        <v>36</v>
      </c>
      <c r="AF34" s="819"/>
      <c r="AG34" s="196" t="s">
        <v>34</v>
      </c>
      <c r="AH34" s="196" t="s">
        <v>35</v>
      </c>
      <c r="AI34" s="819" t="s">
        <v>36</v>
      </c>
      <c r="AJ34" s="819"/>
      <c r="AK34" s="827"/>
      <c r="AL34" s="828"/>
      <c r="AM34" s="828"/>
      <c r="AN34" s="828"/>
      <c r="AO34" s="829"/>
      <c r="AP34" s="3"/>
      <c r="AQ34" s="745">
        <f>+Y32+Z32</f>
        <v>0</v>
      </c>
      <c r="AR34" s="746"/>
      <c r="AS34" s="745">
        <f>+AA32+AB32</f>
        <v>0</v>
      </c>
      <c r="AT34" s="746"/>
    </row>
    <row r="35" spans="2:86" ht="12" customHeight="1" x14ac:dyDescent="0.15">
      <c r="B35" s="485"/>
      <c r="C35" s="764"/>
      <c r="D35" s="762"/>
      <c r="E35" s="762"/>
      <c r="F35" s="762"/>
      <c r="G35" s="762"/>
      <c r="H35" s="762"/>
      <c r="I35" s="762"/>
      <c r="J35" s="763"/>
      <c r="K35" s="786"/>
      <c r="L35" s="786"/>
      <c r="M35" s="786"/>
      <c r="N35" s="786"/>
      <c r="O35" s="786" t="s">
        <v>496</v>
      </c>
      <c r="P35" s="786"/>
      <c r="Q35" s="786"/>
      <c r="R35" s="786"/>
      <c r="S35" s="786"/>
      <c r="T35" s="786"/>
      <c r="U35" s="786"/>
      <c r="V35" s="786"/>
      <c r="W35" s="786"/>
      <c r="X35" s="786"/>
      <c r="Y35" s="202" t="str">
        <f>IF(Y32=0,"",1)</f>
        <v/>
      </c>
      <c r="Z35" s="202" t="str">
        <f>IF(Z32=0,"",1)</f>
        <v/>
      </c>
      <c r="AA35" s="816" t="str">
        <f>IF(AQ34=1,"",IF(AS34&gt;0,1,""))</f>
        <v/>
      </c>
      <c r="AB35" s="817"/>
      <c r="AC35" s="202">
        <f>+AC32</f>
        <v>0</v>
      </c>
      <c r="AD35" s="202">
        <f>AD32</f>
        <v>0</v>
      </c>
      <c r="AE35" s="816">
        <f>AE32+AF32</f>
        <v>1</v>
      </c>
      <c r="AF35" s="817"/>
      <c r="AG35" s="202">
        <f>AG32</f>
        <v>0</v>
      </c>
      <c r="AH35" s="202">
        <f>AH32</f>
        <v>0</v>
      </c>
      <c r="AI35" s="816">
        <f>AI32+AJ32</f>
        <v>0</v>
      </c>
      <c r="AJ35" s="817"/>
      <c r="AK35" s="827"/>
      <c r="AL35" s="828"/>
      <c r="AM35" s="828"/>
      <c r="AN35" s="828"/>
      <c r="AO35" s="829"/>
      <c r="AP35" s="3"/>
      <c r="AQ35" s="169">
        <f>+Y32+AC35+AG35</f>
        <v>0</v>
      </c>
      <c r="AR35" s="169">
        <f>+Z32+AD35+AH35</f>
        <v>0</v>
      </c>
      <c r="AS35" s="743">
        <f>+AS34+AE35+AI35</f>
        <v>1</v>
      </c>
      <c r="AT35" s="744"/>
    </row>
    <row r="36" spans="2:86" ht="12" customHeight="1" x14ac:dyDescent="0.15">
      <c r="B36" s="485"/>
      <c r="C36" s="764"/>
      <c r="D36" s="762"/>
      <c r="E36" s="762"/>
      <c r="F36" s="762"/>
      <c r="G36" s="762"/>
      <c r="H36" s="762"/>
      <c r="I36" s="762"/>
      <c r="J36" s="763"/>
      <c r="K36" s="786"/>
      <c r="L36" s="786"/>
      <c r="M36" s="786"/>
      <c r="N36" s="786"/>
      <c r="O36" s="786" t="s">
        <v>497</v>
      </c>
      <c r="P36" s="786"/>
      <c r="Q36" s="786"/>
      <c r="R36" s="786"/>
      <c r="S36" s="786"/>
      <c r="T36" s="786"/>
      <c r="U36" s="786"/>
      <c r="V36" s="786"/>
      <c r="W36" s="786"/>
      <c r="X36" s="786"/>
      <c r="Y36" s="794" t="s">
        <v>362</v>
      </c>
      <c r="Z36" s="795"/>
      <c r="AA36" s="795"/>
      <c r="AB36" s="818"/>
      <c r="AC36" s="794" t="s">
        <v>367</v>
      </c>
      <c r="AD36" s="795"/>
      <c r="AE36" s="795"/>
      <c r="AF36" s="818"/>
      <c r="AG36" s="794" t="s">
        <v>362</v>
      </c>
      <c r="AH36" s="795"/>
      <c r="AI36" s="795"/>
      <c r="AJ36" s="818"/>
      <c r="AK36" s="827"/>
      <c r="AL36" s="828"/>
      <c r="AM36" s="828"/>
      <c r="AN36" s="828"/>
      <c r="AO36" s="829"/>
      <c r="AP36" s="3"/>
      <c r="AQ36" s="425" t="str">
        <f>IF(AQ35&gt;0,"Ⅳ",IF(AR35&gt;0,"Ⅲ",IF(AS35&gt;0,"Ⅱ","Ⅰ")))</f>
        <v>Ⅱ</v>
      </c>
      <c r="AR36" s="425"/>
      <c r="AS36" s="425"/>
      <c r="AT36" s="425"/>
    </row>
    <row r="37" spans="2:86" ht="12" customHeight="1" x14ac:dyDescent="0.15">
      <c r="B37" s="485"/>
      <c r="C37" s="764"/>
      <c r="D37" s="762"/>
      <c r="E37" s="762"/>
      <c r="F37" s="762"/>
      <c r="G37" s="762"/>
      <c r="H37" s="762"/>
      <c r="I37" s="762"/>
      <c r="J37" s="763"/>
      <c r="K37" s="786"/>
      <c r="L37" s="786"/>
      <c r="M37" s="786"/>
      <c r="N37" s="786"/>
      <c r="O37" s="786" t="s">
        <v>498</v>
      </c>
      <c r="P37" s="786"/>
      <c r="Q37" s="786"/>
      <c r="R37" s="786"/>
      <c r="S37" s="786"/>
      <c r="T37" s="786"/>
      <c r="U37" s="786"/>
      <c r="V37" s="786"/>
      <c r="W37" s="786"/>
      <c r="X37" s="786"/>
      <c r="Y37" s="794" t="s">
        <v>367</v>
      </c>
      <c r="Z37" s="795"/>
      <c r="AA37" s="795"/>
      <c r="AB37" s="795"/>
      <c r="AC37" s="795"/>
      <c r="AD37" s="795"/>
      <c r="AE37" s="795"/>
      <c r="AF37" s="795"/>
      <c r="AG37" s="795"/>
      <c r="AH37" s="795"/>
      <c r="AI37" s="795"/>
      <c r="AJ37" s="818"/>
      <c r="AK37" s="830"/>
      <c r="AL37" s="831"/>
      <c r="AM37" s="831"/>
      <c r="AN37" s="831"/>
      <c r="AO37" s="832"/>
      <c r="AP37" s="3"/>
    </row>
    <row r="38" spans="2:86" ht="14.25" customHeight="1" x14ac:dyDescent="0.15">
      <c r="B38" s="485"/>
      <c r="C38" s="764"/>
      <c r="D38" s="762"/>
      <c r="E38" s="762"/>
      <c r="F38" s="762"/>
      <c r="G38" s="762"/>
      <c r="H38" s="762"/>
      <c r="I38" s="762"/>
      <c r="J38" s="763"/>
      <c r="K38" s="786" t="s">
        <v>178</v>
      </c>
      <c r="L38" s="822"/>
      <c r="M38" s="822"/>
      <c r="N38" s="822"/>
      <c r="O38" s="822"/>
      <c r="P38" s="822"/>
      <c r="Q38" s="822"/>
      <c r="R38" s="822"/>
      <c r="S38" s="822"/>
      <c r="T38" s="822"/>
      <c r="U38" s="822"/>
      <c r="V38" s="822"/>
      <c r="W38" s="822"/>
      <c r="X38" s="822"/>
      <c r="Y38" s="822"/>
      <c r="Z38" s="822"/>
      <c r="AA38" s="822"/>
      <c r="AB38" s="822"/>
      <c r="AC38" s="822"/>
      <c r="AD38" s="822"/>
      <c r="AE38" s="822"/>
      <c r="AF38" s="822"/>
      <c r="AG38" s="822"/>
      <c r="AH38" s="822"/>
      <c r="AI38" s="822"/>
      <c r="AJ38" s="822"/>
      <c r="AK38" s="822"/>
      <c r="AL38" s="822"/>
      <c r="AM38" s="822"/>
      <c r="AN38" s="822"/>
      <c r="AO38" s="822"/>
      <c r="AP38" s="3"/>
    </row>
    <row r="39" spans="2:86" ht="14.25" customHeight="1" x14ac:dyDescent="0.15">
      <c r="B39" s="485"/>
      <c r="C39" s="764"/>
      <c r="D39" s="762"/>
      <c r="E39" s="762"/>
      <c r="F39" s="762"/>
      <c r="G39" s="762"/>
      <c r="H39" s="762"/>
      <c r="I39" s="762"/>
      <c r="J39" s="763"/>
      <c r="K39" s="786"/>
      <c r="L39" s="822"/>
      <c r="M39" s="822"/>
      <c r="N39" s="822"/>
      <c r="O39" s="822"/>
      <c r="P39" s="822"/>
      <c r="Q39" s="822"/>
      <c r="R39" s="822"/>
      <c r="S39" s="822"/>
      <c r="T39" s="822"/>
      <c r="U39" s="822"/>
      <c r="V39" s="822"/>
      <c r="W39" s="822"/>
      <c r="X39" s="822"/>
      <c r="Y39" s="822"/>
      <c r="Z39" s="822"/>
      <c r="AA39" s="822"/>
      <c r="AB39" s="822"/>
      <c r="AC39" s="822"/>
      <c r="AD39" s="822"/>
      <c r="AE39" s="822"/>
      <c r="AF39" s="822"/>
      <c r="AG39" s="822"/>
      <c r="AH39" s="822"/>
      <c r="AI39" s="822"/>
      <c r="AJ39" s="822"/>
      <c r="AK39" s="822"/>
      <c r="AL39" s="822"/>
      <c r="AM39" s="822"/>
      <c r="AN39" s="822"/>
      <c r="AO39" s="822"/>
      <c r="AP39" s="3"/>
    </row>
    <row r="40" spans="2:86" ht="12" customHeight="1" x14ac:dyDescent="0.15">
      <c r="B40" s="485"/>
      <c r="C40" s="764"/>
      <c r="D40" s="762"/>
      <c r="E40" s="762"/>
      <c r="F40" s="762"/>
      <c r="G40" s="762"/>
      <c r="H40" s="762"/>
      <c r="I40" s="762"/>
      <c r="J40" s="763"/>
      <c r="K40" s="823" t="s">
        <v>499</v>
      </c>
      <c r="L40" s="823"/>
      <c r="M40" s="823"/>
      <c r="N40" s="823"/>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c r="AL40" s="823"/>
      <c r="AM40" s="823"/>
      <c r="AN40" s="823"/>
      <c r="AO40" s="823"/>
      <c r="AP40" s="3"/>
    </row>
    <row r="41" spans="2:86" ht="12" customHeight="1" x14ac:dyDescent="0.15">
      <c r="B41" s="485"/>
      <c r="C41" s="764"/>
      <c r="D41" s="762"/>
      <c r="E41" s="762"/>
      <c r="F41" s="762"/>
      <c r="G41" s="762"/>
      <c r="H41" s="762"/>
      <c r="I41" s="762"/>
      <c r="J41" s="763"/>
      <c r="K41" s="809" t="s">
        <v>550</v>
      </c>
      <c r="L41" s="809"/>
      <c r="M41" s="809"/>
      <c r="N41" s="809"/>
      <c r="O41" s="809"/>
      <c r="P41" s="809"/>
      <c r="Q41" s="809"/>
      <c r="R41" s="809"/>
      <c r="S41" s="809"/>
      <c r="T41" s="809"/>
      <c r="U41" s="809"/>
      <c r="V41" s="809"/>
      <c r="W41" s="809"/>
      <c r="X41" s="809"/>
      <c r="Y41" s="809"/>
      <c r="Z41" s="809"/>
      <c r="AA41" s="809"/>
      <c r="AB41" s="809"/>
      <c r="AC41" s="809"/>
      <c r="AD41" s="809"/>
      <c r="AE41" s="809"/>
      <c r="AF41" s="809"/>
      <c r="AG41" s="809"/>
      <c r="AH41" s="809"/>
      <c r="AI41" s="809"/>
      <c r="AJ41" s="809"/>
      <c r="AK41" s="809"/>
      <c r="AL41" s="809"/>
      <c r="AM41" s="809"/>
      <c r="AN41" s="809"/>
      <c r="AO41" s="809"/>
      <c r="AP41" s="3"/>
    </row>
    <row r="42" spans="2:86" ht="12" customHeight="1" x14ac:dyDescent="0.15">
      <c r="B42" s="485"/>
      <c r="C42" s="764"/>
      <c r="D42" s="762"/>
      <c r="E42" s="762"/>
      <c r="F42" s="762"/>
      <c r="G42" s="762"/>
      <c r="H42" s="762"/>
      <c r="I42" s="762"/>
      <c r="J42" s="763"/>
      <c r="K42" s="203" t="s">
        <v>500</v>
      </c>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5"/>
      <c r="AP42" s="3"/>
    </row>
    <row r="43" spans="2:86" ht="12" customHeight="1" x14ac:dyDescent="0.15">
      <c r="B43" s="485"/>
      <c r="C43" s="764"/>
      <c r="D43" s="762"/>
      <c r="E43" s="762"/>
      <c r="F43" s="762"/>
      <c r="G43" s="762"/>
      <c r="H43" s="762"/>
      <c r="I43" s="762"/>
      <c r="J43" s="763"/>
      <c r="K43" s="203" t="s">
        <v>501</v>
      </c>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5"/>
      <c r="AP43" s="3"/>
    </row>
    <row r="44" spans="2:86" ht="12" customHeight="1" x14ac:dyDescent="0.15">
      <c r="B44" s="485"/>
      <c r="C44" s="764"/>
      <c r="D44" s="762"/>
      <c r="E44" s="762"/>
      <c r="F44" s="762"/>
      <c r="G44" s="762"/>
      <c r="H44" s="762"/>
      <c r="I44" s="762"/>
      <c r="J44" s="763"/>
      <c r="K44" s="810" t="s">
        <v>502</v>
      </c>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811"/>
      <c r="AL44" s="811"/>
      <c r="AM44" s="811"/>
      <c r="AN44" s="811"/>
      <c r="AO44" s="812"/>
      <c r="AP44" s="3"/>
    </row>
    <row r="45" spans="2:86" ht="12" customHeight="1" x14ac:dyDescent="0.15">
      <c r="B45" s="470"/>
      <c r="C45" s="765"/>
      <c r="D45" s="766"/>
      <c r="E45" s="766"/>
      <c r="F45" s="766"/>
      <c r="G45" s="766"/>
      <c r="H45" s="766"/>
      <c r="I45" s="766"/>
      <c r="J45" s="767"/>
      <c r="K45" s="813"/>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5"/>
      <c r="AP45" s="3"/>
    </row>
    <row r="46" spans="2:86" s="7" customFormat="1" ht="12" customHeight="1" x14ac:dyDescent="0.15">
      <c r="B46" s="3" t="s">
        <v>554</v>
      </c>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167"/>
      <c r="BV46" s="167"/>
      <c r="BW46" s="167"/>
      <c r="BX46" s="167"/>
      <c r="BY46" s="167"/>
      <c r="BZ46" s="167"/>
      <c r="CA46" s="167"/>
      <c r="CB46" s="167"/>
      <c r="CC46" s="167"/>
      <c r="CD46" s="167"/>
      <c r="CE46" s="167"/>
      <c r="CF46" s="167"/>
      <c r="CG46" s="167"/>
      <c r="CH46" s="167"/>
    </row>
    <row r="47" spans="2:86" ht="12" customHeight="1" x14ac:dyDescent="0.15">
      <c r="B47" s="3" t="s">
        <v>551</v>
      </c>
    </row>
    <row r="48" spans="2:86" ht="12" customHeight="1" x14ac:dyDescent="0.15">
      <c r="B48" s="3" t="s">
        <v>552</v>
      </c>
    </row>
    <row r="49" spans="2:2" ht="12" customHeight="1" x14ac:dyDescent="0.15">
      <c r="B49" s="3" t="s">
        <v>503</v>
      </c>
    </row>
    <row r="50" spans="2:2" ht="12" customHeight="1" x14ac:dyDescent="0.15">
      <c r="B50" s="3" t="s">
        <v>553</v>
      </c>
    </row>
    <row r="51" spans="2:2" ht="12" customHeight="1" x14ac:dyDescent="0.15">
      <c r="B51" s="3" t="s">
        <v>504</v>
      </c>
    </row>
    <row r="52" spans="2:2" x14ac:dyDescent="0.15">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1">
    <dataValidation type="list" allowBlank="1" showInputMessage="1" showErrorMessage="1" sqref="N11:O30 R11:T30" xr:uid="{E421D2DF-13B6-4856-B7EA-23351FAF3DF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0CD545-1FE2-4C8A-8323-2AC37D1C7428}">
          <x14:formula1>
            <xm:f>'(参考)リスト'!$F$16:$F$21</xm:f>
          </x14:formula1>
          <xm:sqref>W11:X30</xm:sqref>
        </x14:dataValidation>
        <x14:dataValidation type="list" allowBlank="1" showInputMessage="1" showErrorMessage="1" xr:uid="{C626F0F5-78DE-4152-A69B-CAE1844AFB4A}">
          <x14:formula1>
            <xm:f>'(参考)リスト'!$B$16:$B$20</xm:f>
          </x14:formula1>
          <xm:sqref>L11:M30</xm:sqref>
        </x14:dataValidation>
        <x14:dataValidation type="list" allowBlank="1" showInputMessage="1" showErrorMessage="1" xr:uid="{B6AE49D8-A83F-46E8-BF0A-09288FCE6B5C}">
          <x14:formula1>
            <xm:f>'(参考)リスト'!$G$16:$G$20</xm:f>
          </x14:formula1>
          <xm:sqref>U11:V30</xm:sqref>
        </x14:dataValidation>
        <x14:dataValidation type="list" allowBlank="1" showInputMessage="1" showErrorMessage="1" xr:uid="{DD675FEA-41BB-4603-8810-A70B4C035D88}">
          <x14:formula1>
            <xm:f>'(参考)リスト'!$D$16:$D$18</xm:f>
          </x14:formula1>
          <xm:sqref>P11:Q30</xm:sqref>
        </x14:dataValidation>
      </x14:dataValidations>
    </ext>
  </extLs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100" zoomScaleSheetLayoutView="100" workbookViewId="0">
      <selection activeCell="P7" sqref="P7:AM7"/>
    </sheetView>
  </sheetViews>
  <sheetFormatPr defaultRowHeight="13.2" x14ac:dyDescent="0.2"/>
  <cols>
    <col min="1" max="1" width="1.88671875" customWidth="1"/>
    <col min="2" max="60" width="2.109375" style="54" customWidth="1"/>
    <col min="61" max="61" width="0.6640625" style="54" customWidth="1"/>
    <col min="62" max="62" width="2.109375" style="54" customWidth="1"/>
    <col min="63" max="63" width="1" style="54" customWidth="1"/>
    <col min="64" max="65" width="2.109375" style="54" customWidth="1"/>
  </cols>
  <sheetData>
    <row r="2" spans="2:63" s="56" customFormat="1" ht="14.25" customHeight="1" x14ac:dyDescent="0.2">
      <c r="B2" s="116" t="s">
        <v>336</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55" customFormat="1" ht="17.25" customHeight="1" x14ac:dyDescent="0.15">
      <c r="B3" s="903" t="s">
        <v>27</v>
      </c>
      <c r="C3" s="904"/>
      <c r="D3" s="904"/>
      <c r="E3" s="905"/>
      <c r="F3" s="896" t="s">
        <v>578</v>
      </c>
      <c r="G3" s="897"/>
      <c r="H3" s="897"/>
      <c r="I3" s="897"/>
      <c r="J3" s="897"/>
      <c r="K3" s="897"/>
      <c r="L3" s="897"/>
      <c r="M3" s="897"/>
      <c r="N3" s="897"/>
      <c r="O3" s="897"/>
      <c r="P3" s="897"/>
      <c r="Q3" s="897"/>
      <c r="R3" s="897"/>
      <c r="S3" s="897"/>
      <c r="T3" s="898"/>
      <c r="U3" s="863" t="s">
        <v>238</v>
      </c>
      <c r="V3" s="864"/>
      <c r="W3" s="864"/>
      <c r="X3" s="888"/>
      <c r="Y3" s="888"/>
      <c r="Z3" s="912" t="s">
        <v>580</v>
      </c>
      <c r="AA3" s="913"/>
      <c r="AB3" s="913"/>
      <c r="AC3" s="913"/>
      <c r="AD3" s="913"/>
      <c r="AE3" s="913"/>
      <c r="AF3" s="913"/>
      <c r="AG3" s="913"/>
      <c r="AH3" s="914"/>
      <c r="AI3" s="863" t="s">
        <v>311</v>
      </c>
      <c r="AJ3" s="888"/>
      <c r="AK3" s="888"/>
      <c r="AL3" s="888"/>
      <c r="AM3" s="888"/>
      <c r="AN3" s="889"/>
      <c r="AO3" s="890" t="s">
        <v>627</v>
      </c>
      <c r="AP3" s="891"/>
      <c r="AQ3" s="891"/>
      <c r="AR3" s="891"/>
      <c r="AS3" s="891"/>
      <c r="AT3" s="891"/>
      <c r="AU3" s="891"/>
      <c r="AV3" s="892"/>
      <c r="AW3" s="876" t="s">
        <v>230</v>
      </c>
      <c r="AX3" s="877"/>
      <c r="AY3" s="877"/>
      <c r="AZ3" s="877"/>
      <c r="BA3" s="877"/>
      <c r="BB3" s="878"/>
      <c r="BC3" s="882">
        <v>45281</v>
      </c>
      <c r="BD3" s="883"/>
      <c r="BE3" s="883"/>
      <c r="BF3" s="883"/>
      <c r="BG3" s="883"/>
      <c r="BH3" s="883"/>
      <c r="BI3" s="883"/>
      <c r="BJ3" s="883"/>
      <c r="BK3" s="884"/>
    </row>
    <row r="4" spans="2:63" s="55" customFormat="1" ht="17.25" customHeight="1" x14ac:dyDescent="0.15">
      <c r="B4" s="906" t="s">
        <v>237</v>
      </c>
      <c r="C4" s="907"/>
      <c r="D4" s="907"/>
      <c r="E4" s="908"/>
      <c r="F4" s="909" t="s">
        <v>624</v>
      </c>
      <c r="G4" s="910"/>
      <c r="H4" s="910"/>
      <c r="I4" s="910"/>
      <c r="J4" s="910"/>
      <c r="K4" s="910"/>
      <c r="L4" s="910"/>
      <c r="M4" s="910"/>
      <c r="N4" s="910"/>
      <c r="O4" s="910"/>
      <c r="P4" s="910"/>
      <c r="Q4" s="910"/>
      <c r="R4" s="910"/>
      <c r="S4" s="910"/>
      <c r="T4" s="911"/>
      <c r="U4" s="863" t="s">
        <v>310</v>
      </c>
      <c r="V4" s="864"/>
      <c r="W4" s="864"/>
      <c r="X4" s="888"/>
      <c r="Y4" s="888"/>
      <c r="Z4" s="915" t="s">
        <v>581</v>
      </c>
      <c r="AA4" s="916"/>
      <c r="AB4" s="916"/>
      <c r="AC4" s="916"/>
      <c r="AD4" s="916"/>
      <c r="AE4" s="916"/>
      <c r="AF4" s="916"/>
      <c r="AG4" s="916"/>
      <c r="AH4" s="917"/>
      <c r="AI4" s="863" t="s">
        <v>312</v>
      </c>
      <c r="AJ4" s="888"/>
      <c r="AK4" s="888"/>
      <c r="AL4" s="888"/>
      <c r="AM4" s="888"/>
      <c r="AN4" s="889"/>
      <c r="AO4" s="893" t="s">
        <v>628</v>
      </c>
      <c r="AP4" s="894"/>
      <c r="AQ4" s="894"/>
      <c r="AR4" s="894"/>
      <c r="AS4" s="894"/>
      <c r="AT4" s="894"/>
      <c r="AU4" s="894"/>
      <c r="AV4" s="895"/>
      <c r="AW4" s="879"/>
      <c r="AX4" s="880"/>
      <c r="AY4" s="880"/>
      <c r="AZ4" s="880"/>
      <c r="BA4" s="880"/>
      <c r="BB4" s="881"/>
      <c r="BC4" s="885"/>
      <c r="BD4" s="886"/>
      <c r="BE4" s="886"/>
      <c r="BF4" s="886"/>
      <c r="BG4" s="886"/>
      <c r="BH4" s="886"/>
      <c r="BI4" s="886"/>
      <c r="BJ4" s="886"/>
      <c r="BK4" s="887"/>
    </row>
    <row r="5" spans="2:63" ht="42.75" customHeight="1" x14ac:dyDescent="0.2">
      <c r="B5" s="875" t="s">
        <v>236</v>
      </c>
      <c r="C5" s="861"/>
      <c r="D5" s="861"/>
      <c r="E5" s="861"/>
      <c r="F5" s="861"/>
      <c r="G5" s="862"/>
      <c r="H5" s="860" t="s">
        <v>235</v>
      </c>
      <c r="I5" s="861"/>
      <c r="J5" s="861"/>
      <c r="K5" s="861"/>
      <c r="L5" s="861"/>
      <c r="M5" s="861"/>
      <c r="N5" s="861"/>
      <c r="O5" s="862"/>
      <c r="P5" s="863" t="s">
        <v>234</v>
      </c>
      <c r="Q5" s="864"/>
      <c r="R5" s="864"/>
      <c r="S5" s="864"/>
      <c r="T5" s="864"/>
      <c r="U5" s="864"/>
      <c r="V5" s="864"/>
      <c r="W5" s="864"/>
      <c r="X5" s="864"/>
      <c r="Y5" s="864"/>
      <c r="Z5" s="864"/>
      <c r="AA5" s="864"/>
      <c r="AB5" s="864"/>
      <c r="AC5" s="864"/>
      <c r="AD5" s="864"/>
      <c r="AE5" s="864"/>
      <c r="AF5" s="864"/>
      <c r="AG5" s="864"/>
      <c r="AH5" s="864"/>
      <c r="AI5" s="864"/>
      <c r="AJ5" s="864"/>
      <c r="AK5" s="864"/>
      <c r="AL5" s="864"/>
      <c r="AM5" s="864"/>
      <c r="AN5" s="863" t="s">
        <v>233</v>
      </c>
      <c r="AO5" s="864"/>
      <c r="AP5" s="864"/>
      <c r="AQ5" s="864"/>
      <c r="AR5" s="864"/>
      <c r="AS5" s="864"/>
      <c r="AT5" s="864"/>
      <c r="AU5" s="864"/>
      <c r="AV5" s="864"/>
      <c r="AW5" s="864"/>
      <c r="AX5" s="864"/>
      <c r="AY5" s="864"/>
      <c r="AZ5" s="864"/>
      <c r="BA5" s="864"/>
      <c r="BB5" s="864"/>
      <c r="BC5" s="864"/>
      <c r="BD5" s="864"/>
      <c r="BE5" s="864"/>
      <c r="BF5" s="864"/>
      <c r="BG5" s="864"/>
      <c r="BH5" s="864"/>
      <c r="BI5" s="864"/>
      <c r="BJ5" s="864"/>
      <c r="BK5" s="865"/>
    </row>
    <row r="6" spans="2:63" ht="29.25" customHeight="1" x14ac:dyDescent="0.2">
      <c r="B6" s="899"/>
      <c r="C6" s="900"/>
      <c r="D6" s="900"/>
      <c r="E6" s="900"/>
      <c r="F6" s="900"/>
      <c r="G6" s="901"/>
      <c r="H6" s="902"/>
      <c r="I6" s="902"/>
      <c r="J6" s="902"/>
      <c r="K6" s="902"/>
      <c r="L6" s="902"/>
      <c r="M6" s="902"/>
      <c r="N6" s="902"/>
      <c r="O6" s="902"/>
      <c r="P6" s="866"/>
      <c r="Q6" s="867"/>
      <c r="R6" s="867"/>
      <c r="S6" s="867"/>
      <c r="T6" s="867"/>
      <c r="U6" s="867"/>
      <c r="V6" s="867"/>
      <c r="W6" s="867"/>
      <c r="X6" s="867"/>
      <c r="Y6" s="867"/>
      <c r="Z6" s="867"/>
      <c r="AA6" s="867"/>
      <c r="AB6" s="867"/>
      <c r="AC6" s="867"/>
      <c r="AD6" s="867"/>
      <c r="AE6" s="867"/>
      <c r="AF6" s="867"/>
      <c r="AG6" s="867"/>
      <c r="AH6" s="867"/>
      <c r="AI6" s="867"/>
      <c r="AJ6" s="867"/>
      <c r="AK6" s="867"/>
      <c r="AL6" s="867"/>
      <c r="AM6" s="867"/>
      <c r="AN6" s="868"/>
      <c r="AO6" s="869"/>
      <c r="AP6" s="869"/>
      <c r="AQ6" s="869"/>
      <c r="AR6" s="869"/>
      <c r="AS6" s="869"/>
      <c r="AT6" s="869"/>
      <c r="AU6" s="869"/>
      <c r="AV6" s="869"/>
      <c r="AW6" s="869"/>
      <c r="AX6" s="869"/>
      <c r="AY6" s="869"/>
      <c r="AZ6" s="869"/>
      <c r="BA6" s="869"/>
      <c r="BB6" s="869"/>
      <c r="BC6" s="869"/>
      <c r="BD6" s="869"/>
      <c r="BE6" s="869"/>
      <c r="BF6" s="869"/>
      <c r="BG6" s="869"/>
      <c r="BH6" s="869"/>
      <c r="BI6" s="869"/>
      <c r="BJ6" s="869"/>
      <c r="BK6" s="870"/>
    </row>
    <row r="7" spans="2:63" ht="29.25" customHeight="1" x14ac:dyDescent="0.2">
      <c r="B7" s="899"/>
      <c r="C7" s="900"/>
      <c r="D7" s="900"/>
      <c r="E7" s="900"/>
      <c r="F7" s="900"/>
      <c r="G7" s="901"/>
      <c r="H7" s="902"/>
      <c r="I7" s="902"/>
      <c r="J7" s="902"/>
      <c r="K7" s="902"/>
      <c r="L7" s="902"/>
      <c r="M7" s="902"/>
      <c r="N7" s="902"/>
      <c r="O7" s="902"/>
      <c r="P7" s="866"/>
      <c r="Q7" s="867"/>
      <c r="R7" s="867"/>
      <c r="S7" s="867"/>
      <c r="T7" s="867"/>
      <c r="U7" s="867"/>
      <c r="V7" s="867"/>
      <c r="W7" s="867"/>
      <c r="X7" s="867"/>
      <c r="Y7" s="867"/>
      <c r="Z7" s="867"/>
      <c r="AA7" s="867"/>
      <c r="AB7" s="867"/>
      <c r="AC7" s="867"/>
      <c r="AD7" s="867"/>
      <c r="AE7" s="867"/>
      <c r="AF7" s="867"/>
      <c r="AG7" s="867"/>
      <c r="AH7" s="867"/>
      <c r="AI7" s="867"/>
      <c r="AJ7" s="867"/>
      <c r="AK7" s="867"/>
      <c r="AL7" s="867"/>
      <c r="AM7" s="867"/>
      <c r="AN7" s="868"/>
      <c r="AO7" s="869"/>
      <c r="AP7" s="869"/>
      <c r="AQ7" s="869"/>
      <c r="AR7" s="869"/>
      <c r="AS7" s="869"/>
      <c r="AT7" s="869"/>
      <c r="AU7" s="869"/>
      <c r="AV7" s="869"/>
      <c r="AW7" s="869"/>
      <c r="AX7" s="869"/>
      <c r="AY7" s="869"/>
      <c r="AZ7" s="869"/>
      <c r="BA7" s="869"/>
      <c r="BB7" s="869"/>
      <c r="BC7" s="869"/>
      <c r="BD7" s="869"/>
      <c r="BE7" s="869"/>
      <c r="BF7" s="869"/>
      <c r="BG7" s="869"/>
      <c r="BH7" s="869"/>
      <c r="BI7" s="869"/>
      <c r="BJ7" s="869"/>
      <c r="BK7" s="870"/>
    </row>
    <row r="8" spans="2:63" ht="29.25" customHeight="1" x14ac:dyDescent="0.2">
      <c r="B8" s="857"/>
      <c r="C8" s="858"/>
      <c r="D8" s="858"/>
      <c r="E8" s="858"/>
      <c r="F8" s="858"/>
      <c r="G8" s="859"/>
      <c r="H8" s="874"/>
      <c r="I8" s="874"/>
      <c r="J8" s="874"/>
      <c r="K8" s="874"/>
      <c r="L8" s="874"/>
      <c r="M8" s="874"/>
      <c r="N8" s="874"/>
      <c r="O8" s="874"/>
      <c r="P8" s="871"/>
      <c r="Q8" s="872"/>
      <c r="R8" s="872"/>
      <c r="S8" s="872"/>
      <c r="T8" s="872"/>
      <c r="U8" s="872"/>
      <c r="V8" s="872"/>
      <c r="W8" s="872"/>
      <c r="X8" s="872"/>
      <c r="Y8" s="872"/>
      <c r="Z8" s="872"/>
      <c r="AA8" s="872"/>
      <c r="AB8" s="872"/>
      <c r="AC8" s="872"/>
      <c r="AD8" s="872"/>
      <c r="AE8" s="872"/>
      <c r="AF8" s="872"/>
      <c r="AG8" s="872"/>
      <c r="AH8" s="872"/>
      <c r="AI8" s="872"/>
      <c r="AJ8" s="872"/>
      <c r="AK8" s="872"/>
      <c r="AL8" s="872"/>
      <c r="AM8" s="872"/>
      <c r="AN8" s="871"/>
      <c r="AO8" s="872"/>
      <c r="AP8" s="872"/>
      <c r="AQ8" s="872"/>
      <c r="AR8" s="872"/>
      <c r="AS8" s="872"/>
      <c r="AT8" s="872"/>
      <c r="AU8" s="872"/>
      <c r="AV8" s="872"/>
      <c r="AW8" s="872"/>
      <c r="AX8" s="872"/>
      <c r="AY8" s="872"/>
      <c r="AZ8" s="872"/>
      <c r="BA8" s="872"/>
      <c r="BB8" s="872"/>
      <c r="BC8" s="872"/>
      <c r="BD8" s="872"/>
      <c r="BE8" s="872"/>
      <c r="BF8" s="872"/>
      <c r="BG8" s="872"/>
      <c r="BH8" s="872"/>
      <c r="BI8" s="872"/>
      <c r="BJ8" s="872"/>
      <c r="BK8" s="873"/>
    </row>
    <row r="9" spans="2:63" ht="29.25" customHeight="1" x14ac:dyDescent="0.2">
      <c r="B9" s="857"/>
      <c r="C9" s="858"/>
      <c r="D9" s="858"/>
      <c r="E9" s="858"/>
      <c r="F9" s="858"/>
      <c r="G9" s="859"/>
      <c r="H9" s="874"/>
      <c r="I9" s="874"/>
      <c r="J9" s="874"/>
      <c r="K9" s="874"/>
      <c r="L9" s="874"/>
      <c r="M9" s="874"/>
      <c r="N9" s="874"/>
      <c r="O9" s="874"/>
      <c r="P9" s="871"/>
      <c r="Q9" s="872"/>
      <c r="R9" s="872"/>
      <c r="S9" s="872"/>
      <c r="T9" s="872"/>
      <c r="U9" s="872"/>
      <c r="V9" s="872"/>
      <c r="W9" s="872"/>
      <c r="X9" s="872"/>
      <c r="Y9" s="872"/>
      <c r="Z9" s="872"/>
      <c r="AA9" s="872"/>
      <c r="AB9" s="872"/>
      <c r="AC9" s="872"/>
      <c r="AD9" s="872"/>
      <c r="AE9" s="872"/>
      <c r="AF9" s="872"/>
      <c r="AG9" s="872"/>
      <c r="AH9" s="872"/>
      <c r="AI9" s="872"/>
      <c r="AJ9" s="872"/>
      <c r="AK9" s="872"/>
      <c r="AL9" s="872"/>
      <c r="AM9" s="872"/>
      <c r="AN9" s="871"/>
      <c r="AO9" s="872"/>
      <c r="AP9" s="872"/>
      <c r="AQ9" s="872"/>
      <c r="AR9" s="872"/>
      <c r="AS9" s="872"/>
      <c r="AT9" s="872"/>
      <c r="AU9" s="872"/>
      <c r="AV9" s="872"/>
      <c r="AW9" s="872"/>
      <c r="AX9" s="872"/>
      <c r="AY9" s="872"/>
      <c r="AZ9" s="872"/>
      <c r="BA9" s="872"/>
      <c r="BB9" s="872"/>
      <c r="BC9" s="872"/>
      <c r="BD9" s="872"/>
      <c r="BE9" s="872"/>
      <c r="BF9" s="872"/>
      <c r="BG9" s="872"/>
      <c r="BH9" s="872"/>
      <c r="BI9" s="872"/>
      <c r="BJ9" s="872"/>
      <c r="BK9" s="873"/>
    </row>
    <row r="10" spans="2:63" ht="29.25" customHeight="1" x14ac:dyDescent="0.2">
      <c r="B10" s="857"/>
      <c r="C10" s="858"/>
      <c r="D10" s="858"/>
      <c r="E10" s="858"/>
      <c r="F10" s="858"/>
      <c r="G10" s="859"/>
      <c r="H10" s="874"/>
      <c r="I10" s="874"/>
      <c r="J10" s="874"/>
      <c r="K10" s="874"/>
      <c r="L10" s="874"/>
      <c r="M10" s="874"/>
      <c r="N10" s="874"/>
      <c r="O10" s="874"/>
      <c r="P10" s="871"/>
      <c r="Q10" s="872"/>
      <c r="R10" s="872"/>
      <c r="S10" s="872"/>
      <c r="T10" s="872"/>
      <c r="U10" s="872"/>
      <c r="V10" s="872"/>
      <c r="W10" s="872"/>
      <c r="X10" s="872"/>
      <c r="Y10" s="872"/>
      <c r="Z10" s="872"/>
      <c r="AA10" s="872"/>
      <c r="AB10" s="872"/>
      <c r="AC10" s="872"/>
      <c r="AD10" s="872"/>
      <c r="AE10" s="872"/>
      <c r="AF10" s="872"/>
      <c r="AG10" s="872"/>
      <c r="AH10" s="872"/>
      <c r="AI10" s="872"/>
      <c r="AJ10" s="872"/>
      <c r="AK10" s="872"/>
      <c r="AL10" s="872"/>
      <c r="AM10" s="872"/>
      <c r="AN10" s="871"/>
      <c r="AO10" s="872"/>
      <c r="AP10" s="872"/>
      <c r="AQ10" s="872"/>
      <c r="AR10" s="872"/>
      <c r="AS10" s="872"/>
      <c r="AT10" s="872"/>
      <c r="AU10" s="872"/>
      <c r="AV10" s="872"/>
      <c r="AW10" s="872"/>
      <c r="AX10" s="872"/>
      <c r="AY10" s="872"/>
      <c r="AZ10" s="872"/>
      <c r="BA10" s="872"/>
      <c r="BB10" s="872"/>
      <c r="BC10" s="872"/>
      <c r="BD10" s="872"/>
      <c r="BE10" s="872"/>
      <c r="BF10" s="872"/>
      <c r="BG10" s="872"/>
      <c r="BH10" s="872"/>
      <c r="BI10" s="872"/>
      <c r="BJ10" s="872"/>
      <c r="BK10" s="873"/>
    </row>
    <row r="11" spans="2:63" ht="29.25" customHeight="1" x14ac:dyDescent="0.2">
      <c r="B11" s="857"/>
      <c r="C11" s="858"/>
      <c r="D11" s="858"/>
      <c r="E11" s="858"/>
      <c r="F11" s="858"/>
      <c r="G11" s="859"/>
      <c r="H11" s="874"/>
      <c r="I11" s="874"/>
      <c r="J11" s="874"/>
      <c r="K11" s="874"/>
      <c r="L11" s="874"/>
      <c r="M11" s="874"/>
      <c r="N11" s="874"/>
      <c r="O11" s="874"/>
      <c r="P11" s="871"/>
      <c r="Q11" s="872"/>
      <c r="R11" s="872"/>
      <c r="S11" s="872"/>
      <c r="T11" s="872"/>
      <c r="U11" s="872"/>
      <c r="V11" s="872"/>
      <c r="W11" s="872"/>
      <c r="X11" s="872"/>
      <c r="Y11" s="872"/>
      <c r="Z11" s="872"/>
      <c r="AA11" s="872"/>
      <c r="AB11" s="872"/>
      <c r="AC11" s="872"/>
      <c r="AD11" s="872"/>
      <c r="AE11" s="872"/>
      <c r="AF11" s="872"/>
      <c r="AG11" s="872"/>
      <c r="AH11" s="872"/>
      <c r="AI11" s="872"/>
      <c r="AJ11" s="872"/>
      <c r="AK11" s="872"/>
      <c r="AL11" s="872"/>
      <c r="AM11" s="872"/>
      <c r="AN11" s="871"/>
      <c r="AO11" s="872"/>
      <c r="AP11" s="872"/>
      <c r="AQ11" s="872"/>
      <c r="AR11" s="872"/>
      <c r="AS11" s="872"/>
      <c r="AT11" s="872"/>
      <c r="AU11" s="872"/>
      <c r="AV11" s="872"/>
      <c r="AW11" s="872"/>
      <c r="AX11" s="872"/>
      <c r="AY11" s="872"/>
      <c r="AZ11" s="872"/>
      <c r="BA11" s="872"/>
      <c r="BB11" s="872"/>
      <c r="BC11" s="872"/>
      <c r="BD11" s="872"/>
      <c r="BE11" s="872"/>
      <c r="BF11" s="872"/>
      <c r="BG11" s="872"/>
      <c r="BH11" s="872"/>
      <c r="BI11" s="872"/>
      <c r="BJ11" s="872"/>
      <c r="BK11" s="873"/>
    </row>
    <row r="12" spans="2:63" ht="29.25" customHeight="1" x14ac:dyDescent="0.2">
      <c r="B12" s="857"/>
      <c r="C12" s="858"/>
      <c r="D12" s="858"/>
      <c r="E12" s="858"/>
      <c r="F12" s="858"/>
      <c r="G12" s="859"/>
      <c r="H12" s="874"/>
      <c r="I12" s="874"/>
      <c r="J12" s="874"/>
      <c r="K12" s="874"/>
      <c r="L12" s="874"/>
      <c r="M12" s="874"/>
      <c r="N12" s="874"/>
      <c r="O12" s="874"/>
      <c r="P12" s="871"/>
      <c r="Q12" s="872"/>
      <c r="R12" s="872"/>
      <c r="S12" s="872"/>
      <c r="T12" s="872"/>
      <c r="U12" s="872"/>
      <c r="V12" s="872"/>
      <c r="W12" s="872"/>
      <c r="X12" s="872"/>
      <c r="Y12" s="872"/>
      <c r="Z12" s="872"/>
      <c r="AA12" s="872"/>
      <c r="AB12" s="872"/>
      <c r="AC12" s="872"/>
      <c r="AD12" s="872"/>
      <c r="AE12" s="872"/>
      <c r="AF12" s="872"/>
      <c r="AG12" s="872"/>
      <c r="AH12" s="872"/>
      <c r="AI12" s="872"/>
      <c r="AJ12" s="872"/>
      <c r="AK12" s="872"/>
      <c r="AL12" s="872"/>
      <c r="AM12" s="872"/>
      <c r="AN12" s="871"/>
      <c r="AO12" s="872"/>
      <c r="AP12" s="872"/>
      <c r="AQ12" s="872"/>
      <c r="AR12" s="872"/>
      <c r="AS12" s="872"/>
      <c r="AT12" s="872"/>
      <c r="AU12" s="872"/>
      <c r="AV12" s="872"/>
      <c r="AW12" s="872"/>
      <c r="AX12" s="872"/>
      <c r="AY12" s="872"/>
      <c r="AZ12" s="872"/>
      <c r="BA12" s="872"/>
      <c r="BB12" s="872"/>
      <c r="BC12" s="872"/>
      <c r="BD12" s="872"/>
      <c r="BE12" s="872"/>
      <c r="BF12" s="872"/>
      <c r="BG12" s="872"/>
      <c r="BH12" s="872"/>
      <c r="BI12" s="872"/>
      <c r="BJ12" s="872"/>
      <c r="BK12" s="873"/>
    </row>
    <row r="13" spans="2:63" ht="29.25" customHeight="1" x14ac:dyDescent="0.2">
      <c r="B13" s="857"/>
      <c r="C13" s="858"/>
      <c r="D13" s="858"/>
      <c r="E13" s="858"/>
      <c r="F13" s="858"/>
      <c r="G13" s="859"/>
      <c r="H13" s="874"/>
      <c r="I13" s="874"/>
      <c r="J13" s="874"/>
      <c r="K13" s="874"/>
      <c r="L13" s="874"/>
      <c r="M13" s="874"/>
      <c r="N13" s="874"/>
      <c r="O13" s="874"/>
      <c r="P13" s="871"/>
      <c r="Q13" s="872"/>
      <c r="R13" s="872"/>
      <c r="S13" s="872"/>
      <c r="T13" s="872"/>
      <c r="U13" s="872"/>
      <c r="V13" s="872"/>
      <c r="W13" s="872"/>
      <c r="X13" s="872"/>
      <c r="Y13" s="872"/>
      <c r="Z13" s="872"/>
      <c r="AA13" s="872"/>
      <c r="AB13" s="872"/>
      <c r="AC13" s="872"/>
      <c r="AD13" s="872"/>
      <c r="AE13" s="872"/>
      <c r="AF13" s="872"/>
      <c r="AG13" s="872"/>
      <c r="AH13" s="872"/>
      <c r="AI13" s="872"/>
      <c r="AJ13" s="872"/>
      <c r="AK13" s="872"/>
      <c r="AL13" s="872"/>
      <c r="AM13" s="872"/>
      <c r="AN13" s="871"/>
      <c r="AO13" s="872"/>
      <c r="AP13" s="872"/>
      <c r="AQ13" s="872"/>
      <c r="AR13" s="872"/>
      <c r="AS13" s="872"/>
      <c r="AT13" s="872"/>
      <c r="AU13" s="872"/>
      <c r="AV13" s="872"/>
      <c r="AW13" s="872"/>
      <c r="AX13" s="872"/>
      <c r="AY13" s="872"/>
      <c r="AZ13" s="872"/>
      <c r="BA13" s="872"/>
      <c r="BB13" s="872"/>
      <c r="BC13" s="872"/>
      <c r="BD13" s="872"/>
      <c r="BE13" s="872"/>
      <c r="BF13" s="872"/>
      <c r="BG13" s="872"/>
      <c r="BH13" s="872"/>
      <c r="BI13" s="872"/>
      <c r="BJ13" s="872"/>
      <c r="BK13" s="873"/>
    </row>
    <row r="14" spans="2:63" ht="29.25" customHeight="1" x14ac:dyDescent="0.2">
      <c r="B14" s="857"/>
      <c r="C14" s="858"/>
      <c r="D14" s="858"/>
      <c r="E14" s="858"/>
      <c r="F14" s="858"/>
      <c r="G14" s="859"/>
      <c r="H14" s="874"/>
      <c r="I14" s="874"/>
      <c r="J14" s="874"/>
      <c r="K14" s="874"/>
      <c r="L14" s="874"/>
      <c r="M14" s="874"/>
      <c r="N14" s="874"/>
      <c r="O14" s="874"/>
      <c r="P14" s="871"/>
      <c r="Q14" s="872"/>
      <c r="R14" s="872"/>
      <c r="S14" s="872"/>
      <c r="T14" s="872"/>
      <c r="U14" s="872"/>
      <c r="V14" s="872"/>
      <c r="W14" s="872"/>
      <c r="X14" s="872"/>
      <c r="Y14" s="872"/>
      <c r="Z14" s="872"/>
      <c r="AA14" s="872"/>
      <c r="AB14" s="872"/>
      <c r="AC14" s="872"/>
      <c r="AD14" s="872"/>
      <c r="AE14" s="872"/>
      <c r="AF14" s="872"/>
      <c r="AG14" s="872"/>
      <c r="AH14" s="872"/>
      <c r="AI14" s="872"/>
      <c r="AJ14" s="872"/>
      <c r="AK14" s="872"/>
      <c r="AL14" s="872"/>
      <c r="AM14" s="872"/>
      <c r="AN14" s="871"/>
      <c r="AO14" s="872"/>
      <c r="AP14" s="872"/>
      <c r="AQ14" s="872"/>
      <c r="AR14" s="872"/>
      <c r="AS14" s="872"/>
      <c r="AT14" s="872"/>
      <c r="AU14" s="872"/>
      <c r="AV14" s="872"/>
      <c r="AW14" s="872"/>
      <c r="AX14" s="872"/>
      <c r="AY14" s="872"/>
      <c r="AZ14" s="872"/>
      <c r="BA14" s="872"/>
      <c r="BB14" s="872"/>
      <c r="BC14" s="872"/>
      <c r="BD14" s="872"/>
      <c r="BE14" s="872"/>
      <c r="BF14" s="872"/>
      <c r="BG14" s="872"/>
      <c r="BH14" s="872"/>
      <c r="BI14" s="872"/>
      <c r="BJ14" s="872"/>
      <c r="BK14" s="873"/>
    </row>
    <row r="15" spans="2:63" ht="29.25" customHeight="1" x14ac:dyDescent="0.2">
      <c r="B15" s="857"/>
      <c r="C15" s="858"/>
      <c r="D15" s="858"/>
      <c r="E15" s="858"/>
      <c r="F15" s="858"/>
      <c r="G15" s="859"/>
      <c r="H15" s="874"/>
      <c r="I15" s="874"/>
      <c r="J15" s="874"/>
      <c r="K15" s="874"/>
      <c r="L15" s="874"/>
      <c r="M15" s="874"/>
      <c r="N15" s="874"/>
      <c r="O15" s="874"/>
      <c r="P15" s="871"/>
      <c r="Q15" s="872"/>
      <c r="R15" s="872"/>
      <c r="S15" s="872"/>
      <c r="T15" s="872"/>
      <c r="U15" s="872"/>
      <c r="V15" s="872"/>
      <c r="W15" s="872"/>
      <c r="X15" s="872"/>
      <c r="Y15" s="872"/>
      <c r="Z15" s="872"/>
      <c r="AA15" s="872"/>
      <c r="AB15" s="872"/>
      <c r="AC15" s="872"/>
      <c r="AD15" s="872"/>
      <c r="AE15" s="872"/>
      <c r="AF15" s="872"/>
      <c r="AG15" s="872"/>
      <c r="AH15" s="872"/>
      <c r="AI15" s="872"/>
      <c r="AJ15" s="872"/>
      <c r="AK15" s="872"/>
      <c r="AL15" s="872"/>
      <c r="AM15" s="872"/>
      <c r="AN15" s="871"/>
      <c r="AO15" s="872"/>
      <c r="AP15" s="872"/>
      <c r="AQ15" s="872"/>
      <c r="AR15" s="872"/>
      <c r="AS15" s="872"/>
      <c r="AT15" s="872"/>
      <c r="AU15" s="872"/>
      <c r="AV15" s="872"/>
      <c r="AW15" s="872"/>
      <c r="AX15" s="872"/>
      <c r="AY15" s="872"/>
      <c r="AZ15" s="872"/>
      <c r="BA15" s="872"/>
      <c r="BB15" s="872"/>
      <c r="BC15" s="872"/>
      <c r="BD15" s="872"/>
      <c r="BE15" s="872"/>
      <c r="BF15" s="872"/>
      <c r="BG15" s="872"/>
      <c r="BH15" s="872"/>
      <c r="BI15" s="872"/>
      <c r="BJ15" s="872"/>
      <c r="BK15" s="873"/>
    </row>
    <row r="16" spans="2:63" ht="29.25" customHeight="1" x14ac:dyDescent="0.2">
      <c r="B16" s="857"/>
      <c r="C16" s="858"/>
      <c r="D16" s="858"/>
      <c r="E16" s="858"/>
      <c r="F16" s="858"/>
      <c r="G16" s="859"/>
      <c r="H16" s="874"/>
      <c r="I16" s="874"/>
      <c r="J16" s="874"/>
      <c r="K16" s="874"/>
      <c r="L16" s="874"/>
      <c r="M16" s="874"/>
      <c r="N16" s="874"/>
      <c r="O16" s="874"/>
      <c r="P16" s="871"/>
      <c r="Q16" s="872"/>
      <c r="R16" s="872"/>
      <c r="S16" s="872"/>
      <c r="T16" s="872"/>
      <c r="U16" s="872"/>
      <c r="V16" s="872"/>
      <c r="W16" s="872"/>
      <c r="X16" s="872"/>
      <c r="Y16" s="872"/>
      <c r="Z16" s="872"/>
      <c r="AA16" s="872"/>
      <c r="AB16" s="872"/>
      <c r="AC16" s="872"/>
      <c r="AD16" s="872"/>
      <c r="AE16" s="872"/>
      <c r="AF16" s="872"/>
      <c r="AG16" s="872"/>
      <c r="AH16" s="872"/>
      <c r="AI16" s="872"/>
      <c r="AJ16" s="872"/>
      <c r="AK16" s="872"/>
      <c r="AL16" s="872"/>
      <c r="AM16" s="872"/>
      <c r="AN16" s="871"/>
      <c r="AO16" s="872"/>
      <c r="AP16" s="872"/>
      <c r="AQ16" s="872"/>
      <c r="AR16" s="872"/>
      <c r="AS16" s="872"/>
      <c r="AT16" s="872"/>
      <c r="AU16" s="872"/>
      <c r="AV16" s="872"/>
      <c r="AW16" s="872"/>
      <c r="AX16" s="872"/>
      <c r="AY16" s="872"/>
      <c r="AZ16" s="872"/>
      <c r="BA16" s="872"/>
      <c r="BB16" s="872"/>
      <c r="BC16" s="872"/>
      <c r="BD16" s="872"/>
      <c r="BE16" s="872"/>
      <c r="BF16" s="872"/>
      <c r="BG16" s="872"/>
      <c r="BH16" s="872"/>
      <c r="BI16" s="872"/>
      <c r="BJ16" s="872"/>
      <c r="BK16" s="873"/>
    </row>
    <row r="17" spans="2:63" ht="29.25" customHeight="1" x14ac:dyDescent="0.2">
      <c r="B17" s="857"/>
      <c r="C17" s="858"/>
      <c r="D17" s="858"/>
      <c r="E17" s="858"/>
      <c r="F17" s="858"/>
      <c r="G17" s="859"/>
      <c r="H17" s="874"/>
      <c r="I17" s="874"/>
      <c r="J17" s="874"/>
      <c r="K17" s="874"/>
      <c r="L17" s="874"/>
      <c r="M17" s="874"/>
      <c r="N17" s="874"/>
      <c r="O17" s="874"/>
      <c r="P17" s="871"/>
      <c r="Q17" s="872"/>
      <c r="R17" s="872"/>
      <c r="S17" s="872"/>
      <c r="T17" s="872"/>
      <c r="U17" s="872"/>
      <c r="V17" s="872"/>
      <c r="W17" s="872"/>
      <c r="X17" s="872"/>
      <c r="Y17" s="872"/>
      <c r="Z17" s="872"/>
      <c r="AA17" s="872"/>
      <c r="AB17" s="872"/>
      <c r="AC17" s="872"/>
      <c r="AD17" s="872"/>
      <c r="AE17" s="872"/>
      <c r="AF17" s="872"/>
      <c r="AG17" s="872"/>
      <c r="AH17" s="872"/>
      <c r="AI17" s="872"/>
      <c r="AJ17" s="872"/>
      <c r="AK17" s="872"/>
      <c r="AL17" s="872"/>
      <c r="AM17" s="872"/>
      <c r="AN17" s="871"/>
      <c r="AO17" s="872"/>
      <c r="AP17" s="872"/>
      <c r="AQ17" s="872"/>
      <c r="AR17" s="872"/>
      <c r="AS17" s="872"/>
      <c r="AT17" s="872"/>
      <c r="AU17" s="872"/>
      <c r="AV17" s="872"/>
      <c r="AW17" s="872"/>
      <c r="AX17" s="872"/>
      <c r="AY17" s="872"/>
      <c r="AZ17" s="872"/>
      <c r="BA17" s="872"/>
      <c r="BB17" s="872"/>
      <c r="BC17" s="872"/>
      <c r="BD17" s="872"/>
      <c r="BE17" s="872"/>
      <c r="BF17" s="872"/>
      <c r="BG17" s="872"/>
      <c r="BH17" s="872"/>
      <c r="BI17" s="872"/>
      <c r="BJ17" s="872"/>
      <c r="BK17" s="873"/>
    </row>
    <row r="18" spans="2:63" ht="29.25" customHeight="1" x14ac:dyDescent="0.2">
      <c r="B18" s="857"/>
      <c r="C18" s="858"/>
      <c r="D18" s="858"/>
      <c r="E18" s="858"/>
      <c r="F18" s="858"/>
      <c r="G18" s="859"/>
      <c r="H18" s="874"/>
      <c r="I18" s="874"/>
      <c r="J18" s="874"/>
      <c r="K18" s="874"/>
      <c r="L18" s="874"/>
      <c r="M18" s="874"/>
      <c r="N18" s="874"/>
      <c r="O18" s="874"/>
      <c r="P18" s="871"/>
      <c r="Q18" s="872"/>
      <c r="R18" s="872"/>
      <c r="S18" s="872"/>
      <c r="T18" s="872"/>
      <c r="U18" s="872"/>
      <c r="V18" s="872"/>
      <c r="W18" s="872"/>
      <c r="X18" s="872"/>
      <c r="Y18" s="872"/>
      <c r="Z18" s="872"/>
      <c r="AA18" s="872"/>
      <c r="AB18" s="872"/>
      <c r="AC18" s="872"/>
      <c r="AD18" s="872"/>
      <c r="AE18" s="872"/>
      <c r="AF18" s="872"/>
      <c r="AG18" s="872"/>
      <c r="AH18" s="872"/>
      <c r="AI18" s="872"/>
      <c r="AJ18" s="872"/>
      <c r="AK18" s="872"/>
      <c r="AL18" s="872"/>
      <c r="AM18" s="872"/>
      <c r="AN18" s="871"/>
      <c r="AO18" s="872"/>
      <c r="AP18" s="872"/>
      <c r="AQ18" s="872"/>
      <c r="AR18" s="872"/>
      <c r="AS18" s="872"/>
      <c r="AT18" s="872"/>
      <c r="AU18" s="872"/>
      <c r="AV18" s="872"/>
      <c r="AW18" s="872"/>
      <c r="AX18" s="872"/>
      <c r="AY18" s="872"/>
      <c r="AZ18" s="872"/>
      <c r="BA18" s="872"/>
      <c r="BB18" s="872"/>
      <c r="BC18" s="872"/>
      <c r="BD18" s="872"/>
      <c r="BE18" s="872"/>
      <c r="BF18" s="872"/>
      <c r="BG18" s="872"/>
      <c r="BH18" s="872"/>
      <c r="BI18" s="872"/>
      <c r="BJ18" s="872"/>
      <c r="BK18" s="873"/>
    </row>
    <row r="19" spans="2:63" ht="29.25" customHeight="1" x14ac:dyDescent="0.2">
      <c r="B19" s="857"/>
      <c r="C19" s="858"/>
      <c r="D19" s="858"/>
      <c r="E19" s="858"/>
      <c r="F19" s="858"/>
      <c r="G19" s="859"/>
      <c r="H19" s="874"/>
      <c r="I19" s="874"/>
      <c r="J19" s="874"/>
      <c r="K19" s="874"/>
      <c r="L19" s="874"/>
      <c r="M19" s="874"/>
      <c r="N19" s="874"/>
      <c r="O19" s="874"/>
      <c r="P19" s="871"/>
      <c r="Q19" s="872"/>
      <c r="R19" s="872"/>
      <c r="S19" s="872"/>
      <c r="T19" s="872"/>
      <c r="U19" s="872"/>
      <c r="V19" s="872"/>
      <c r="W19" s="872"/>
      <c r="X19" s="872"/>
      <c r="Y19" s="872"/>
      <c r="Z19" s="872"/>
      <c r="AA19" s="872"/>
      <c r="AB19" s="872"/>
      <c r="AC19" s="872"/>
      <c r="AD19" s="872"/>
      <c r="AE19" s="872"/>
      <c r="AF19" s="872"/>
      <c r="AG19" s="872"/>
      <c r="AH19" s="872"/>
      <c r="AI19" s="872"/>
      <c r="AJ19" s="872"/>
      <c r="AK19" s="872"/>
      <c r="AL19" s="872"/>
      <c r="AM19" s="872"/>
      <c r="AN19" s="871"/>
      <c r="AO19" s="872"/>
      <c r="AP19" s="872"/>
      <c r="AQ19" s="872"/>
      <c r="AR19" s="872"/>
      <c r="AS19" s="872"/>
      <c r="AT19" s="872"/>
      <c r="AU19" s="872"/>
      <c r="AV19" s="872"/>
      <c r="AW19" s="872"/>
      <c r="AX19" s="872"/>
      <c r="AY19" s="872"/>
      <c r="AZ19" s="872"/>
      <c r="BA19" s="872"/>
      <c r="BB19" s="872"/>
      <c r="BC19" s="872"/>
      <c r="BD19" s="872"/>
      <c r="BE19" s="872"/>
      <c r="BF19" s="872"/>
      <c r="BG19" s="872"/>
      <c r="BH19" s="872"/>
      <c r="BI19" s="872"/>
      <c r="BJ19" s="872"/>
      <c r="BK19" s="873"/>
    </row>
    <row r="20" spans="2:63" x14ac:dyDescent="0.2">
      <c r="B20" s="114"/>
      <c r="C20" s="114"/>
      <c r="D20" s="115" t="s">
        <v>313</v>
      </c>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row>
    <row r="21" spans="2:63" x14ac:dyDescent="0.2">
      <c r="D21" s="237" t="s">
        <v>569</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50"/>
  <sheetViews>
    <sheetView showGridLines="0" view="pageBreakPreview" zoomScale="110" zoomScaleNormal="100" zoomScaleSheetLayoutView="110" workbookViewId="0">
      <selection activeCell="I30" sqref="I30"/>
    </sheetView>
  </sheetViews>
  <sheetFormatPr defaultColWidth="9" defaultRowHeight="12" x14ac:dyDescent="0.2"/>
  <cols>
    <col min="1" max="1" width="2.77734375" style="34" customWidth="1"/>
    <col min="2" max="3" width="4" style="35" customWidth="1"/>
    <col min="4" max="40" width="4" style="34" customWidth="1"/>
    <col min="41" max="16384" width="9" style="34"/>
  </cols>
  <sheetData>
    <row r="1" spans="1:47" ht="20.25" customHeight="1" x14ac:dyDescent="0.2">
      <c r="B1" s="117" t="s">
        <v>337</v>
      </c>
      <c r="C1" s="118"/>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7" x14ac:dyDescent="0.2">
      <c r="B2" s="930" t="s">
        <v>82</v>
      </c>
      <c r="C2" s="930"/>
      <c r="D2" s="930"/>
      <c r="E2" s="932" t="s">
        <v>578</v>
      </c>
      <c r="F2" s="932"/>
      <c r="G2" s="932"/>
      <c r="H2" s="932"/>
      <c r="I2" s="932"/>
      <c r="J2" s="932"/>
      <c r="K2" s="930" t="s">
        <v>81</v>
      </c>
      <c r="L2" s="930"/>
      <c r="M2" s="930"/>
      <c r="N2" s="932" t="s">
        <v>580</v>
      </c>
      <c r="O2" s="932"/>
      <c r="P2" s="932"/>
      <c r="Q2" s="932"/>
      <c r="R2" s="932"/>
      <c r="S2" s="932"/>
      <c r="T2" s="932"/>
      <c r="U2" s="952" t="s">
        <v>274</v>
      </c>
      <c r="V2" s="952"/>
      <c r="W2" s="952"/>
      <c r="X2" s="952"/>
      <c r="Y2" s="954" t="s">
        <v>627</v>
      </c>
      <c r="Z2" s="954"/>
      <c r="AA2" s="954"/>
      <c r="AB2" s="954"/>
      <c r="AC2" s="954"/>
      <c r="AD2" s="954"/>
      <c r="AE2" s="954"/>
      <c r="AF2" s="954"/>
      <c r="AG2" s="918" t="s">
        <v>264</v>
      </c>
      <c r="AH2" s="918"/>
      <c r="AI2" s="918"/>
      <c r="AJ2" s="920">
        <v>45281</v>
      </c>
      <c r="AK2" s="920"/>
      <c r="AL2" s="920"/>
      <c r="AM2" s="920"/>
      <c r="AN2" s="920"/>
    </row>
    <row r="3" spans="1:47" x14ac:dyDescent="0.2">
      <c r="A3" s="34" t="s">
        <v>80</v>
      </c>
      <c r="B3" s="931" t="s">
        <v>79</v>
      </c>
      <c r="C3" s="931"/>
      <c r="D3" s="931"/>
      <c r="E3" s="924" t="s">
        <v>624</v>
      </c>
      <c r="F3" s="924"/>
      <c r="G3" s="924"/>
      <c r="H3" s="924"/>
      <c r="I3" s="924"/>
      <c r="J3" s="924"/>
      <c r="K3" s="931" t="s">
        <v>78</v>
      </c>
      <c r="L3" s="931"/>
      <c r="M3" s="931"/>
      <c r="N3" s="924" t="s">
        <v>581</v>
      </c>
      <c r="O3" s="924"/>
      <c r="P3" s="924"/>
      <c r="Q3" s="924"/>
      <c r="R3" s="924"/>
      <c r="S3" s="924"/>
      <c r="T3" s="924"/>
      <c r="U3" s="953" t="s">
        <v>275</v>
      </c>
      <c r="V3" s="953"/>
      <c r="W3" s="953"/>
      <c r="X3" s="953"/>
      <c r="Y3" s="924" t="s">
        <v>628</v>
      </c>
      <c r="Z3" s="924"/>
      <c r="AA3" s="924"/>
      <c r="AB3" s="924"/>
      <c r="AC3" s="924"/>
      <c r="AD3" s="924"/>
      <c r="AE3" s="924"/>
      <c r="AF3" s="924"/>
      <c r="AG3" s="919"/>
      <c r="AH3" s="919"/>
      <c r="AI3" s="919"/>
      <c r="AJ3" s="921"/>
      <c r="AK3" s="921"/>
      <c r="AL3" s="921"/>
      <c r="AM3" s="921"/>
      <c r="AN3" s="921"/>
    </row>
    <row r="4" spans="1:47" ht="12" customHeight="1" x14ac:dyDescent="0.2">
      <c r="B4" s="938"/>
      <c r="C4" s="939"/>
      <c r="D4" s="939"/>
      <c r="E4" s="939"/>
      <c r="F4" s="939"/>
      <c r="G4" s="939"/>
      <c r="H4" s="939"/>
      <c r="I4" s="939"/>
      <c r="J4" s="939"/>
      <c r="K4" s="939"/>
      <c r="L4" s="939"/>
      <c r="M4" s="939"/>
      <c r="N4" s="939"/>
      <c r="O4" s="939"/>
      <c r="P4" s="939"/>
      <c r="Q4" s="939"/>
      <c r="R4" s="939"/>
      <c r="S4" s="939"/>
      <c r="T4" s="939"/>
      <c r="U4" s="939"/>
      <c r="V4" s="939"/>
      <c r="W4" s="939"/>
      <c r="X4" s="939"/>
      <c r="Y4" s="939"/>
      <c r="Z4" s="939"/>
      <c r="AA4" s="939"/>
      <c r="AB4" s="939"/>
      <c r="AC4" s="939"/>
      <c r="AD4" s="939"/>
      <c r="AE4" s="939"/>
      <c r="AF4" s="939"/>
      <c r="AG4" s="940" t="s">
        <v>77</v>
      </c>
      <c r="AH4" s="941"/>
      <c r="AI4" s="942"/>
      <c r="AJ4" s="946" t="str">
        <f>IF(AT44=4,"Ⅳ",IF(AT44=3,"Ⅲ",IF(AT44=2,"Ⅱ","Ⅰ")))</f>
        <v>Ⅱ</v>
      </c>
      <c r="AK4" s="947"/>
      <c r="AL4" s="947"/>
      <c r="AM4" s="947"/>
      <c r="AN4" s="948"/>
      <c r="AO4" s="4"/>
      <c r="AP4" s="4"/>
      <c r="AQ4" s="4"/>
      <c r="AR4" s="4"/>
      <c r="AS4" s="4"/>
      <c r="AT4" s="4"/>
      <c r="AU4" s="4"/>
    </row>
    <row r="5" spans="1:47" ht="12.75" customHeight="1" thickBot="1" x14ac:dyDescent="0.25">
      <c r="B5" s="933" t="s">
        <v>76</v>
      </c>
      <c r="C5" s="934"/>
      <c r="D5" s="934"/>
      <c r="E5" s="934"/>
      <c r="F5" s="934"/>
      <c r="G5" s="934"/>
      <c r="H5" s="934"/>
      <c r="I5" s="934"/>
      <c r="J5" s="934"/>
      <c r="K5" s="934"/>
      <c r="L5" s="934"/>
      <c r="M5" s="934"/>
      <c r="N5" s="934"/>
      <c r="O5" s="934"/>
      <c r="P5" s="934"/>
      <c r="Q5" s="934"/>
      <c r="R5" s="934"/>
      <c r="S5" s="934"/>
      <c r="T5" s="934"/>
      <c r="U5" s="934"/>
      <c r="V5" s="934"/>
      <c r="W5" s="934"/>
      <c r="X5" s="934"/>
      <c r="Y5" s="934"/>
      <c r="Z5" s="934"/>
      <c r="AA5" s="934"/>
      <c r="AB5" s="934"/>
      <c r="AC5" s="934"/>
      <c r="AD5" s="934"/>
      <c r="AE5" s="934"/>
      <c r="AF5" s="934"/>
      <c r="AG5" s="943"/>
      <c r="AH5" s="944"/>
      <c r="AI5" s="945"/>
      <c r="AJ5" s="949"/>
      <c r="AK5" s="950"/>
      <c r="AL5" s="950"/>
      <c r="AM5" s="950"/>
      <c r="AN5" s="951"/>
      <c r="AO5" s="4"/>
      <c r="AP5" s="4"/>
      <c r="AQ5" s="4"/>
      <c r="AR5" s="4"/>
      <c r="AS5" s="4"/>
      <c r="AT5" s="4"/>
      <c r="AU5" s="4"/>
    </row>
    <row r="6" spans="1:47" x14ac:dyDescent="0.2">
      <c r="B6" s="961" t="s">
        <v>75</v>
      </c>
      <c r="C6" s="958" t="s">
        <v>309</v>
      </c>
      <c r="D6" s="972" t="s">
        <v>74</v>
      </c>
      <c r="E6" s="973"/>
      <c r="F6" s="973"/>
      <c r="G6" s="973"/>
      <c r="H6" s="973"/>
      <c r="I6" s="973"/>
      <c r="J6" s="973"/>
      <c r="K6" s="973"/>
      <c r="L6" s="973"/>
      <c r="M6" s="973"/>
      <c r="N6" s="973"/>
      <c r="O6" s="973"/>
      <c r="P6" s="973"/>
      <c r="Q6" s="973"/>
      <c r="R6" s="973"/>
      <c r="S6" s="973"/>
      <c r="T6" s="973"/>
      <c r="U6" s="973"/>
      <c r="V6" s="973"/>
      <c r="W6" s="973"/>
      <c r="X6" s="974"/>
      <c r="Y6" s="968" t="s">
        <v>73</v>
      </c>
      <c r="Z6" s="968"/>
      <c r="AA6" s="968"/>
      <c r="AB6" s="968"/>
      <c r="AC6" s="935" t="s">
        <v>72</v>
      </c>
      <c r="AD6" s="936"/>
      <c r="AE6" s="936"/>
      <c r="AF6" s="936"/>
      <c r="AG6" s="936"/>
      <c r="AH6" s="936"/>
      <c r="AI6" s="936"/>
      <c r="AJ6" s="936"/>
      <c r="AK6" s="936"/>
      <c r="AL6" s="936"/>
      <c r="AM6" s="936"/>
      <c r="AN6" s="937"/>
      <c r="AO6" s="4"/>
      <c r="AP6" s="4"/>
      <c r="AQ6" s="4"/>
      <c r="AR6" s="4"/>
      <c r="AS6" s="4"/>
      <c r="AT6" s="955" t="s">
        <v>317</v>
      </c>
      <c r="AU6" s="4"/>
    </row>
    <row r="7" spans="1:47" ht="12.6" x14ac:dyDescent="0.2">
      <c r="B7" s="962"/>
      <c r="C7" s="959"/>
      <c r="D7" s="971" t="s">
        <v>71</v>
      </c>
      <c r="E7" s="922"/>
      <c r="F7" s="922"/>
      <c r="G7" s="922"/>
      <c r="H7" s="922"/>
      <c r="I7" s="922"/>
      <c r="J7" s="922"/>
      <c r="K7" s="922"/>
      <c r="L7" s="922"/>
      <c r="M7" s="922"/>
      <c r="N7" s="922"/>
      <c r="O7" s="923"/>
      <c r="P7" s="922" t="s">
        <v>306</v>
      </c>
      <c r="Q7" s="922"/>
      <c r="R7" s="922"/>
      <c r="S7" s="922"/>
      <c r="T7" s="922"/>
      <c r="U7" s="922"/>
      <c r="V7" s="922"/>
      <c r="W7" s="922"/>
      <c r="X7" s="970"/>
      <c r="Y7" s="969"/>
      <c r="Z7" s="969"/>
      <c r="AA7" s="969"/>
      <c r="AB7" s="969"/>
      <c r="AC7" s="925" t="s">
        <v>70</v>
      </c>
      <c r="AD7" s="926"/>
      <c r="AE7" s="926"/>
      <c r="AF7" s="926"/>
      <c r="AG7" s="923" t="s">
        <v>69</v>
      </c>
      <c r="AH7" s="926"/>
      <c r="AI7" s="926"/>
      <c r="AJ7" s="926"/>
      <c r="AK7" s="926"/>
      <c r="AL7" s="926"/>
      <c r="AM7" s="926"/>
      <c r="AN7" s="929"/>
      <c r="AO7" s="4"/>
      <c r="AP7" s="4"/>
      <c r="AQ7" s="4"/>
      <c r="AR7" s="4"/>
      <c r="AS7" s="4"/>
      <c r="AT7" s="956"/>
      <c r="AU7" s="4"/>
    </row>
    <row r="8" spans="1:47" ht="12.6" x14ac:dyDescent="0.2">
      <c r="B8" s="962"/>
      <c r="C8" s="959"/>
      <c r="D8" s="971" t="s">
        <v>68</v>
      </c>
      <c r="E8" s="922"/>
      <c r="F8" s="922"/>
      <c r="G8" s="923"/>
      <c r="H8" s="922" t="s">
        <v>65</v>
      </c>
      <c r="I8" s="922"/>
      <c r="J8" s="922"/>
      <c r="K8" s="923"/>
      <c r="L8" s="922" t="s">
        <v>64</v>
      </c>
      <c r="M8" s="922"/>
      <c r="N8" s="922"/>
      <c r="O8" s="923"/>
      <c r="P8" s="922" t="s">
        <v>67</v>
      </c>
      <c r="Q8" s="922"/>
      <c r="R8" s="923"/>
      <c r="S8" s="922" t="s">
        <v>65</v>
      </c>
      <c r="T8" s="922"/>
      <c r="U8" s="923"/>
      <c r="V8" s="922" t="s">
        <v>64</v>
      </c>
      <c r="W8" s="922"/>
      <c r="X8" s="970"/>
      <c r="Y8" s="966" t="s">
        <v>67</v>
      </c>
      <c r="Z8" s="927" t="s">
        <v>65</v>
      </c>
      <c r="AA8" s="927" t="s">
        <v>64</v>
      </c>
      <c r="AB8" s="966" t="s">
        <v>66</v>
      </c>
      <c r="AC8" s="925" t="s">
        <v>307</v>
      </c>
      <c r="AD8" s="926"/>
      <c r="AE8" s="926"/>
      <c r="AF8" s="926"/>
      <c r="AG8" s="926" t="s">
        <v>65</v>
      </c>
      <c r="AH8" s="926"/>
      <c r="AI8" s="926"/>
      <c r="AJ8" s="926"/>
      <c r="AK8" s="923" t="s">
        <v>64</v>
      </c>
      <c r="AL8" s="926"/>
      <c r="AM8" s="926"/>
      <c r="AN8" s="929"/>
      <c r="AO8" s="4"/>
      <c r="AP8" s="4"/>
      <c r="AQ8" s="4"/>
      <c r="AR8" s="4"/>
      <c r="AS8" s="4"/>
      <c r="AT8" s="956"/>
      <c r="AU8" s="4"/>
    </row>
    <row r="9" spans="1:47" s="35" customFormat="1" x14ac:dyDescent="0.2">
      <c r="B9" s="963"/>
      <c r="C9" s="960"/>
      <c r="D9" s="120" t="s">
        <v>59</v>
      </c>
      <c r="E9" s="121" t="s">
        <v>58</v>
      </c>
      <c r="F9" s="121" t="s">
        <v>61</v>
      </c>
      <c r="G9" s="122" t="s">
        <v>60</v>
      </c>
      <c r="H9" s="123" t="s">
        <v>59</v>
      </c>
      <c r="I9" s="121" t="s">
        <v>58</v>
      </c>
      <c r="J9" s="121" t="s">
        <v>61</v>
      </c>
      <c r="K9" s="122" t="s">
        <v>60</v>
      </c>
      <c r="L9" s="123" t="s">
        <v>59</v>
      </c>
      <c r="M9" s="121" t="s">
        <v>58</v>
      </c>
      <c r="N9" s="121" t="s">
        <v>61</v>
      </c>
      <c r="O9" s="122" t="s">
        <v>60</v>
      </c>
      <c r="P9" s="123" t="s">
        <v>63</v>
      </c>
      <c r="Q9" s="121" t="s">
        <v>62</v>
      </c>
      <c r="R9" s="122" t="s">
        <v>57</v>
      </c>
      <c r="S9" s="123" t="s">
        <v>63</v>
      </c>
      <c r="T9" s="121" t="s">
        <v>62</v>
      </c>
      <c r="U9" s="122" t="s">
        <v>57</v>
      </c>
      <c r="V9" s="123" t="s">
        <v>63</v>
      </c>
      <c r="W9" s="121" t="s">
        <v>62</v>
      </c>
      <c r="X9" s="124" t="s">
        <v>57</v>
      </c>
      <c r="Y9" s="967"/>
      <c r="Z9" s="928"/>
      <c r="AA9" s="928"/>
      <c r="AB9" s="967"/>
      <c r="AC9" s="120" t="s">
        <v>59</v>
      </c>
      <c r="AD9" s="121" t="s">
        <v>58</v>
      </c>
      <c r="AE9" s="121" t="s">
        <v>61</v>
      </c>
      <c r="AF9" s="122" t="s">
        <v>60</v>
      </c>
      <c r="AG9" s="125" t="s">
        <v>59</v>
      </c>
      <c r="AH9" s="121" t="s">
        <v>58</v>
      </c>
      <c r="AI9" s="121" t="s">
        <v>61</v>
      </c>
      <c r="AJ9" s="121" t="s">
        <v>60</v>
      </c>
      <c r="AK9" s="121" t="s">
        <v>59</v>
      </c>
      <c r="AL9" s="121" t="s">
        <v>58</v>
      </c>
      <c r="AM9" s="121" t="s">
        <v>61</v>
      </c>
      <c r="AN9" s="124" t="s">
        <v>60</v>
      </c>
      <c r="AO9" s="4" t="s">
        <v>471</v>
      </c>
      <c r="AP9" s="4"/>
      <c r="AQ9" s="4"/>
      <c r="AR9" s="4"/>
      <c r="AS9" s="4"/>
      <c r="AT9" s="957"/>
      <c r="AU9" s="4"/>
    </row>
    <row r="10" spans="1:47" x14ac:dyDescent="0.2">
      <c r="B10" s="182" t="s">
        <v>588</v>
      </c>
      <c r="C10" s="248">
        <v>1.2</v>
      </c>
      <c r="D10" s="127">
        <v>0</v>
      </c>
      <c r="E10" s="128">
        <v>0</v>
      </c>
      <c r="F10" s="128">
        <v>0</v>
      </c>
      <c r="G10" s="128">
        <v>0</v>
      </c>
      <c r="H10" s="128">
        <v>0</v>
      </c>
      <c r="I10" s="128">
        <v>0</v>
      </c>
      <c r="J10" s="128">
        <v>0</v>
      </c>
      <c r="K10" s="128">
        <v>0</v>
      </c>
      <c r="L10" s="128">
        <v>0</v>
      </c>
      <c r="M10" s="128">
        <v>0</v>
      </c>
      <c r="N10" s="128">
        <v>0</v>
      </c>
      <c r="O10" s="128">
        <v>0</v>
      </c>
      <c r="P10" s="128" t="s">
        <v>1127</v>
      </c>
      <c r="Q10" s="128" t="s">
        <v>1127</v>
      </c>
      <c r="R10" s="128" t="s">
        <v>1127</v>
      </c>
      <c r="S10" s="128">
        <v>0</v>
      </c>
      <c r="T10" s="128">
        <v>0</v>
      </c>
      <c r="U10" s="128">
        <v>0</v>
      </c>
      <c r="V10" s="128">
        <v>0</v>
      </c>
      <c r="W10" s="128">
        <v>0</v>
      </c>
      <c r="X10" s="131">
        <v>0</v>
      </c>
      <c r="Y10" s="132" t="s">
        <v>648</v>
      </c>
      <c r="Z10" s="133" t="s">
        <v>648</v>
      </c>
      <c r="AA10" s="133" t="s">
        <v>648</v>
      </c>
      <c r="AB10" s="132" t="s">
        <v>648</v>
      </c>
      <c r="AC10" s="127" t="s">
        <v>1127</v>
      </c>
      <c r="AD10" s="128" t="s">
        <v>1127</v>
      </c>
      <c r="AE10" s="128" t="s">
        <v>1127</v>
      </c>
      <c r="AF10" s="129" t="s">
        <v>1127</v>
      </c>
      <c r="AG10" s="134">
        <v>0</v>
      </c>
      <c r="AH10" s="134">
        <v>0</v>
      </c>
      <c r="AI10" s="134">
        <v>0</v>
      </c>
      <c r="AJ10" s="134">
        <v>0</v>
      </c>
      <c r="AK10" s="134">
        <v>0</v>
      </c>
      <c r="AL10" s="134">
        <v>0</v>
      </c>
      <c r="AM10" s="134">
        <v>0</v>
      </c>
      <c r="AN10" s="135">
        <v>0</v>
      </c>
      <c r="AO10" s="4"/>
      <c r="AP10" s="4"/>
      <c r="AQ10" s="4"/>
      <c r="AR10" s="4"/>
      <c r="AS10" s="4"/>
      <c r="AT10" s="192">
        <f>IF(AB10="Ⅳ",4,IF(AB10="Ⅲ",3,IF(AB10="Ⅱ",2,1)))</f>
        <v>1</v>
      </c>
      <c r="AU10" s="4"/>
    </row>
    <row r="11" spans="1:47" x14ac:dyDescent="0.2">
      <c r="B11" s="182" t="s">
        <v>1129</v>
      </c>
      <c r="C11" s="126">
        <v>7.42</v>
      </c>
      <c r="D11" s="127">
        <v>0</v>
      </c>
      <c r="E11" s="128">
        <v>0</v>
      </c>
      <c r="F11" s="128">
        <v>0</v>
      </c>
      <c r="G11" s="128">
        <v>0</v>
      </c>
      <c r="H11" s="128">
        <v>0</v>
      </c>
      <c r="I11" s="128">
        <v>0</v>
      </c>
      <c r="J11" s="128">
        <v>0</v>
      </c>
      <c r="K11" s="128">
        <v>0</v>
      </c>
      <c r="L11" s="128">
        <v>0</v>
      </c>
      <c r="M11" s="128">
        <v>0</v>
      </c>
      <c r="N11" s="128">
        <v>0</v>
      </c>
      <c r="O11" s="128">
        <v>0</v>
      </c>
      <c r="P11" s="128" t="s">
        <v>1127</v>
      </c>
      <c r="Q11" s="128" t="s">
        <v>1127</v>
      </c>
      <c r="R11" s="128" t="s">
        <v>1127</v>
      </c>
      <c r="S11" s="128">
        <v>0</v>
      </c>
      <c r="T11" s="128">
        <v>0</v>
      </c>
      <c r="U11" s="128">
        <v>0</v>
      </c>
      <c r="V11" s="128">
        <v>0</v>
      </c>
      <c r="W11" s="128">
        <v>0</v>
      </c>
      <c r="X11" s="131">
        <v>0</v>
      </c>
      <c r="Y11" s="132" t="s">
        <v>648</v>
      </c>
      <c r="Z11" s="133" t="s">
        <v>648</v>
      </c>
      <c r="AA11" s="133" t="s">
        <v>648</v>
      </c>
      <c r="AB11" s="132" t="s">
        <v>648</v>
      </c>
      <c r="AC11" s="136" t="s">
        <v>1127</v>
      </c>
      <c r="AD11" s="128" t="s">
        <v>1127</v>
      </c>
      <c r="AE11" s="128" t="s">
        <v>1127</v>
      </c>
      <c r="AF11" s="129" t="s">
        <v>1127</v>
      </c>
      <c r="AG11" s="134">
        <v>0</v>
      </c>
      <c r="AH11" s="134">
        <v>0</v>
      </c>
      <c r="AI11" s="134">
        <v>0</v>
      </c>
      <c r="AJ11" s="134">
        <v>0</v>
      </c>
      <c r="AK11" s="134">
        <v>0</v>
      </c>
      <c r="AL11" s="134">
        <v>0</v>
      </c>
      <c r="AM11" s="134">
        <v>0</v>
      </c>
      <c r="AN11" s="135">
        <v>0</v>
      </c>
      <c r="AO11" s="4"/>
      <c r="AP11" s="4"/>
      <c r="AQ11" s="4"/>
      <c r="AR11" s="4"/>
      <c r="AS11" s="4"/>
      <c r="AT11" s="192">
        <f t="shared" ref="AT11:AT43" si="0">IF(AB11="Ⅳ",4,IF(AB11="Ⅲ",3,IF(AB11="Ⅱ",2,1)))</f>
        <v>1</v>
      </c>
      <c r="AU11" s="4"/>
    </row>
    <row r="12" spans="1:47" x14ac:dyDescent="0.2">
      <c r="B12" s="182" t="s">
        <v>704</v>
      </c>
      <c r="C12" s="248">
        <v>10.5</v>
      </c>
      <c r="D12" s="127">
        <v>0</v>
      </c>
      <c r="E12" s="128">
        <v>0</v>
      </c>
      <c r="F12" s="128">
        <v>0</v>
      </c>
      <c r="G12" s="128">
        <v>0</v>
      </c>
      <c r="H12" s="128">
        <v>0</v>
      </c>
      <c r="I12" s="128">
        <v>0</v>
      </c>
      <c r="J12" s="128">
        <v>0</v>
      </c>
      <c r="K12" s="128">
        <v>0</v>
      </c>
      <c r="L12" s="128">
        <v>0</v>
      </c>
      <c r="M12" s="128">
        <v>0</v>
      </c>
      <c r="N12" s="128">
        <v>0</v>
      </c>
      <c r="O12" s="128">
        <v>1</v>
      </c>
      <c r="P12" s="128" t="s">
        <v>1127</v>
      </c>
      <c r="Q12" s="128" t="s">
        <v>1127</v>
      </c>
      <c r="R12" s="128" t="s">
        <v>1127</v>
      </c>
      <c r="S12" s="128">
        <v>0</v>
      </c>
      <c r="T12" s="128">
        <v>0</v>
      </c>
      <c r="U12" s="128">
        <v>0</v>
      </c>
      <c r="V12" s="128">
        <v>0</v>
      </c>
      <c r="W12" s="128">
        <v>0</v>
      </c>
      <c r="X12" s="131">
        <v>1</v>
      </c>
      <c r="Y12" s="132" t="s">
        <v>648</v>
      </c>
      <c r="Z12" s="133" t="s">
        <v>648</v>
      </c>
      <c r="AA12" s="133" t="s">
        <v>672</v>
      </c>
      <c r="AB12" s="132" t="s">
        <v>672</v>
      </c>
      <c r="AC12" s="127" t="s">
        <v>1127</v>
      </c>
      <c r="AD12" s="128" t="s">
        <v>1127</v>
      </c>
      <c r="AE12" s="137" t="s">
        <v>1127</v>
      </c>
      <c r="AF12" s="129" t="s">
        <v>1127</v>
      </c>
      <c r="AG12" s="134">
        <v>0</v>
      </c>
      <c r="AH12" s="134">
        <v>0</v>
      </c>
      <c r="AI12" s="134">
        <v>0</v>
      </c>
      <c r="AJ12" s="134">
        <v>0</v>
      </c>
      <c r="AK12" s="134">
        <v>0</v>
      </c>
      <c r="AL12" s="134">
        <v>0</v>
      </c>
      <c r="AM12" s="134">
        <v>0</v>
      </c>
      <c r="AN12" s="135">
        <v>1</v>
      </c>
      <c r="AO12" s="4"/>
      <c r="AP12" s="4"/>
      <c r="AQ12" s="4"/>
      <c r="AR12" s="4"/>
      <c r="AS12" s="4"/>
      <c r="AT12" s="192">
        <f t="shared" si="0"/>
        <v>2</v>
      </c>
      <c r="AU12" s="4"/>
    </row>
    <row r="13" spans="1:47" x14ac:dyDescent="0.2">
      <c r="B13" s="182" t="s">
        <v>703</v>
      </c>
      <c r="C13" s="126">
        <v>10.78</v>
      </c>
      <c r="D13" s="127">
        <v>0</v>
      </c>
      <c r="E13" s="128">
        <v>0</v>
      </c>
      <c r="F13" s="128">
        <v>0</v>
      </c>
      <c r="G13" s="128">
        <v>0</v>
      </c>
      <c r="H13" s="128">
        <v>0</v>
      </c>
      <c r="I13" s="128">
        <v>0</v>
      </c>
      <c r="J13" s="128">
        <v>0</v>
      </c>
      <c r="K13" s="128">
        <v>0</v>
      </c>
      <c r="L13" s="128">
        <v>0</v>
      </c>
      <c r="M13" s="128">
        <v>0</v>
      </c>
      <c r="N13" s="128">
        <v>0</v>
      </c>
      <c r="O13" s="128">
        <v>2</v>
      </c>
      <c r="P13" s="128" t="s">
        <v>1127</v>
      </c>
      <c r="Q13" s="128" t="s">
        <v>1127</v>
      </c>
      <c r="R13" s="128" t="s">
        <v>1127</v>
      </c>
      <c r="S13" s="128">
        <v>0</v>
      </c>
      <c r="T13" s="128">
        <v>0</v>
      </c>
      <c r="U13" s="128">
        <v>0</v>
      </c>
      <c r="V13" s="128">
        <v>0</v>
      </c>
      <c r="W13" s="128">
        <v>0</v>
      </c>
      <c r="X13" s="131">
        <v>2</v>
      </c>
      <c r="Y13" s="132" t="s">
        <v>648</v>
      </c>
      <c r="Z13" s="133" t="s">
        <v>648</v>
      </c>
      <c r="AA13" s="133" t="s">
        <v>672</v>
      </c>
      <c r="AB13" s="132" t="s">
        <v>672</v>
      </c>
      <c r="AC13" s="127" t="s">
        <v>1127</v>
      </c>
      <c r="AD13" s="128" t="s">
        <v>1127</v>
      </c>
      <c r="AE13" s="137" t="s">
        <v>1127</v>
      </c>
      <c r="AF13" s="129" t="s">
        <v>1127</v>
      </c>
      <c r="AG13" s="134">
        <v>0</v>
      </c>
      <c r="AH13" s="134">
        <v>0</v>
      </c>
      <c r="AI13" s="134">
        <v>0</v>
      </c>
      <c r="AJ13" s="134">
        <v>0</v>
      </c>
      <c r="AK13" s="134">
        <v>0</v>
      </c>
      <c r="AL13" s="134">
        <v>0</v>
      </c>
      <c r="AM13" s="134">
        <v>0</v>
      </c>
      <c r="AN13" s="135">
        <v>4.1500000000000004</v>
      </c>
      <c r="AO13" s="4"/>
      <c r="AP13" s="4"/>
      <c r="AQ13" s="4"/>
      <c r="AR13" s="4"/>
      <c r="AS13" s="4"/>
      <c r="AT13" s="192">
        <f t="shared" si="0"/>
        <v>2</v>
      </c>
      <c r="AU13" s="4"/>
    </row>
    <row r="14" spans="1:47" x14ac:dyDescent="0.2">
      <c r="B14" s="182" t="s">
        <v>702</v>
      </c>
      <c r="C14" s="126">
        <v>10.65</v>
      </c>
      <c r="D14" s="127">
        <v>0</v>
      </c>
      <c r="E14" s="128">
        <v>0</v>
      </c>
      <c r="F14" s="128">
        <v>0</v>
      </c>
      <c r="G14" s="128">
        <v>0</v>
      </c>
      <c r="H14" s="128">
        <v>0</v>
      </c>
      <c r="I14" s="128">
        <v>0</v>
      </c>
      <c r="J14" s="128">
        <v>0</v>
      </c>
      <c r="K14" s="128">
        <v>0</v>
      </c>
      <c r="L14" s="128">
        <v>0</v>
      </c>
      <c r="M14" s="128">
        <v>0</v>
      </c>
      <c r="N14" s="128">
        <v>0</v>
      </c>
      <c r="O14" s="128">
        <v>0</v>
      </c>
      <c r="P14" s="128" t="s">
        <v>1127</v>
      </c>
      <c r="Q14" s="128" t="s">
        <v>1127</v>
      </c>
      <c r="R14" s="128" t="s">
        <v>1127</v>
      </c>
      <c r="S14" s="128">
        <v>0</v>
      </c>
      <c r="T14" s="128">
        <v>0</v>
      </c>
      <c r="U14" s="128">
        <v>0</v>
      </c>
      <c r="V14" s="128">
        <v>0</v>
      </c>
      <c r="W14" s="128">
        <v>0</v>
      </c>
      <c r="X14" s="131">
        <v>0</v>
      </c>
      <c r="Y14" s="132" t="s">
        <v>648</v>
      </c>
      <c r="Z14" s="133" t="s">
        <v>648</v>
      </c>
      <c r="AA14" s="133" t="s">
        <v>648</v>
      </c>
      <c r="AB14" s="132" t="s">
        <v>648</v>
      </c>
      <c r="AC14" s="127" t="s">
        <v>1127</v>
      </c>
      <c r="AD14" s="128" t="s">
        <v>1127</v>
      </c>
      <c r="AE14" s="128" t="s">
        <v>1127</v>
      </c>
      <c r="AF14" s="129" t="s">
        <v>1127</v>
      </c>
      <c r="AG14" s="134">
        <v>0</v>
      </c>
      <c r="AH14" s="134">
        <v>0</v>
      </c>
      <c r="AI14" s="134">
        <v>0</v>
      </c>
      <c r="AJ14" s="134">
        <v>0</v>
      </c>
      <c r="AK14" s="134">
        <v>0</v>
      </c>
      <c r="AL14" s="134">
        <v>0</v>
      </c>
      <c r="AM14" s="134">
        <v>0</v>
      </c>
      <c r="AN14" s="135">
        <v>0</v>
      </c>
      <c r="AO14" s="4"/>
      <c r="AP14" s="4"/>
      <c r="AQ14" s="4"/>
      <c r="AR14" s="4"/>
      <c r="AS14" s="4"/>
      <c r="AT14" s="192">
        <f t="shared" si="0"/>
        <v>1</v>
      </c>
      <c r="AU14" s="4"/>
    </row>
    <row r="15" spans="1:47" x14ac:dyDescent="0.2">
      <c r="B15" s="182" t="s">
        <v>701</v>
      </c>
      <c r="C15" s="126">
        <v>10.77</v>
      </c>
      <c r="D15" s="127">
        <v>0</v>
      </c>
      <c r="E15" s="128">
        <v>0</v>
      </c>
      <c r="F15" s="128">
        <v>0</v>
      </c>
      <c r="G15" s="128">
        <v>0</v>
      </c>
      <c r="H15" s="128">
        <v>0</v>
      </c>
      <c r="I15" s="128">
        <v>0</v>
      </c>
      <c r="J15" s="128">
        <v>0</v>
      </c>
      <c r="K15" s="128">
        <v>0</v>
      </c>
      <c r="L15" s="128">
        <v>0</v>
      </c>
      <c r="M15" s="128">
        <v>0</v>
      </c>
      <c r="N15" s="128">
        <v>0</v>
      </c>
      <c r="O15" s="128">
        <v>2</v>
      </c>
      <c r="P15" s="128" t="s">
        <v>1127</v>
      </c>
      <c r="Q15" s="128" t="s">
        <v>1127</v>
      </c>
      <c r="R15" s="128" t="s">
        <v>1127</v>
      </c>
      <c r="S15" s="128">
        <v>0</v>
      </c>
      <c r="T15" s="128">
        <v>0</v>
      </c>
      <c r="U15" s="128">
        <v>0</v>
      </c>
      <c r="V15" s="128">
        <v>0</v>
      </c>
      <c r="W15" s="128">
        <v>0</v>
      </c>
      <c r="X15" s="131">
        <v>2</v>
      </c>
      <c r="Y15" s="132" t="s">
        <v>648</v>
      </c>
      <c r="Z15" s="133" t="s">
        <v>648</v>
      </c>
      <c r="AA15" s="133" t="s">
        <v>672</v>
      </c>
      <c r="AB15" s="132" t="s">
        <v>672</v>
      </c>
      <c r="AC15" s="127" t="s">
        <v>1127</v>
      </c>
      <c r="AD15" s="128" t="s">
        <v>1127</v>
      </c>
      <c r="AE15" s="128" t="s">
        <v>1127</v>
      </c>
      <c r="AF15" s="129" t="s">
        <v>1127</v>
      </c>
      <c r="AG15" s="245">
        <v>0</v>
      </c>
      <c r="AH15" s="134">
        <v>0</v>
      </c>
      <c r="AI15" s="134">
        <v>0</v>
      </c>
      <c r="AJ15" s="134">
        <v>0</v>
      </c>
      <c r="AK15" s="134">
        <v>0</v>
      </c>
      <c r="AL15" s="134">
        <v>0</v>
      </c>
      <c r="AM15" s="134">
        <v>0</v>
      </c>
      <c r="AN15" s="131">
        <v>4.75</v>
      </c>
      <c r="AO15" s="4"/>
      <c r="AP15" s="4"/>
      <c r="AQ15" s="4"/>
      <c r="AR15" s="4"/>
      <c r="AS15" s="4"/>
      <c r="AT15" s="192">
        <f t="shared" si="0"/>
        <v>2</v>
      </c>
      <c r="AU15" s="4"/>
    </row>
    <row r="16" spans="1:47" x14ac:dyDescent="0.2">
      <c r="B16" s="182" t="s">
        <v>700</v>
      </c>
      <c r="C16" s="246">
        <v>10.4</v>
      </c>
      <c r="D16" s="127">
        <v>0</v>
      </c>
      <c r="E16" s="128">
        <v>0</v>
      </c>
      <c r="F16" s="128">
        <v>0</v>
      </c>
      <c r="G16" s="128">
        <v>0</v>
      </c>
      <c r="H16" s="128">
        <v>0</v>
      </c>
      <c r="I16" s="128">
        <v>0</v>
      </c>
      <c r="J16" s="128">
        <v>0</v>
      </c>
      <c r="K16" s="128">
        <v>0</v>
      </c>
      <c r="L16" s="128">
        <v>0</v>
      </c>
      <c r="M16" s="128">
        <v>0</v>
      </c>
      <c r="N16" s="128">
        <v>0</v>
      </c>
      <c r="O16" s="128">
        <v>2</v>
      </c>
      <c r="P16" s="128" t="s">
        <v>1127</v>
      </c>
      <c r="Q16" s="128" t="s">
        <v>1127</v>
      </c>
      <c r="R16" s="129" t="s">
        <v>1127</v>
      </c>
      <c r="S16" s="130">
        <v>0</v>
      </c>
      <c r="T16" s="128">
        <v>0</v>
      </c>
      <c r="U16" s="129">
        <v>0</v>
      </c>
      <c r="V16" s="130">
        <v>0</v>
      </c>
      <c r="W16" s="128">
        <v>0</v>
      </c>
      <c r="X16" s="131">
        <v>2</v>
      </c>
      <c r="Y16" s="132" t="s">
        <v>648</v>
      </c>
      <c r="Z16" s="133" t="s">
        <v>648</v>
      </c>
      <c r="AA16" s="133" t="s">
        <v>672</v>
      </c>
      <c r="AB16" s="132" t="s">
        <v>672</v>
      </c>
      <c r="AC16" s="127" t="s">
        <v>1127</v>
      </c>
      <c r="AD16" s="128" t="s">
        <v>1127</v>
      </c>
      <c r="AE16" s="128" t="s">
        <v>1127</v>
      </c>
      <c r="AF16" s="129" t="s">
        <v>1127</v>
      </c>
      <c r="AG16" s="245">
        <v>0</v>
      </c>
      <c r="AH16" s="134">
        <v>0</v>
      </c>
      <c r="AI16" s="134">
        <v>0</v>
      </c>
      <c r="AJ16" s="134">
        <v>0</v>
      </c>
      <c r="AK16" s="134">
        <v>0</v>
      </c>
      <c r="AL16" s="134">
        <v>0</v>
      </c>
      <c r="AM16" s="134">
        <v>0</v>
      </c>
      <c r="AN16" s="131">
        <v>5.25</v>
      </c>
      <c r="AO16" s="4"/>
      <c r="AP16" s="4"/>
      <c r="AQ16" s="4"/>
      <c r="AR16" s="4"/>
      <c r="AS16" s="4"/>
      <c r="AT16" s="192">
        <f t="shared" si="0"/>
        <v>2</v>
      </c>
      <c r="AU16" s="4"/>
    </row>
    <row r="17" spans="2:47" x14ac:dyDescent="0.2">
      <c r="B17" s="182" t="s">
        <v>699</v>
      </c>
      <c r="C17" s="246">
        <v>10.9</v>
      </c>
      <c r="D17" s="127">
        <v>0</v>
      </c>
      <c r="E17" s="128">
        <v>0</v>
      </c>
      <c r="F17" s="128">
        <v>0</v>
      </c>
      <c r="G17" s="128">
        <v>0</v>
      </c>
      <c r="H17" s="128">
        <v>0</v>
      </c>
      <c r="I17" s="128">
        <v>0</v>
      </c>
      <c r="J17" s="128">
        <v>0</v>
      </c>
      <c r="K17" s="128">
        <v>0</v>
      </c>
      <c r="L17" s="128">
        <v>0</v>
      </c>
      <c r="M17" s="128">
        <v>0</v>
      </c>
      <c r="N17" s="128">
        <v>0</v>
      </c>
      <c r="O17" s="128">
        <v>0</v>
      </c>
      <c r="P17" s="128" t="s">
        <v>1127</v>
      </c>
      <c r="Q17" s="128" t="s">
        <v>1127</v>
      </c>
      <c r="R17" s="129" t="s">
        <v>1127</v>
      </c>
      <c r="S17" s="130">
        <v>0</v>
      </c>
      <c r="T17" s="128">
        <v>0</v>
      </c>
      <c r="U17" s="129">
        <v>0</v>
      </c>
      <c r="V17" s="130">
        <v>0</v>
      </c>
      <c r="W17" s="128">
        <v>0</v>
      </c>
      <c r="X17" s="131">
        <v>0</v>
      </c>
      <c r="Y17" s="132" t="s">
        <v>648</v>
      </c>
      <c r="Z17" s="133" t="s">
        <v>648</v>
      </c>
      <c r="AA17" s="133" t="s">
        <v>648</v>
      </c>
      <c r="AB17" s="132" t="s">
        <v>648</v>
      </c>
      <c r="AC17" s="127" t="s">
        <v>1127</v>
      </c>
      <c r="AD17" s="128" t="s">
        <v>1127</v>
      </c>
      <c r="AE17" s="128" t="s">
        <v>1127</v>
      </c>
      <c r="AF17" s="129" t="s">
        <v>1127</v>
      </c>
      <c r="AG17" s="245">
        <v>0</v>
      </c>
      <c r="AH17" s="134">
        <v>0</v>
      </c>
      <c r="AI17" s="134">
        <v>0</v>
      </c>
      <c r="AJ17" s="134">
        <v>0</v>
      </c>
      <c r="AK17" s="134">
        <v>0</v>
      </c>
      <c r="AL17" s="134">
        <v>0</v>
      </c>
      <c r="AM17" s="134">
        <v>0</v>
      </c>
      <c r="AN17" s="135">
        <v>0</v>
      </c>
      <c r="AO17" s="4"/>
      <c r="AP17" s="4"/>
      <c r="AQ17" s="4"/>
      <c r="AR17" s="4"/>
      <c r="AS17" s="4"/>
      <c r="AT17" s="192">
        <f t="shared" si="0"/>
        <v>1</v>
      </c>
      <c r="AU17" s="4"/>
    </row>
    <row r="18" spans="2:47" x14ac:dyDescent="0.2">
      <c r="B18" s="182" t="s">
        <v>698</v>
      </c>
      <c r="C18" s="246">
        <v>10.23</v>
      </c>
      <c r="D18" s="127">
        <v>0</v>
      </c>
      <c r="E18" s="128">
        <v>0</v>
      </c>
      <c r="F18" s="128">
        <v>0</v>
      </c>
      <c r="G18" s="128">
        <v>0</v>
      </c>
      <c r="H18" s="128">
        <v>0</v>
      </c>
      <c r="I18" s="128">
        <v>0</v>
      </c>
      <c r="J18" s="128">
        <v>0</v>
      </c>
      <c r="K18" s="128">
        <v>0</v>
      </c>
      <c r="L18" s="128">
        <v>0</v>
      </c>
      <c r="M18" s="128">
        <v>0</v>
      </c>
      <c r="N18" s="128">
        <v>0</v>
      </c>
      <c r="O18" s="128">
        <v>3</v>
      </c>
      <c r="P18" s="128" t="s">
        <v>1127</v>
      </c>
      <c r="Q18" s="128" t="s">
        <v>1127</v>
      </c>
      <c r="R18" s="129" t="s">
        <v>1127</v>
      </c>
      <c r="S18" s="130">
        <v>0</v>
      </c>
      <c r="T18" s="128">
        <v>0</v>
      </c>
      <c r="U18" s="129">
        <v>0</v>
      </c>
      <c r="V18" s="130">
        <v>0</v>
      </c>
      <c r="W18" s="128">
        <v>0</v>
      </c>
      <c r="X18" s="131">
        <v>3</v>
      </c>
      <c r="Y18" s="132" t="s">
        <v>648</v>
      </c>
      <c r="Z18" s="133" t="s">
        <v>648</v>
      </c>
      <c r="AA18" s="133" t="s">
        <v>672</v>
      </c>
      <c r="AB18" s="132" t="s">
        <v>672</v>
      </c>
      <c r="AC18" s="127" t="s">
        <v>1127</v>
      </c>
      <c r="AD18" s="128" t="s">
        <v>1127</v>
      </c>
      <c r="AE18" s="128" t="s">
        <v>1127</v>
      </c>
      <c r="AF18" s="129" t="s">
        <v>1127</v>
      </c>
      <c r="AG18" s="245">
        <v>0</v>
      </c>
      <c r="AH18" s="134">
        <v>0</v>
      </c>
      <c r="AI18" s="134">
        <v>0</v>
      </c>
      <c r="AJ18" s="134">
        <v>0</v>
      </c>
      <c r="AK18" s="134">
        <v>0</v>
      </c>
      <c r="AL18" s="134">
        <v>0</v>
      </c>
      <c r="AM18" s="134">
        <v>0</v>
      </c>
      <c r="AN18" s="131">
        <v>9.25</v>
      </c>
      <c r="AO18" s="4"/>
      <c r="AP18" s="4"/>
      <c r="AQ18" s="4"/>
      <c r="AR18" s="4"/>
      <c r="AS18" s="4"/>
      <c r="AT18" s="192">
        <f t="shared" si="0"/>
        <v>2</v>
      </c>
      <c r="AU18" s="4"/>
    </row>
    <row r="19" spans="2:47" x14ac:dyDescent="0.2">
      <c r="B19" s="182" t="s">
        <v>697</v>
      </c>
      <c r="C19" s="246">
        <v>11.07</v>
      </c>
      <c r="D19" s="127">
        <v>0</v>
      </c>
      <c r="E19" s="128">
        <v>0</v>
      </c>
      <c r="F19" s="128">
        <v>0</v>
      </c>
      <c r="G19" s="128">
        <v>0</v>
      </c>
      <c r="H19" s="128">
        <v>0</v>
      </c>
      <c r="I19" s="128">
        <v>0</v>
      </c>
      <c r="J19" s="128">
        <v>0</v>
      </c>
      <c r="K19" s="128">
        <v>0</v>
      </c>
      <c r="L19" s="128">
        <v>0</v>
      </c>
      <c r="M19" s="128">
        <v>0</v>
      </c>
      <c r="N19" s="128">
        <v>1</v>
      </c>
      <c r="O19" s="128">
        <v>1</v>
      </c>
      <c r="P19" s="128" t="s">
        <v>1127</v>
      </c>
      <c r="Q19" s="128" t="s">
        <v>1127</v>
      </c>
      <c r="R19" s="129" t="s">
        <v>1127</v>
      </c>
      <c r="S19" s="130">
        <v>0</v>
      </c>
      <c r="T19" s="128">
        <v>0</v>
      </c>
      <c r="U19" s="129">
        <v>0</v>
      </c>
      <c r="V19" s="130">
        <v>0</v>
      </c>
      <c r="W19" s="128">
        <v>0</v>
      </c>
      <c r="X19" s="131">
        <v>2</v>
      </c>
      <c r="Y19" s="132" t="s">
        <v>648</v>
      </c>
      <c r="Z19" s="133" t="s">
        <v>648</v>
      </c>
      <c r="AA19" s="133" t="s">
        <v>672</v>
      </c>
      <c r="AB19" s="132" t="s">
        <v>672</v>
      </c>
      <c r="AC19" s="127" t="s">
        <v>1127</v>
      </c>
      <c r="AD19" s="128" t="s">
        <v>1127</v>
      </c>
      <c r="AE19" s="128" t="s">
        <v>1127</v>
      </c>
      <c r="AF19" s="129" t="s">
        <v>1127</v>
      </c>
      <c r="AG19" s="245">
        <v>0</v>
      </c>
      <c r="AH19" s="134">
        <v>0</v>
      </c>
      <c r="AI19" s="134">
        <v>0</v>
      </c>
      <c r="AJ19" s="134">
        <v>0</v>
      </c>
      <c r="AK19" s="134">
        <v>0</v>
      </c>
      <c r="AL19" s="134">
        <v>0</v>
      </c>
      <c r="AM19" s="134">
        <v>0.9</v>
      </c>
      <c r="AN19" s="131">
        <v>0.65</v>
      </c>
      <c r="AO19" s="4"/>
      <c r="AP19" s="4"/>
      <c r="AQ19" s="4"/>
      <c r="AR19" s="4"/>
      <c r="AS19" s="4"/>
      <c r="AT19" s="192">
        <f t="shared" si="0"/>
        <v>2</v>
      </c>
      <c r="AU19" s="4"/>
    </row>
    <row r="20" spans="2:47" x14ac:dyDescent="0.2">
      <c r="B20" s="182" t="s">
        <v>696</v>
      </c>
      <c r="C20" s="246">
        <v>10.72</v>
      </c>
      <c r="D20" s="127">
        <v>0</v>
      </c>
      <c r="E20" s="128">
        <v>0</v>
      </c>
      <c r="F20" s="128">
        <v>0</v>
      </c>
      <c r="G20" s="129">
        <v>0</v>
      </c>
      <c r="H20" s="130">
        <v>0</v>
      </c>
      <c r="I20" s="128">
        <v>0</v>
      </c>
      <c r="J20" s="128">
        <v>0</v>
      </c>
      <c r="K20" s="129">
        <v>1</v>
      </c>
      <c r="L20" s="130">
        <v>0</v>
      </c>
      <c r="M20" s="128">
        <v>0</v>
      </c>
      <c r="N20" s="128">
        <v>0</v>
      </c>
      <c r="O20" s="129">
        <v>2</v>
      </c>
      <c r="P20" s="130" t="s">
        <v>1127</v>
      </c>
      <c r="Q20" s="128" t="s">
        <v>1127</v>
      </c>
      <c r="R20" s="129" t="s">
        <v>1127</v>
      </c>
      <c r="S20" s="130">
        <v>0</v>
      </c>
      <c r="T20" s="128">
        <v>0</v>
      </c>
      <c r="U20" s="129">
        <v>1</v>
      </c>
      <c r="V20" s="130">
        <v>0</v>
      </c>
      <c r="W20" s="128">
        <v>0</v>
      </c>
      <c r="X20" s="131">
        <v>2</v>
      </c>
      <c r="Y20" s="132" t="s">
        <v>648</v>
      </c>
      <c r="Z20" s="133" t="s">
        <v>672</v>
      </c>
      <c r="AA20" s="133" t="s">
        <v>672</v>
      </c>
      <c r="AB20" s="132" t="s">
        <v>672</v>
      </c>
      <c r="AC20" s="127" t="s">
        <v>1127</v>
      </c>
      <c r="AD20" s="128" t="s">
        <v>1127</v>
      </c>
      <c r="AE20" s="128" t="s">
        <v>1127</v>
      </c>
      <c r="AF20" s="129" t="s">
        <v>1127</v>
      </c>
      <c r="AG20" s="245">
        <v>0</v>
      </c>
      <c r="AH20" s="134">
        <v>0</v>
      </c>
      <c r="AI20" s="134">
        <v>0</v>
      </c>
      <c r="AJ20" s="134">
        <v>0.35</v>
      </c>
      <c r="AK20" s="134">
        <v>0</v>
      </c>
      <c r="AL20" s="134">
        <v>0</v>
      </c>
      <c r="AM20" s="134">
        <v>0</v>
      </c>
      <c r="AN20" s="131">
        <v>0.11</v>
      </c>
      <c r="AO20" s="4"/>
      <c r="AP20" s="4"/>
      <c r="AQ20" s="4"/>
      <c r="AR20" s="4"/>
      <c r="AS20" s="4"/>
      <c r="AT20" s="192">
        <f t="shared" si="0"/>
        <v>2</v>
      </c>
      <c r="AU20" s="4"/>
    </row>
    <row r="21" spans="2:47" x14ac:dyDescent="0.2">
      <c r="B21" s="182" t="s">
        <v>695</v>
      </c>
      <c r="C21" s="246">
        <v>10.79</v>
      </c>
      <c r="D21" s="127">
        <v>0</v>
      </c>
      <c r="E21" s="128">
        <v>0</v>
      </c>
      <c r="F21" s="128">
        <v>0</v>
      </c>
      <c r="G21" s="129">
        <v>0</v>
      </c>
      <c r="H21" s="130">
        <v>0</v>
      </c>
      <c r="I21" s="128">
        <v>0</v>
      </c>
      <c r="J21" s="128">
        <v>0</v>
      </c>
      <c r="K21" s="129">
        <v>0</v>
      </c>
      <c r="L21" s="130">
        <v>0</v>
      </c>
      <c r="M21" s="128">
        <v>0</v>
      </c>
      <c r="N21" s="128">
        <v>0</v>
      </c>
      <c r="O21" s="129">
        <v>2</v>
      </c>
      <c r="P21" s="130" t="s">
        <v>1127</v>
      </c>
      <c r="Q21" s="128" t="s">
        <v>1127</v>
      </c>
      <c r="R21" s="129" t="s">
        <v>1127</v>
      </c>
      <c r="S21" s="130">
        <v>0</v>
      </c>
      <c r="T21" s="128">
        <v>0</v>
      </c>
      <c r="U21" s="129">
        <v>0</v>
      </c>
      <c r="V21" s="130">
        <v>0</v>
      </c>
      <c r="W21" s="128">
        <v>0</v>
      </c>
      <c r="X21" s="131">
        <v>2</v>
      </c>
      <c r="Y21" s="132" t="s">
        <v>648</v>
      </c>
      <c r="Z21" s="133" t="s">
        <v>648</v>
      </c>
      <c r="AA21" s="133" t="s">
        <v>672</v>
      </c>
      <c r="AB21" s="132" t="s">
        <v>672</v>
      </c>
      <c r="AC21" s="127" t="s">
        <v>1127</v>
      </c>
      <c r="AD21" s="128" t="s">
        <v>1127</v>
      </c>
      <c r="AE21" s="128" t="s">
        <v>1127</v>
      </c>
      <c r="AF21" s="129" t="s">
        <v>1127</v>
      </c>
      <c r="AG21" s="245">
        <v>0</v>
      </c>
      <c r="AH21" s="134">
        <v>0</v>
      </c>
      <c r="AI21" s="134">
        <v>0</v>
      </c>
      <c r="AJ21" s="134">
        <v>0</v>
      </c>
      <c r="AK21" s="134">
        <v>0</v>
      </c>
      <c r="AL21" s="134">
        <v>0</v>
      </c>
      <c r="AM21" s="134">
        <v>0</v>
      </c>
      <c r="AN21" s="135">
        <v>7.2</v>
      </c>
      <c r="AO21" s="4"/>
      <c r="AP21" s="4"/>
      <c r="AQ21" s="4"/>
      <c r="AR21" s="4"/>
      <c r="AS21" s="4"/>
      <c r="AT21" s="192">
        <f t="shared" si="0"/>
        <v>2</v>
      </c>
      <c r="AU21" s="4"/>
    </row>
    <row r="22" spans="2:47" x14ac:dyDescent="0.2">
      <c r="B22" s="182" t="s">
        <v>694</v>
      </c>
      <c r="C22" s="246">
        <v>10.41</v>
      </c>
      <c r="D22" s="127">
        <v>0</v>
      </c>
      <c r="E22" s="128">
        <v>0</v>
      </c>
      <c r="F22" s="128">
        <v>0</v>
      </c>
      <c r="G22" s="129">
        <v>0</v>
      </c>
      <c r="H22" s="130">
        <v>0</v>
      </c>
      <c r="I22" s="128">
        <v>0</v>
      </c>
      <c r="J22" s="128">
        <v>0</v>
      </c>
      <c r="K22" s="129">
        <v>1</v>
      </c>
      <c r="L22" s="130">
        <v>0</v>
      </c>
      <c r="M22" s="128">
        <v>0</v>
      </c>
      <c r="N22" s="128">
        <v>0</v>
      </c>
      <c r="O22" s="129">
        <v>3</v>
      </c>
      <c r="P22" s="130" t="s">
        <v>1127</v>
      </c>
      <c r="Q22" s="128" t="s">
        <v>1127</v>
      </c>
      <c r="R22" s="129" t="s">
        <v>1127</v>
      </c>
      <c r="S22" s="130">
        <v>0</v>
      </c>
      <c r="T22" s="128">
        <v>0</v>
      </c>
      <c r="U22" s="129">
        <v>1</v>
      </c>
      <c r="V22" s="130">
        <v>0</v>
      </c>
      <c r="W22" s="128">
        <v>0</v>
      </c>
      <c r="X22" s="131">
        <v>3</v>
      </c>
      <c r="Y22" s="132" t="s">
        <v>648</v>
      </c>
      <c r="Z22" s="133" t="s">
        <v>672</v>
      </c>
      <c r="AA22" s="133" t="s">
        <v>672</v>
      </c>
      <c r="AB22" s="132" t="s">
        <v>672</v>
      </c>
      <c r="AC22" s="127" t="s">
        <v>1127</v>
      </c>
      <c r="AD22" s="128" t="s">
        <v>1127</v>
      </c>
      <c r="AE22" s="128" t="s">
        <v>1127</v>
      </c>
      <c r="AF22" s="129" t="s">
        <v>1127</v>
      </c>
      <c r="AG22" s="245">
        <v>0</v>
      </c>
      <c r="AH22" s="134">
        <v>0</v>
      </c>
      <c r="AI22" s="134">
        <v>0</v>
      </c>
      <c r="AJ22" s="134">
        <v>0.21</v>
      </c>
      <c r="AK22" s="134">
        <v>0</v>
      </c>
      <c r="AL22" s="134">
        <v>0</v>
      </c>
      <c r="AM22" s="134">
        <v>0</v>
      </c>
      <c r="AN22" s="135">
        <v>1.5</v>
      </c>
      <c r="AO22" s="4"/>
      <c r="AP22" s="4"/>
      <c r="AQ22" s="4"/>
      <c r="AR22" s="4"/>
      <c r="AS22" s="4"/>
      <c r="AT22" s="192">
        <f t="shared" si="0"/>
        <v>2</v>
      </c>
      <c r="AU22" s="4"/>
    </row>
    <row r="23" spans="2:47" x14ac:dyDescent="0.2">
      <c r="B23" s="182" t="s">
        <v>693</v>
      </c>
      <c r="C23" s="246">
        <v>10.85</v>
      </c>
      <c r="D23" s="127">
        <v>0</v>
      </c>
      <c r="E23" s="128">
        <v>0</v>
      </c>
      <c r="F23" s="128">
        <v>0</v>
      </c>
      <c r="G23" s="129">
        <v>0</v>
      </c>
      <c r="H23" s="130">
        <v>0</v>
      </c>
      <c r="I23" s="128">
        <v>0</v>
      </c>
      <c r="J23" s="128">
        <v>0</v>
      </c>
      <c r="K23" s="129">
        <v>1</v>
      </c>
      <c r="L23" s="130">
        <v>0</v>
      </c>
      <c r="M23" s="128">
        <v>0</v>
      </c>
      <c r="N23" s="128">
        <v>0</v>
      </c>
      <c r="O23" s="129">
        <v>3</v>
      </c>
      <c r="P23" s="130" t="s">
        <v>1127</v>
      </c>
      <c r="Q23" s="128" t="s">
        <v>1127</v>
      </c>
      <c r="R23" s="129" t="s">
        <v>1127</v>
      </c>
      <c r="S23" s="130">
        <v>0</v>
      </c>
      <c r="T23" s="128">
        <v>0</v>
      </c>
      <c r="U23" s="129">
        <v>1</v>
      </c>
      <c r="V23" s="130">
        <v>0</v>
      </c>
      <c r="W23" s="128">
        <v>0</v>
      </c>
      <c r="X23" s="131">
        <v>3</v>
      </c>
      <c r="Y23" s="132" t="s">
        <v>648</v>
      </c>
      <c r="Z23" s="133" t="s">
        <v>672</v>
      </c>
      <c r="AA23" s="133" t="s">
        <v>672</v>
      </c>
      <c r="AB23" s="132" t="s">
        <v>672</v>
      </c>
      <c r="AC23" s="127" t="s">
        <v>1127</v>
      </c>
      <c r="AD23" s="128" t="s">
        <v>1127</v>
      </c>
      <c r="AE23" s="128" t="s">
        <v>1127</v>
      </c>
      <c r="AF23" s="129" t="s">
        <v>1127</v>
      </c>
      <c r="AG23" s="245">
        <v>0</v>
      </c>
      <c r="AH23" s="134">
        <v>0</v>
      </c>
      <c r="AI23" s="134">
        <v>0</v>
      </c>
      <c r="AJ23" s="128">
        <v>0.02</v>
      </c>
      <c r="AK23" s="134">
        <v>0</v>
      </c>
      <c r="AL23" s="134">
        <v>0</v>
      </c>
      <c r="AM23" s="134">
        <v>0</v>
      </c>
      <c r="AN23" s="131">
        <v>14.25</v>
      </c>
      <c r="AO23" s="4"/>
      <c r="AP23" s="4"/>
      <c r="AQ23" s="4"/>
      <c r="AR23" s="4"/>
      <c r="AS23" s="4"/>
      <c r="AT23" s="192">
        <f t="shared" si="0"/>
        <v>2</v>
      </c>
      <c r="AU23" s="4"/>
    </row>
    <row r="24" spans="2:47" x14ac:dyDescent="0.2">
      <c r="B24" s="182" t="s">
        <v>692</v>
      </c>
      <c r="C24" s="246">
        <v>10.33</v>
      </c>
      <c r="D24" s="127">
        <v>0</v>
      </c>
      <c r="E24" s="128">
        <v>0</v>
      </c>
      <c r="F24" s="128">
        <v>0</v>
      </c>
      <c r="G24" s="129">
        <v>0</v>
      </c>
      <c r="H24" s="130">
        <v>0</v>
      </c>
      <c r="I24" s="128">
        <v>0</v>
      </c>
      <c r="J24" s="128">
        <v>0</v>
      </c>
      <c r="K24" s="129">
        <v>0</v>
      </c>
      <c r="L24" s="130">
        <v>0</v>
      </c>
      <c r="M24" s="128">
        <v>0</v>
      </c>
      <c r="N24" s="128">
        <v>1</v>
      </c>
      <c r="O24" s="129">
        <v>1</v>
      </c>
      <c r="P24" s="130" t="s">
        <v>1127</v>
      </c>
      <c r="Q24" s="128" t="s">
        <v>1127</v>
      </c>
      <c r="R24" s="129" t="s">
        <v>1127</v>
      </c>
      <c r="S24" s="130">
        <v>0</v>
      </c>
      <c r="T24" s="128">
        <v>0</v>
      </c>
      <c r="U24" s="129">
        <v>0</v>
      </c>
      <c r="V24" s="130">
        <v>0</v>
      </c>
      <c r="W24" s="128">
        <v>0</v>
      </c>
      <c r="X24" s="131">
        <v>2</v>
      </c>
      <c r="Y24" s="132" t="s">
        <v>648</v>
      </c>
      <c r="Z24" s="133" t="s">
        <v>648</v>
      </c>
      <c r="AA24" s="133" t="s">
        <v>672</v>
      </c>
      <c r="AB24" s="132" t="s">
        <v>672</v>
      </c>
      <c r="AC24" s="127" t="s">
        <v>1127</v>
      </c>
      <c r="AD24" s="128" t="s">
        <v>1127</v>
      </c>
      <c r="AE24" s="128" t="s">
        <v>1127</v>
      </c>
      <c r="AF24" s="129" t="s">
        <v>1127</v>
      </c>
      <c r="AG24" s="245">
        <v>0</v>
      </c>
      <c r="AH24" s="134">
        <v>0</v>
      </c>
      <c r="AI24" s="134">
        <v>0</v>
      </c>
      <c r="AJ24" s="134">
        <v>0</v>
      </c>
      <c r="AK24" s="134">
        <v>0</v>
      </c>
      <c r="AL24" s="134">
        <v>0</v>
      </c>
      <c r="AM24" s="128">
        <v>0.15</v>
      </c>
      <c r="AN24" s="135">
        <v>0.1</v>
      </c>
      <c r="AO24" s="4"/>
      <c r="AP24" s="4"/>
      <c r="AQ24" s="4"/>
      <c r="AR24" s="4"/>
      <c r="AS24" s="4"/>
      <c r="AT24" s="192">
        <f t="shared" si="0"/>
        <v>2</v>
      </c>
      <c r="AU24" s="4"/>
    </row>
    <row r="25" spans="2:47" x14ac:dyDescent="0.2">
      <c r="B25" s="182" t="s">
        <v>691</v>
      </c>
      <c r="C25" s="246">
        <v>10.69</v>
      </c>
      <c r="D25" s="127">
        <v>0</v>
      </c>
      <c r="E25" s="128">
        <v>0</v>
      </c>
      <c r="F25" s="128">
        <v>0</v>
      </c>
      <c r="G25" s="129">
        <v>0</v>
      </c>
      <c r="H25" s="130">
        <v>0</v>
      </c>
      <c r="I25" s="128">
        <v>0</v>
      </c>
      <c r="J25" s="128">
        <v>0</v>
      </c>
      <c r="K25" s="129">
        <v>0</v>
      </c>
      <c r="L25" s="130">
        <v>0</v>
      </c>
      <c r="M25" s="128">
        <v>0</v>
      </c>
      <c r="N25" s="128">
        <v>0</v>
      </c>
      <c r="O25" s="129">
        <v>1</v>
      </c>
      <c r="P25" s="130" t="s">
        <v>1127</v>
      </c>
      <c r="Q25" s="128" t="s">
        <v>1127</v>
      </c>
      <c r="R25" s="129" t="s">
        <v>1127</v>
      </c>
      <c r="S25" s="130">
        <v>0</v>
      </c>
      <c r="T25" s="128">
        <v>0</v>
      </c>
      <c r="U25" s="129">
        <v>0</v>
      </c>
      <c r="V25" s="130">
        <v>0</v>
      </c>
      <c r="W25" s="128">
        <v>0</v>
      </c>
      <c r="X25" s="131">
        <v>1</v>
      </c>
      <c r="Y25" s="132" t="s">
        <v>648</v>
      </c>
      <c r="Z25" s="133" t="s">
        <v>648</v>
      </c>
      <c r="AA25" s="133" t="s">
        <v>672</v>
      </c>
      <c r="AB25" s="132" t="s">
        <v>672</v>
      </c>
      <c r="AC25" s="127" t="s">
        <v>1127</v>
      </c>
      <c r="AD25" s="128" t="s">
        <v>1127</v>
      </c>
      <c r="AE25" s="128" t="s">
        <v>1127</v>
      </c>
      <c r="AF25" s="129" t="s">
        <v>1127</v>
      </c>
      <c r="AG25" s="245">
        <v>0</v>
      </c>
      <c r="AH25" s="134">
        <v>0</v>
      </c>
      <c r="AI25" s="134">
        <v>0</v>
      </c>
      <c r="AJ25" s="134">
        <v>0</v>
      </c>
      <c r="AK25" s="134">
        <v>0</v>
      </c>
      <c r="AL25" s="134">
        <v>0</v>
      </c>
      <c r="AM25" s="134">
        <v>0</v>
      </c>
      <c r="AN25" s="131">
        <v>1.25</v>
      </c>
      <c r="AO25" s="4"/>
      <c r="AP25" s="4"/>
      <c r="AQ25" s="4"/>
      <c r="AR25" s="4"/>
      <c r="AS25" s="4"/>
      <c r="AT25" s="192">
        <f t="shared" si="0"/>
        <v>2</v>
      </c>
      <c r="AU25" s="4"/>
    </row>
    <row r="26" spans="2:47" x14ac:dyDescent="0.2">
      <c r="B26" s="182" t="s">
        <v>690</v>
      </c>
      <c r="C26" s="246">
        <v>10.49</v>
      </c>
      <c r="D26" s="127">
        <v>0</v>
      </c>
      <c r="E26" s="128">
        <v>0</v>
      </c>
      <c r="F26" s="128">
        <v>0</v>
      </c>
      <c r="G26" s="129">
        <v>0</v>
      </c>
      <c r="H26" s="130">
        <v>0</v>
      </c>
      <c r="I26" s="128">
        <v>0</v>
      </c>
      <c r="J26" s="128">
        <v>0</v>
      </c>
      <c r="K26" s="129">
        <v>0</v>
      </c>
      <c r="L26" s="130">
        <v>0</v>
      </c>
      <c r="M26" s="128">
        <v>0</v>
      </c>
      <c r="N26" s="128">
        <v>0</v>
      </c>
      <c r="O26" s="129">
        <v>3</v>
      </c>
      <c r="P26" s="130" t="s">
        <v>1127</v>
      </c>
      <c r="Q26" s="128" t="s">
        <v>1127</v>
      </c>
      <c r="R26" s="129" t="s">
        <v>1127</v>
      </c>
      <c r="S26" s="130">
        <v>0</v>
      </c>
      <c r="T26" s="128">
        <v>0</v>
      </c>
      <c r="U26" s="129">
        <v>0</v>
      </c>
      <c r="V26" s="130">
        <v>0</v>
      </c>
      <c r="W26" s="128">
        <v>0</v>
      </c>
      <c r="X26" s="131">
        <v>3</v>
      </c>
      <c r="Y26" s="132" t="s">
        <v>648</v>
      </c>
      <c r="Z26" s="133" t="s">
        <v>648</v>
      </c>
      <c r="AA26" s="133" t="s">
        <v>672</v>
      </c>
      <c r="AB26" s="132" t="s">
        <v>672</v>
      </c>
      <c r="AC26" s="127" t="s">
        <v>1127</v>
      </c>
      <c r="AD26" s="128" t="s">
        <v>1127</v>
      </c>
      <c r="AE26" s="128" t="s">
        <v>1127</v>
      </c>
      <c r="AF26" s="129" t="s">
        <v>1127</v>
      </c>
      <c r="AG26" s="245">
        <v>0</v>
      </c>
      <c r="AH26" s="134">
        <v>0</v>
      </c>
      <c r="AI26" s="134">
        <v>0</v>
      </c>
      <c r="AJ26" s="134">
        <v>0</v>
      </c>
      <c r="AK26" s="134">
        <v>0</v>
      </c>
      <c r="AL26" s="134">
        <v>0</v>
      </c>
      <c r="AM26" s="134">
        <v>0</v>
      </c>
      <c r="AN26" s="131">
        <v>12.9</v>
      </c>
      <c r="AO26" s="4"/>
      <c r="AP26" s="4"/>
      <c r="AQ26" s="4"/>
      <c r="AR26" s="4"/>
      <c r="AS26" s="4"/>
      <c r="AT26" s="192">
        <f t="shared" si="0"/>
        <v>2</v>
      </c>
      <c r="AU26" s="4"/>
    </row>
    <row r="27" spans="2:47" x14ac:dyDescent="0.2">
      <c r="B27" s="182" t="s">
        <v>689</v>
      </c>
      <c r="C27" s="246">
        <v>10.51</v>
      </c>
      <c r="D27" s="127">
        <v>0</v>
      </c>
      <c r="E27" s="128">
        <v>0</v>
      </c>
      <c r="F27" s="128">
        <v>0</v>
      </c>
      <c r="G27" s="129">
        <v>0</v>
      </c>
      <c r="H27" s="130">
        <v>0</v>
      </c>
      <c r="I27" s="128">
        <v>0</v>
      </c>
      <c r="J27" s="128">
        <v>0</v>
      </c>
      <c r="K27" s="129">
        <v>1</v>
      </c>
      <c r="L27" s="130">
        <v>0</v>
      </c>
      <c r="M27" s="128">
        <v>0</v>
      </c>
      <c r="N27" s="128">
        <v>1</v>
      </c>
      <c r="O27" s="129">
        <v>3</v>
      </c>
      <c r="P27" s="130" t="s">
        <v>1127</v>
      </c>
      <c r="Q27" s="128" t="s">
        <v>1127</v>
      </c>
      <c r="R27" s="129" t="s">
        <v>1127</v>
      </c>
      <c r="S27" s="130">
        <v>0</v>
      </c>
      <c r="T27" s="128">
        <v>0</v>
      </c>
      <c r="U27" s="129">
        <v>1</v>
      </c>
      <c r="V27" s="130">
        <v>0</v>
      </c>
      <c r="W27" s="128">
        <v>0</v>
      </c>
      <c r="X27" s="131">
        <v>4</v>
      </c>
      <c r="Y27" s="132" t="s">
        <v>648</v>
      </c>
      <c r="Z27" s="133" t="s">
        <v>672</v>
      </c>
      <c r="AA27" s="133" t="s">
        <v>672</v>
      </c>
      <c r="AB27" s="132" t="s">
        <v>672</v>
      </c>
      <c r="AC27" s="127" t="s">
        <v>1127</v>
      </c>
      <c r="AD27" s="128" t="s">
        <v>1127</v>
      </c>
      <c r="AE27" s="128" t="s">
        <v>1127</v>
      </c>
      <c r="AF27" s="129" t="s">
        <v>1127</v>
      </c>
      <c r="AG27" s="245">
        <v>0</v>
      </c>
      <c r="AH27" s="134">
        <v>0</v>
      </c>
      <c r="AI27" s="134">
        <v>0</v>
      </c>
      <c r="AJ27" s="134">
        <v>1</v>
      </c>
      <c r="AK27" s="134">
        <v>0</v>
      </c>
      <c r="AL27" s="134">
        <v>0</v>
      </c>
      <c r="AM27" s="134">
        <v>4.0999999999999996</v>
      </c>
      <c r="AN27" s="135">
        <v>5.5</v>
      </c>
      <c r="AO27" s="4"/>
      <c r="AP27" s="4"/>
      <c r="AQ27" s="4"/>
      <c r="AR27" s="4"/>
      <c r="AS27" s="4"/>
      <c r="AT27" s="192">
        <f t="shared" si="0"/>
        <v>2</v>
      </c>
      <c r="AU27" s="4"/>
    </row>
    <row r="28" spans="2:47" x14ac:dyDescent="0.2">
      <c r="B28" s="182" t="s">
        <v>688</v>
      </c>
      <c r="C28" s="246">
        <v>10.79</v>
      </c>
      <c r="D28" s="127">
        <v>0</v>
      </c>
      <c r="E28" s="128">
        <v>0</v>
      </c>
      <c r="F28" s="128">
        <v>0</v>
      </c>
      <c r="G28" s="129">
        <v>0</v>
      </c>
      <c r="H28" s="130">
        <v>0</v>
      </c>
      <c r="I28" s="128">
        <v>0</v>
      </c>
      <c r="J28" s="128">
        <v>0</v>
      </c>
      <c r="K28" s="129">
        <v>1</v>
      </c>
      <c r="L28" s="130">
        <v>0</v>
      </c>
      <c r="M28" s="128">
        <v>0</v>
      </c>
      <c r="N28" s="128">
        <v>0</v>
      </c>
      <c r="O28" s="129">
        <v>0</v>
      </c>
      <c r="P28" s="130" t="s">
        <v>1127</v>
      </c>
      <c r="Q28" s="128" t="s">
        <v>1127</v>
      </c>
      <c r="R28" s="129" t="s">
        <v>1127</v>
      </c>
      <c r="S28" s="130">
        <v>0</v>
      </c>
      <c r="T28" s="128">
        <v>0</v>
      </c>
      <c r="U28" s="129">
        <v>1</v>
      </c>
      <c r="V28" s="130">
        <v>0</v>
      </c>
      <c r="W28" s="128">
        <v>0</v>
      </c>
      <c r="X28" s="131">
        <v>0</v>
      </c>
      <c r="Y28" s="132" t="s">
        <v>648</v>
      </c>
      <c r="Z28" s="133" t="s">
        <v>672</v>
      </c>
      <c r="AA28" s="133" t="s">
        <v>648</v>
      </c>
      <c r="AB28" s="132" t="s">
        <v>672</v>
      </c>
      <c r="AC28" s="127" t="s">
        <v>1127</v>
      </c>
      <c r="AD28" s="128" t="s">
        <v>1127</v>
      </c>
      <c r="AE28" s="128" t="s">
        <v>1127</v>
      </c>
      <c r="AF28" s="129" t="s">
        <v>1127</v>
      </c>
      <c r="AG28" s="245">
        <v>0</v>
      </c>
      <c r="AH28" s="134">
        <v>0</v>
      </c>
      <c r="AI28" s="134">
        <v>0</v>
      </c>
      <c r="AJ28" s="128">
        <v>1.4999999999999999E-2</v>
      </c>
      <c r="AK28" s="134">
        <v>0</v>
      </c>
      <c r="AL28" s="134">
        <v>0</v>
      </c>
      <c r="AM28" s="134">
        <v>0</v>
      </c>
      <c r="AN28" s="135">
        <v>0</v>
      </c>
      <c r="AO28" s="4"/>
      <c r="AP28" s="4"/>
      <c r="AQ28" s="4"/>
      <c r="AR28" s="4"/>
      <c r="AS28" s="4"/>
      <c r="AT28" s="192">
        <f t="shared" si="0"/>
        <v>2</v>
      </c>
      <c r="AU28" s="4"/>
    </row>
    <row r="29" spans="2:47" x14ac:dyDescent="0.2">
      <c r="B29" s="182" t="s">
        <v>687</v>
      </c>
      <c r="C29" s="246">
        <v>10.75</v>
      </c>
      <c r="D29" s="127">
        <v>0</v>
      </c>
      <c r="E29" s="128">
        <v>0</v>
      </c>
      <c r="F29" s="128">
        <v>0</v>
      </c>
      <c r="G29" s="129">
        <v>0</v>
      </c>
      <c r="H29" s="130">
        <v>0</v>
      </c>
      <c r="I29" s="128">
        <v>0</v>
      </c>
      <c r="J29" s="128">
        <v>0</v>
      </c>
      <c r="K29" s="129">
        <v>0</v>
      </c>
      <c r="L29" s="130">
        <v>0</v>
      </c>
      <c r="M29" s="128">
        <v>0</v>
      </c>
      <c r="N29" s="128">
        <v>0</v>
      </c>
      <c r="O29" s="129">
        <v>1</v>
      </c>
      <c r="P29" s="130" t="s">
        <v>1127</v>
      </c>
      <c r="Q29" s="128" t="s">
        <v>1127</v>
      </c>
      <c r="R29" s="129" t="s">
        <v>1127</v>
      </c>
      <c r="S29" s="130">
        <v>0</v>
      </c>
      <c r="T29" s="128">
        <v>0</v>
      </c>
      <c r="U29" s="129">
        <v>0</v>
      </c>
      <c r="V29" s="130">
        <v>0</v>
      </c>
      <c r="W29" s="128">
        <v>0</v>
      </c>
      <c r="X29" s="131">
        <v>1</v>
      </c>
      <c r="Y29" s="132" t="s">
        <v>648</v>
      </c>
      <c r="Z29" s="133" t="s">
        <v>648</v>
      </c>
      <c r="AA29" s="133" t="s">
        <v>672</v>
      </c>
      <c r="AB29" s="132" t="s">
        <v>672</v>
      </c>
      <c r="AC29" s="127" t="s">
        <v>1127</v>
      </c>
      <c r="AD29" s="128" t="s">
        <v>1127</v>
      </c>
      <c r="AE29" s="128" t="s">
        <v>1127</v>
      </c>
      <c r="AF29" s="129" t="s">
        <v>1127</v>
      </c>
      <c r="AG29" s="245">
        <v>0</v>
      </c>
      <c r="AH29" s="134">
        <v>0</v>
      </c>
      <c r="AI29" s="134">
        <v>0</v>
      </c>
      <c r="AJ29" s="134">
        <v>0</v>
      </c>
      <c r="AK29" s="134">
        <v>0</v>
      </c>
      <c r="AL29" s="134">
        <v>0</v>
      </c>
      <c r="AM29" s="134">
        <v>0</v>
      </c>
      <c r="AN29" s="131">
        <v>3.85</v>
      </c>
      <c r="AO29" s="4"/>
      <c r="AP29" s="4"/>
      <c r="AQ29" s="4"/>
      <c r="AR29" s="4"/>
      <c r="AS29" s="4"/>
      <c r="AT29" s="192">
        <f t="shared" si="0"/>
        <v>2</v>
      </c>
      <c r="AU29" s="4"/>
    </row>
    <row r="30" spans="2:47" x14ac:dyDescent="0.2">
      <c r="B30" s="182" t="s">
        <v>686</v>
      </c>
      <c r="C30" s="246">
        <v>10.34</v>
      </c>
      <c r="D30" s="127">
        <v>0</v>
      </c>
      <c r="E30" s="128">
        <v>0</v>
      </c>
      <c r="F30" s="128">
        <v>0</v>
      </c>
      <c r="G30" s="129">
        <v>0</v>
      </c>
      <c r="H30" s="130">
        <v>0</v>
      </c>
      <c r="I30" s="128">
        <v>0</v>
      </c>
      <c r="J30" s="128">
        <v>0</v>
      </c>
      <c r="K30" s="129">
        <v>2</v>
      </c>
      <c r="L30" s="130">
        <v>0</v>
      </c>
      <c r="M30" s="128">
        <v>0</v>
      </c>
      <c r="N30" s="128">
        <v>0</v>
      </c>
      <c r="O30" s="129">
        <v>2</v>
      </c>
      <c r="P30" s="130" t="s">
        <v>1127</v>
      </c>
      <c r="Q30" s="128" t="s">
        <v>1127</v>
      </c>
      <c r="R30" s="129" t="s">
        <v>1127</v>
      </c>
      <c r="S30" s="130">
        <v>0</v>
      </c>
      <c r="T30" s="128">
        <v>0</v>
      </c>
      <c r="U30" s="129">
        <v>2</v>
      </c>
      <c r="V30" s="130">
        <v>0</v>
      </c>
      <c r="W30" s="128">
        <v>0</v>
      </c>
      <c r="X30" s="131">
        <v>2</v>
      </c>
      <c r="Y30" s="132" t="s">
        <v>648</v>
      </c>
      <c r="Z30" s="133" t="s">
        <v>672</v>
      </c>
      <c r="AA30" s="133" t="s">
        <v>672</v>
      </c>
      <c r="AB30" s="132" t="s">
        <v>672</v>
      </c>
      <c r="AC30" s="127" t="s">
        <v>1127</v>
      </c>
      <c r="AD30" s="128" t="s">
        <v>1127</v>
      </c>
      <c r="AE30" s="128" t="s">
        <v>1127</v>
      </c>
      <c r="AF30" s="129" t="s">
        <v>1127</v>
      </c>
      <c r="AG30" s="245">
        <v>0</v>
      </c>
      <c r="AH30" s="134">
        <v>0</v>
      </c>
      <c r="AI30" s="134">
        <v>0</v>
      </c>
      <c r="AJ30" s="134">
        <v>2</v>
      </c>
      <c r="AK30" s="134">
        <v>0</v>
      </c>
      <c r="AL30" s="134">
        <v>0</v>
      </c>
      <c r="AM30" s="134">
        <v>0</v>
      </c>
      <c r="AN30" s="135">
        <v>5.0999999999999996</v>
      </c>
      <c r="AO30" s="4"/>
      <c r="AP30" s="4"/>
      <c r="AQ30" s="4"/>
      <c r="AR30" s="4"/>
      <c r="AS30" s="4"/>
      <c r="AT30" s="192">
        <f t="shared" si="0"/>
        <v>2</v>
      </c>
      <c r="AU30" s="4"/>
    </row>
    <row r="31" spans="2:47" x14ac:dyDescent="0.2">
      <c r="B31" s="182" t="s">
        <v>685</v>
      </c>
      <c r="C31" s="246">
        <v>10.81</v>
      </c>
      <c r="D31" s="127">
        <v>0</v>
      </c>
      <c r="E31" s="128">
        <v>0</v>
      </c>
      <c r="F31" s="128">
        <v>0</v>
      </c>
      <c r="G31" s="129">
        <v>0</v>
      </c>
      <c r="H31" s="130">
        <v>0</v>
      </c>
      <c r="I31" s="128">
        <v>0</v>
      </c>
      <c r="J31" s="128">
        <v>0</v>
      </c>
      <c r="K31" s="129">
        <v>1</v>
      </c>
      <c r="L31" s="130">
        <v>0</v>
      </c>
      <c r="M31" s="128">
        <v>0</v>
      </c>
      <c r="N31" s="128">
        <v>0</v>
      </c>
      <c r="O31" s="129">
        <v>0</v>
      </c>
      <c r="P31" s="130" t="s">
        <v>1127</v>
      </c>
      <c r="Q31" s="128" t="s">
        <v>1127</v>
      </c>
      <c r="R31" s="129" t="s">
        <v>1127</v>
      </c>
      <c r="S31" s="130">
        <v>0</v>
      </c>
      <c r="T31" s="128">
        <v>0</v>
      </c>
      <c r="U31" s="129">
        <v>1</v>
      </c>
      <c r="V31" s="130">
        <v>0</v>
      </c>
      <c r="W31" s="128">
        <v>0</v>
      </c>
      <c r="X31" s="131">
        <v>0</v>
      </c>
      <c r="Y31" s="132" t="s">
        <v>648</v>
      </c>
      <c r="Z31" s="133" t="s">
        <v>672</v>
      </c>
      <c r="AA31" s="133" t="s">
        <v>648</v>
      </c>
      <c r="AB31" s="132" t="s">
        <v>672</v>
      </c>
      <c r="AC31" s="127" t="s">
        <v>1127</v>
      </c>
      <c r="AD31" s="128" t="s">
        <v>1127</v>
      </c>
      <c r="AE31" s="128" t="s">
        <v>1127</v>
      </c>
      <c r="AF31" s="129" t="s">
        <v>1127</v>
      </c>
      <c r="AG31" s="245">
        <v>0</v>
      </c>
      <c r="AH31" s="134">
        <v>0</v>
      </c>
      <c r="AI31" s="134">
        <v>0</v>
      </c>
      <c r="AJ31" s="134">
        <v>1</v>
      </c>
      <c r="AK31" s="134">
        <v>0</v>
      </c>
      <c r="AL31" s="134">
        <v>0</v>
      </c>
      <c r="AM31" s="134">
        <v>0</v>
      </c>
      <c r="AN31" s="135">
        <v>0</v>
      </c>
      <c r="AO31" s="4"/>
      <c r="AP31" s="4"/>
      <c r="AQ31" s="4"/>
      <c r="AR31" s="4"/>
      <c r="AS31" s="4"/>
      <c r="AT31" s="192">
        <f t="shared" si="0"/>
        <v>2</v>
      </c>
      <c r="AU31" s="4"/>
    </row>
    <row r="32" spans="2:47" x14ac:dyDescent="0.2">
      <c r="B32" s="182" t="s">
        <v>684</v>
      </c>
      <c r="C32" s="246">
        <v>10.96</v>
      </c>
      <c r="D32" s="127">
        <v>0</v>
      </c>
      <c r="E32" s="128">
        <v>0</v>
      </c>
      <c r="F32" s="128">
        <v>0</v>
      </c>
      <c r="G32" s="129">
        <v>0</v>
      </c>
      <c r="H32" s="130">
        <v>0</v>
      </c>
      <c r="I32" s="128">
        <v>0</v>
      </c>
      <c r="J32" s="128">
        <v>0</v>
      </c>
      <c r="K32" s="129">
        <v>0</v>
      </c>
      <c r="L32" s="130">
        <v>0</v>
      </c>
      <c r="M32" s="128">
        <v>0</v>
      </c>
      <c r="N32" s="128">
        <v>0</v>
      </c>
      <c r="O32" s="129">
        <v>1</v>
      </c>
      <c r="P32" s="130" t="s">
        <v>1127</v>
      </c>
      <c r="Q32" s="128" t="s">
        <v>1127</v>
      </c>
      <c r="R32" s="129" t="s">
        <v>1127</v>
      </c>
      <c r="S32" s="130">
        <v>0</v>
      </c>
      <c r="T32" s="128">
        <v>0</v>
      </c>
      <c r="U32" s="129">
        <v>0</v>
      </c>
      <c r="V32" s="130">
        <v>0</v>
      </c>
      <c r="W32" s="128">
        <v>0</v>
      </c>
      <c r="X32" s="131">
        <v>1</v>
      </c>
      <c r="Y32" s="132" t="s">
        <v>648</v>
      </c>
      <c r="Z32" s="133" t="s">
        <v>648</v>
      </c>
      <c r="AA32" s="133" t="s">
        <v>672</v>
      </c>
      <c r="AB32" s="132" t="s">
        <v>672</v>
      </c>
      <c r="AC32" s="127" t="s">
        <v>1127</v>
      </c>
      <c r="AD32" s="128" t="s">
        <v>1127</v>
      </c>
      <c r="AE32" s="128" t="s">
        <v>1127</v>
      </c>
      <c r="AF32" s="129" t="s">
        <v>1127</v>
      </c>
      <c r="AG32" s="245">
        <v>0</v>
      </c>
      <c r="AH32" s="134">
        <v>0</v>
      </c>
      <c r="AI32" s="134">
        <v>0</v>
      </c>
      <c r="AJ32" s="134">
        <v>0</v>
      </c>
      <c r="AK32" s="134">
        <v>0</v>
      </c>
      <c r="AL32" s="134">
        <v>0</v>
      </c>
      <c r="AM32" s="134">
        <v>0</v>
      </c>
      <c r="AN32" s="131">
        <v>4.05</v>
      </c>
      <c r="AO32" s="4"/>
      <c r="AP32" s="4"/>
      <c r="AQ32" s="4"/>
      <c r="AR32" s="4"/>
      <c r="AS32" s="4"/>
      <c r="AT32" s="192">
        <f t="shared" si="0"/>
        <v>2</v>
      </c>
      <c r="AU32" s="4"/>
    </row>
    <row r="33" spans="2:47" x14ac:dyDescent="0.2">
      <c r="B33" s="182" t="s">
        <v>683</v>
      </c>
      <c r="C33" s="246">
        <v>10.45</v>
      </c>
      <c r="D33" s="127">
        <v>0</v>
      </c>
      <c r="E33" s="128">
        <v>0</v>
      </c>
      <c r="F33" s="128">
        <v>0</v>
      </c>
      <c r="G33" s="129">
        <v>0</v>
      </c>
      <c r="H33" s="130">
        <v>0</v>
      </c>
      <c r="I33" s="128">
        <v>0</v>
      </c>
      <c r="J33" s="128">
        <v>0</v>
      </c>
      <c r="K33" s="129">
        <v>0</v>
      </c>
      <c r="L33" s="130">
        <v>0</v>
      </c>
      <c r="M33" s="128">
        <v>0</v>
      </c>
      <c r="N33" s="128">
        <v>0</v>
      </c>
      <c r="O33" s="129">
        <v>1</v>
      </c>
      <c r="P33" s="130" t="s">
        <v>1127</v>
      </c>
      <c r="Q33" s="128" t="s">
        <v>1127</v>
      </c>
      <c r="R33" s="129" t="s">
        <v>1127</v>
      </c>
      <c r="S33" s="130">
        <v>0</v>
      </c>
      <c r="T33" s="128">
        <v>0</v>
      </c>
      <c r="U33" s="129">
        <v>0</v>
      </c>
      <c r="V33" s="130">
        <v>0</v>
      </c>
      <c r="W33" s="128">
        <v>0</v>
      </c>
      <c r="X33" s="131">
        <v>1</v>
      </c>
      <c r="Y33" s="132">
        <v>1</v>
      </c>
      <c r="Z33" s="133" t="s">
        <v>648</v>
      </c>
      <c r="AA33" s="133" t="s">
        <v>672</v>
      </c>
      <c r="AB33" s="132" t="s">
        <v>672</v>
      </c>
      <c r="AC33" s="127" t="s">
        <v>1127</v>
      </c>
      <c r="AD33" s="128" t="s">
        <v>1127</v>
      </c>
      <c r="AE33" s="128" t="s">
        <v>1127</v>
      </c>
      <c r="AF33" s="129" t="s">
        <v>1127</v>
      </c>
      <c r="AG33" s="245">
        <v>0</v>
      </c>
      <c r="AH33" s="134">
        <v>0</v>
      </c>
      <c r="AI33" s="134">
        <v>0</v>
      </c>
      <c r="AJ33" s="134">
        <v>0</v>
      </c>
      <c r="AK33" s="134">
        <v>0</v>
      </c>
      <c r="AL33" s="134">
        <v>0</v>
      </c>
      <c r="AM33" s="134">
        <v>0</v>
      </c>
      <c r="AN33" s="135">
        <v>0.1</v>
      </c>
      <c r="AO33" s="4"/>
      <c r="AP33" s="4"/>
      <c r="AQ33" s="4"/>
      <c r="AR33" s="4"/>
      <c r="AS33" s="4"/>
      <c r="AT33" s="192">
        <f t="shared" si="0"/>
        <v>2</v>
      </c>
      <c r="AU33" s="4"/>
    </row>
    <row r="34" spans="2:47" x14ac:dyDescent="0.2">
      <c r="B34" s="182" t="s">
        <v>682</v>
      </c>
      <c r="C34" s="246">
        <v>10.74</v>
      </c>
      <c r="D34" s="127">
        <v>0</v>
      </c>
      <c r="E34" s="128">
        <v>0</v>
      </c>
      <c r="F34" s="128">
        <v>0</v>
      </c>
      <c r="G34" s="129">
        <v>0</v>
      </c>
      <c r="H34" s="130">
        <v>0</v>
      </c>
      <c r="I34" s="128">
        <v>0</v>
      </c>
      <c r="J34" s="128">
        <v>0</v>
      </c>
      <c r="K34" s="129">
        <v>1</v>
      </c>
      <c r="L34" s="130">
        <v>0</v>
      </c>
      <c r="M34" s="128">
        <v>0</v>
      </c>
      <c r="N34" s="128">
        <v>0</v>
      </c>
      <c r="O34" s="129">
        <v>2</v>
      </c>
      <c r="P34" s="130" t="s">
        <v>1127</v>
      </c>
      <c r="Q34" s="128" t="s">
        <v>1127</v>
      </c>
      <c r="R34" s="129" t="s">
        <v>1127</v>
      </c>
      <c r="S34" s="130">
        <v>0</v>
      </c>
      <c r="T34" s="128">
        <v>0</v>
      </c>
      <c r="U34" s="129">
        <v>1</v>
      </c>
      <c r="V34" s="130">
        <v>0</v>
      </c>
      <c r="W34" s="128">
        <v>0</v>
      </c>
      <c r="X34" s="131">
        <v>2</v>
      </c>
      <c r="Y34" s="132" t="s">
        <v>648</v>
      </c>
      <c r="Z34" s="133" t="s">
        <v>672</v>
      </c>
      <c r="AA34" s="133" t="s">
        <v>672</v>
      </c>
      <c r="AB34" s="132" t="s">
        <v>672</v>
      </c>
      <c r="AC34" s="127" t="s">
        <v>1127</v>
      </c>
      <c r="AD34" s="128" t="s">
        <v>1127</v>
      </c>
      <c r="AE34" s="128" t="s">
        <v>1127</v>
      </c>
      <c r="AF34" s="129" t="s">
        <v>1127</v>
      </c>
      <c r="AG34" s="245">
        <v>0</v>
      </c>
      <c r="AH34" s="134">
        <v>0</v>
      </c>
      <c r="AI34" s="134">
        <v>0</v>
      </c>
      <c r="AJ34" s="128">
        <v>7.4999999999999997E-3</v>
      </c>
      <c r="AK34" s="134">
        <v>0</v>
      </c>
      <c r="AL34" s="134">
        <v>0</v>
      </c>
      <c r="AM34" s="134">
        <v>0</v>
      </c>
      <c r="AN34" s="135">
        <v>6.2</v>
      </c>
      <c r="AO34" s="4"/>
      <c r="AP34" s="4"/>
      <c r="AQ34" s="4"/>
      <c r="AR34" s="4"/>
      <c r="AS34" s="4"/>
      <c r="AT34" s="192">
        <f t="shared" si="0"/>
        <v>2</v>
      </c>
      <c r="AU34" s="4"/>
    </row>
    <row r="35" spans="2:47" x14ac:dyDescent="0.2">
      <c r="B35" s="182" t="s">
        <v>681</v>
      </c>
      <c r="C35" s="246">
        <v>10.58</v>
      </c>
      <c r="D35" s="127">
        <v>0</v>
      </c>
      <c r="E35" s="128">
        <v>0</v>
      </c>
      <c r="F35" s="128">
        <v>0</v>
      </c>
      <c r="G35" s="129">
        <v>0</v>
      </c>
      <c r="H35" s="130">
        <v>0</v>
      </c>
      <c r="I35" s="128">
        <v>0</v>
      </c>
      <c r="J35" s="128">
        <v>0</v>
      </c>
      <c r="K35" s="129">
        <v>1</v>
      </c>
      <c r="L35" s="130">
        <v>0</v>
      </c>
      <c r="M35" s="128">
        <v>0</v>
      </c>
      <c r="N35" s="128">
        <v>0</v>
      </c>
      <c r="O35" s="129">
        <v>0</v>
      </c>
      <c r="P35" s="130" t="s">
        <v>1127</v>
      </c>
      <c r="Q35" s="128" t="s">
        <v>1127</v>
      </c>
      <c r="R35" s="129" t="s">
        <v>1127</v>
      </c>
      <c r="S35" s="130">
        <v>0</v>
      </c>
      <c r="T35" s="128">
        <v>0</v>
      </c>
      <c r="U35" s="129">
        <v>1</v>
      </c>
      <c r="V35" s="130">
        <v>0</v>
      </c>
      <c r="W35" s="128">
        <v>0</v>
      </c>
      <c r="X35" s="131">
        <v>0</v>
      </c>
      <c r="Y35" s="132" t="s">
        <v>648</v>
      </c>
      <c r="Z35" s="133" t="s">
        <v>672</v>
      </c>
      <c r="AA35" s="133" t="s">
        <v>648</v>
      </c>
      <c r="AB35" s="132" t="s">
        <v>672</v>
      </c>
      <c r="AC35" s="127" t="s">
        <v>1127</v>
      </c>
      <c r="AD35" s="128" t="s">
        <v>1127</v>
      </c>
      <c r="AE35" s="128" t="s">
        <v>1127</v>
      </c>
      <c r="AF35" s="129" t="s">
        <v>1127</v>
      </c>
      <c r="AG35" s="245">
        <v>0</v>
      </c>
      <c r="AH35" s="134">
        <v>0</v>
      </c>
      <c r="AI35" s="134">
        <v>0</v>
      </c>
      <c r="AJ35" s="128">
        <v>0.05</v>
      </c>
      <c r="AK35" s="134">
        <v>0</v>
      </c>
      <c r="AL35" s="134">
        <v>0</v>
      </c>
      <c r="AM35" s="134">
        <v>0</v>
      </c>
      <c r="AN35" s="135">
        <v>0</v>
      </c>
      <c r="AO35" s="4"/>
      <c r="AP35" s="4"/>
      <c r="AQ35" s="4"/>
      <c r="AR35" s="4"/>
      <c r="AS35" s="4"/>
      <c r="AT35" s="192">
        <f t="shared" si="0"/>
        <v>2</v>
      </c>
      <c r="AU35" s="4"/>
    </row>
    <row r="36" spans="2:47" x14ac:dyDescent="0.2">
      <c r="B36" s="182" t="s">
        <v>680</v>
      </c>
      <c r="C36" s="246">
        <v>10.77</v>
      </c>
      <c r="D36" s="127">
        <v>0</v>
      </c>
      <c r="E36" s="128">
        <v>0</v>
      </c>
      <c r="F36" s="128">
        <v>0</v>
      </c>
      <c r="G36" s="129">
        <v>0</v>
      </c>
      <c r="H36" s="130">
        <v>0</v>
      </c>
      <c r="I36" s="128">
        <v>0</v>
      </c>
      <c r="J36" s="128">
        <v>0</v>
      </c>
      <c r="K36" s="129">
        <v>0</v>
      </c>
      <c r="L36" s="130">
        <v>0</v>
      </c>
      <c r="M36" s="128">
        <v>0</v>
      </c>
      <c r="N36" s="128">
        <v>0</v>
      </c>
      <c r="O36" s="129">
        <v>0</v>
      </c>
      <c r="P36" s="130" t="s">
        <v>1127</v>
      </c>
      <c r="Q36" s="128" t="s">
        <v>1127</v>
      </c>
      <c r="R36" s="129" t="s">
        <v>1127</v>
      </c>
      <c r="S36" s="130">
        <v>0</v>
      </c>
      <c r="T36" s="128">
        <v>0</v>
      </c>
      <c r="U36" s="129">
        <v>0</v>
      </c>
      <c r="V36" s="130">
        <v>0</v>
      </c>
      <c r="W36" s="128">
        <v>0</v>
      </c>
      <c r="X36" s="131">
        <v>0</v>
      </c>
      <c r="Y36" s="132" t="s">
        <v>648</v>
      </c>
      <c r="Z36" s="133" t="s">
        <v>648</v>
      </c>
      <c r="AA36" s="133" t="s">
        <v>648</v>
      </c>
      <c r="AB36" s="132" t="s">
        <v>648</v>
      </c>
      <c r="AC36" s="127" t="s">
        <v>1127</v>
      </c>
      <c r="AD36" s="128" t="s">
        <v>1127</v>
      </c>
      <c r="AE36" s="128" t="s">
        <v>1127</v>
      </c>
      <c r="AF36" s="129" t="s">
        <v>1127</v>
      </c>
      <c r="AG36" s="245">
        <v>0</v>
      </c>
      <c r="AH36" s="134">
        <v>0</v>
      </c>
      <c r="AI36" s="134">
        <v>0</v>
      </c>
      <c r="AJ36" s="134">
        <v>0</v>
      </c>
      <c r="AK36" s="134">
        <v>0</v>
      </c>
      <c r="AL36" s="134">
        <v>0</v>
      </c>
      <c r="AM36" s="134">
        <v>0</v>
      </c>
      <c r="AN36" s="135">
        <v>0</v>
      </c>
      <c r="AO36" s="4"/>
      <c r="AP36" s="4"/>
      <c r="AQ36" s="4"/>
      <c r="AR36" s="4"/>
      <c r="AS36" s="4"/>
      <c r="AT36" s="192">
        <f t="shared" si="0"/>
        <v>1</v>
      </c>
      <c r="AU36" s="4"/>
    </row>
    <row r="37" spans="2:47" x14ac:dyDescent="0.2">
      <c r="B37" s="182" t="s">
        <v>679</v>
      </c>
      <c r="C37" s="246">
        <v>10.75</v>
      </c>
      <c r="D37" s="127">
        <v>0</v>
      </c>
      <c r="E37" s="128">
        <v>0</v>
      </c>
      <c r="F37" s="128">
        <v>0</v>
      </c>
      <c r="G37" s="129">
        <v>2</v>
      </c>
      <c r="H37" s="130">
        <v>0</v>
      </c>
      <c r="I37" s="128">
        <v>0</v>
      </c>
      <c r="J37" s="128">
        <v>0</v>
      </c>
      <c r="K37" s="129">
        <v>2</v>
      </c>
      <c r="L37" s="130">
        <v>0</v>
      </c>
      <c r="M37" s="128">
        <v>0</v>
      </c>
      <c r="N37" s="128">
        <v>0</v>
      </c>
      <c r="O37" s="129">
        <v>0</v>
      </c>
      <c r="P37" s="130" t="s">
        <v>1127</v>
      </c>
      <c r="Q37" s="128" t="s">
        <v>1127</v>
      </c>
      <c r="R37" s="129">
        <v>1</v>
      </c>
      <c r="S37" s="130">
        <v>0</v>
      </c>
      <c r="T37" s="128">
        <v>0</v>
      </c>
      <c r="U37" s="129">
        <v>2</v>
      </c>
      <c r="V37" s="130">
        <v>0</v>
      </c>
      <c r="W37" s="128">
        <v>0</v>
      </c>
      <c r="X37" s="131">
        <v>0</v>
      </c>
      <c r="Y37" s="132" t="s">
        <v>672</v>
      </c>
      <c r="Z37" s="133" t="s">
        <v>672</v>
      </c>
      <c r="AA37" s="133" t="s">
        <v>648</v>
      </c>
      <c r="AB37" s="132" t="s">
        <v>672</v>
      </c>
      <c r="AC37" s="127" t="s">
        <v>1127</v>
      </c>
      <c r="AD37" s="128" t="s">
        <v>1127</v>
      </c>
      <c r="AE37" s="128" t="s">
        <v>1127</v>
      </c>
      <c r="AF37" s="129">
        <v>10.75</v>
      </c>
      <c r="AG37" s="245">
        <v>0</v>
      </c>
      <c r="AH37" s="134">
        <v>0</v>
      </c>
      <c r="AI37" s="134">
        <v>0</v>
      </c>
      <c r="AJ37" s="128">
        <v>0.32500000000000001</v>
      </c>
      <c r="AK37" s="134">
        <v>0</v>
      </c>
      <c r="AL37" s="134">
        <v>0</v>
      </c>
      <c r="AM37" s="134">
        <v>0</v>
      </c>
      <c r="AN37" s="135">
        <v>0</v>
      </c>
      <c r="AO37" s="4"/>
      <c r="AP37" s="4"/>
      <c r="AQ37" s="4"/>
      <c r="AR37" s="4"/>
      <c r="AS37" s="4"/>
      <c r="AT37" s="192">
        <f t="shared" si="0"/>
        <v>2</v>
      </c>
      <c r="AU37" s="4"/>
    </row>
    <row r="38" spans="2:47" x14ac:dyDescent="0.2">
      <c r="B38" s="182" t="s">
        <v>678</v>
      </c>
      <c r="C38" s="246">
        <v>10.47</v>
      </c>
      <c r="D38" s="127">
        <v>0</v>
      </c>
      <c r="E38" s="128">
        <v>0</v>
      </c>
      <c r="F38" s="128">
        <v>0</v>
      </c>
      <c r="G38" s="129">
        <v>0</v>
      </c>
      <c r="H38" s="130">
        <v>0</v>
      </c>
      <c r="I38" s="128">
        <v>0</v>
      </c>
      <c r="J38" s="128">
        <v>0</v>
      </c>
      <c r="K38" s="129">
        <v>0</v>
      </c>
      <c r="L38" s="130">
        <v>0</v>
      </c>
      <c r="M38" s="128">
        <v>0</v>
      </c>
      <c r="N38" s="128">
        <v>0</v>
      </c>
      <c r="O38" s="129">
        <v>1</v>
      </c>
      <c r="P38" s="130" t="s">
        <v>1127</v>
      </c>
      <c r="Q38" s="128" t="s">
        <v>1127</v>
      </c>
      <c r="R38" s="129" t="s">
        <v>1127</v>
      </c>
      <c r="S38" s="130">
        <v>0</v>
      </c>
      <c r="T38" s="128">
        <v>0</v>
      </c>
      <c r="U38" s="129">
        <v>0</v>
      </c>
      <c r="V38" s="130">
        <v>0</v>
      </c>
      <c r="W38" s="128">
        <v>0</v>
      </c>
      <c r="X38" s="131">
        <v>1</v>
      </c>
      <c r="Y38" s="132" t="s">
        <v>648</v>
      </c>
      <c r="Z38" s="133" t="s">
        <v>648</v>
      </c>
      <c r="AA38" s="133" t="s">
        <v>672</v>
      </c>
      <c r="AB38" s="132" t="s">
        <v>672</v>
      </c>
      <c r="AC38" s="127" t="s">
        <v>1127</v>
      </c>
      <c r="AD38" s="128" t="s">
        <v>1127</v>
      </c>
      <c r="AE38" s="128" t="s">
        <v>1127</v>
      </c>
      <c r="AF38" s="129" t="s">
        <v>1127</v>
      </c>
      <c r="AG38" s="245">
        <v>0</v>
      </c>
      <c r="AH38" s="134">
        <v>0</v>
      </c>
      <c r="AI38" s="134">
        <v>0</v>
      </c>
      <c r="AJ38" s="134">
        <v>0</v>
      </c>
      <c r="AK38" s="134">
        <v>0</v>
      </c>
      <c r="AL38" s="134">
        <v>0</v>
      </c>
      <c r="AM38" s="134">
        <v>0</v>
      </c>
      <c r="AN38" s="135">
        <v>0.5</v>
      </c>
      <c r="AO38" s="4"/>
      <c r="AP38" s="4"/>
      <c r="AQ38" s="4"/>
      <c r="AR38" s="4"/>
      <c r="AS38" s="4"/>
      <c r="AT38" s="192">
        <f t="shared" si="0"/>
        <v>2</v>
      </c>
      <c r="AU38" s="4"/>
    </row>
    <row r="39" spans="2:47" x14ac:dyDescent="0.2">
      <c r="B39" s="182" t="s">
        <v>677</v>
      </c>
      <c r="C39" s="246">
        <v>8.3800000000000008</v>
      </c>
      <c r="D39" s="127">
        <v>0</v>
      </c>
      <c r="E39" s="128">
        <v>0</v>
      </c>
      <c r="F39" s="128">
        <v>0</v>
      </c>
      <c r="G39" s="129">
        <v>0</v>
      </c>
      <c r="H39" s="130">
        <v>0</v>
      </c>
      <c r="I39" s="128">
        <v>0</v>
      </c>
      <c r="J39" s="128">
        <v>0</v>
      </c>
      <c r="K39" s="129">
        <v>3</v>
      </c>
      <c r="L39" s="130">
        <v>0</v>
      </c>
      <c r="M39" s="128">
        <v>0</v>
      </c>
      <c r="N39" s="128">
        <v>0</v>
      </c>
      <c r="O39" s="129">
        <v>0</v>
      </c>
      <c r="P39" s="130" t="s">
        <v>1127</v>
      </c>
      <c r="Q39" s="128" t="s">
        <v>1127</v>
      </c>
      <c r="R39" s="129" t="s">
        <v>1127</v>
      </c>
      <c r="S39" s="130">
        <v>0</v>
      </c>
      <c r="T39" s="128">
        <v>0</v>
      </c>
      <c r="U39" s="129">
        <v>3</v>
      </c>
      <c r="V39" s="130">
        <v>0</v>
      </c>
      <c r="W39" s="128">
        <v>0</v>
      </c>
      <c r="X39" s="131">
        <v>0</v>
      </c>
      <c r="Y39" s="132" t="s">
        <v>648</v>
      </c>
      <c r="Z39" s="133" t="s">
        <v>672</v>
      </c>
      <c r="AA39" s="133" t="s">
        <v>648</v>
      </c>
      <c r="AB39" s="132" t="s">
        <v>672</v>
      </c>
      <c r="AC39" s="127" t="s">
        <v>1127</v>
      </c>
      <c r="AD39" s="128" t="s">
        <v>1127</v>
      </c>
      <c r="AE39" s="128" t="s">
        <v>1127</v>
      </c>
      <c r="AF39" s="129" t="s">
        <v>1127</v>
      </c>
      <c r="AG39" s="245">
        <v>0</v>
      </c>
      <c r="AH39" s="134">
        <v>0</v>
      </c>
      <c r="AI39" s="134">
        <v>0</v>
      </c>
      <c r="AJ39" s="128">
        <v>0.28999999999999998</v>
      </c>
      <c r="AK39" s="134">
        <v>0</v>
      </c>
      <c r="AL39" s="134">
        <v>0</v>
      </c>
      <c r="AM39" s="134">
        <v>0</v>
      </c>
      <c r="AN39" s="135">
        <v>0</v>
      </c>
      <c r="AO39" s="4"/>
      <c r="AP39" s="4"/>
      <c r="AQ39" s="4"/>
      <c r="AR39" s="4"/>
      <c r="AS39" s="4"/>
      <c r="AT39" s="192">
        <f t="shared" si="0"/>
        <v>2</v>
      </c>
      <c r="AU39" s="4"/>
    </row>
    <row r="40" spans="2:47" x14ac:dyDescent="0.2">
      <c r="B40" s="182" t="s">
        <v>676</v>
      </c>
      <c r="C40" s="246">
        <v>4.4400000000000004</v>
      </c>
      <c r="D40" s="127">
        <v>0</v>
      </c>
      <c r="E40" s="128">
        <v>0</v>
      </c>
      <c r="F40" s="128">
        <v>0</v>
      </c>
      <c r="G40" s="129">
        <v>0</v>
      </c>
      <c r="H40" s="130">
        <v>0</v>
      </c>
      <c r="I40" s="128">
        <v>0</v>
      </c>
      <c r="J40" s="128">
        <v>0</v>
      </c>
      <c r="K40" s="129">
        <v>0</v>
      </c>
      <c r="L40" s="130">
        <v>0</v>
      </c>
      <c r="M40" s="128">
        <v>0</v>
      </c>
      <c r="N40" s="128">
        <v>0</v>
      </c>
      <c r="O40" s="129">
        <v>0</v>
      </c>
      <c r="P40" s="130" t="s">
        <v>1127</v>
      </c>
      <c r="Q40" s="128" t="s">
        <v>1127</v>
      </c>
      <c r="R40" s="129" t="s">
        <v>1127</v>
      </c>
      <c r="S40" s="130">
        <v>0</v>
      </c>
      <c r="T40" s="128">
        <v>0</v>
      </c>
      <c r="U40" s="129">
        <v>0</v>
      </c>
      <c r="V40" s="130">
        <v>0</v>
      </c>
      <c r="W40" s="128">
        <v>0</v>
      </c>
      <c r="X40" s="131">
        <v>0</v>
      </c>
      <c r="Y40" s="132" t="s">
        <v>648</v>
      </c>
      <c r="Z40" s="133" t="s">
        <v>648</v>
      </c>
      <c r="AA40" s="133" t="s">
        <v>648</v>
      </c>
      <c r="AB40" s="132" t="s">
        <v>648</v>
      </c>
      <c r="AC40" s="127" t="s">
        <v>1127</v>
      </c>
      <c r="AD40" s="128" t="s">
        <v>1127</v>
      </c>
      <c r="AE40" s="128" t="s">
        <v>1127</v>
      </c>
      <c r="AF40" s="129" t="s">
        <v>1127</v>
      </c>
      <c r="AG40" s="245">
        <v>0</v>
      </c>
      <c r="AH40" s="134">
        <v>0</v>
      </c>
      <c r="AI40" s="134">
        <v>0</v>
      </c>
      <c r="AJ40" s="134">
        <v>0</v>
      </c>
      <c r="AK40" s="134">
        <v>0</v>
      </c>
      <c r="AL40" s="134">
        <v>0</v>
      </c>
      <c r="AM40" s="134">
        <v>0</v>
      </c>
      <c r="AN40" s="135">
        <v>0</v>
      </c>
      <c r="AO40" s="4"/>
      <c r="AP40" s="4"/>
      <c r="AQ40" s="4"/>
      <c r="AR40" s="4"/>
      <c r="AS40" s="4"/>
      <c r="AT40" s="192">
        <f t="shared" si="0"/>
        <v>1</v>
      </c>
      <c r="AU40" s="4"/>
    </row>
    <row r="41" spans="2:47" x14ac:dyDescent="0.2">
      <c r="B41" s="182" t="s">
        <v>620</v>
      </c>
      <c r="C41" s="246">
        <v>1.1299999999999999</v>
      </c>
      <c r="D41" s="127">
        <v>0</v>
      </c>
      <c r="E41" s="128">
        <v>0</v>
      </c>
      <c r="F41" s="128">
        <v>0</v>
      </c>
      <c r="G41" s="129">
        <v>0</v>
      </c>
      <c r="H41" s="130">
        <v>0</v>
      </c>
      <c r="I41" s="128">
        <v>0</v>
      </c>
      <c r="J41" s="128">
        <v>0</v>
      </c>
      <c r="K41" s="129">
        <v>1</v>
      </c>
      <c r="L41" s="130">
        <v>0</v>
      </c>
      <c r="M41" s="128">
        <v>0</v>
      </c>
      <c r="N41" s="128">
        <v>0</v>
      </c>
      <c r="O41" s="129">
        <v>0</v>
      </c>
      <c r="P41" s="130" t="s">
        <v>1127</v>
      </c>
      <c r="Q41" s="128" t="s">
        <v>1127</v>
      </c>
      <c r="R41" s="129" t="s">
        <v>1127</v>
      </c>
      <c r="S41" s="130">
        <v>0</v>
      </c>
      <c r="T41" s="128">
        <v>0</v>
      </c>
      <c r="U41" s="129">
        <v>1</v>
      </c>
      <c r="V41" s="130">
        <v>0</v>
      </c>
      <c r="W41" s="128">
        <v>0</v>
      </c>
      <c r="X41" s="131">
        <v>0</v>
      </c>
      <c r="Y41" s="132" t="s">
        <v>648</v>
      </c>
      <c r="Z41" s="133" t="s">
        <v>672</v>
      </c>
      <c r="AA41" s="133" t="s">
        <v>648</v>
      </c>
      <c r="AB41" s="132" t="s">
        <v>672</v>
      </c>
      <c r="AC41" s="127" t="s">
        <v>1127</v>
      </c>
      <c r="AD41" s="128" t="s">
        <v>1127</v>
      </c>
      <c r="AE41" s="128" t="s">
        <v>1127</v>
      </c>
      <c r="AF41" s="129" t="s">
        <v>1127</v>
      </c>
      <c r="AG41" s="245">
        <v>0</v>
      </c>
      <c r="AH41" s="134">
        <v>0</v>
      </c>
      <c r="AI41" s="134">
        <v>0</v>
      </c>
      <c r="AJ41" s="128">
        <v>7.4999999999999997E-3</v>
      </c>
      <c r="AK41" s="134">
        <v>0</v>
      </c>
      <c r="AL41" s="134">
        <v>0</v>
      </c>
      <c r="AM41" s="134">
        <v>0</v>
      </c>
      <c r="AN41" s="135">
        <v>0</v>
      </c>
      <c r="AO41" s="4"/>
      <c r="AP41" s="4"/>
      <c r="AQ41" s="4"/>
      <c r="AR41" s="4"/>
      <c r="AS41" s="4"/>
      <c r="AT41" s="192">
        <f t="shared" si="0"/>
        <v>2</v>
      </c>
      <c r="AU41" s="4"/>
    </row>
    <row r="42" spans="2:47" x14ac:dyDescent="0.2">
      <c r="B42" s="182"/>
      <c r="C42" s="126"/>
      <c r="D42" s="127"/>
      <c r="E42" s="128"/>
      <c r="F42" s="128"/>
      <c r="G42" s="129"/>
      <c r="H42" s="130"/>
      <c r="I42" s="128"/>
      <c r="J42" s="128"/>
      <c r="K42" s="129"/>
      <c r="L42" s="130"/>
      <c r="M42" s="128"/>
      <c r="N42" s="128"/>
      <c r="O42" s="129"/>
      <c r="P42" s="130"/>
      <c r="Q42" s="128"/>
      <c r="R42" s="129"/>
      <c r="S42" s="130"/>
      <c r="T42" s="128"/>
      <c r="U42" s="129"/>
      <c r="V42" s="130"/>
      <c r="W42" s="128"/>
      <c r="X42" s="131"/>
      <c r="Y42" s="132"/>
      <c r="Z42" s="133"/>
      <c r="AA42" s="133"/>
      <c r="AB42" s="132"/>
      <c r="AC42" s="127"/>
      <c r="AD42" s="128"/>
      <c r="AE42" s="128"/>
      <c r="AF42" s="129"/>
      <c r="AG42" s="138"/>
      <c r="AH42" s="128"/>
      <c r="AI42" s="128"/>
      <c r="AJ42" s="128"/>
      <c r="AK42" s="128"/>
      <c r="AL42" s="128"/>
      <c r="AM42" s="128"/>
      <c r="AN42" s="131"/>
      <c r="AO42" s="4"/>
      <c r="AP42" s="4"/>
      <c r="AQ42" s="4"/>
      <c r="AR42" s="4"/>
      <c r="AS42" s="4"/>
      <c r="AT42" s="192">
        <f t="shared" si="0"/>
        <v>1</v>
      </c>
      <c r="AU42" s="4"/>
    </row>
    <row r="43" spans="2:47" ht="12.6" thickBot="1" x14ac:dyDescent="0.25">
      <c r="B43" s="183"/>
      <c r="C43" s="139"/>
      <c r="D43" s="140"/>
      <c r="E43" s="141"/>
      <c r="F43" s="141"/>
      <c r="G43" s="142"/>
      <c r="H43" s="143"/>
      <c r="I43" s="141"/>
      <c r="J43" s="141"/>
      <c r="K43" s="142"/>
      <c r="L43" s="143"/>
      <c r="M43" s="141"/>
      <c r="N43" s="141"/>
      <c r="O43" s="142"/>
      <c r="P43" s="143"/>
      <c r="Q43" s="141"/>
      <c r="R43" s="142"/>
      <c r="S43" s="143"/>
      <c r="T43" s="141"/>
      <c r="U43" s="142"/>
      <c r="V43" s="143"/>
      <c r="W43" s="141"/>
      <c r="X43" s="144"/>
      <c r="Y43" s="145"/>
      <c r="Z43" s="146"/>
      <c r="AA43" s="146"/>
      <c r="AB43" s="145"/>
      <c r="AC43" s="140"/>
      <c r="AD43" s="141"/>
      <c r="AE43" s="141"/>
      <c r="AF43" s="142"/>
      <c r="AG43" s="147"/>
      <c r="AH43" s="141"/>
      <c r="AI43" s="141"/>
      <c r="AJ43" s="141"/>
      <c r="AK43" s="141"/>
      <c r="AL43" s="141"/>
      <c r="AM43" s="141"/>
      <c r="AN43" s="144"/>
      <c r="AO43" s="4"/>
      <c r="AP43" s="4"/>
      <c r="AQ43" s="4"/>
      <c r="AR43" s="4"/>
      <c r="AS43" s="4"/>
      <c r="AT43" s="192">
        <f t="shared" si="0"/>
        <v>1</v>
      </c>
      <c r="AU43" s="4"/>
    </row>
    <row r="44" spans="2:47" ht="15" customHeight="1" thickTop="1" thickBot="1" x14ac:dyDescent="0.25">
      <c r="B44" s="964" t="s">
        <v>56</v>
      </c>
      <c r="C44" s="965"/>
      <c r="D44" s="148">
        <f>SUM(D10:D43)</f>
        <v>0</v>
      </c>
      <c r="E44" s="149">
        <f t="shared" ref="E44:X44" si="1">SUM(E10:E43)</f>
        <v>0</v>
      </c>
      <c r="F44" s="149">
        <f t="shared" si="1"/>
        <v>0</v>
      </c>
      <c r="G44" s="150">
        <f t="shared" si="1"/>
        <v>2</v>
      </c>
      <c r="H44" s="151">
        <f t="shared" si="1"/>
        <v>0</v>
      </c>
      <c r="I44" s="149">
        <f t="shared" si="1"/>
        <v>0</v>
      </c>
      <c r="J44" s="149">
        <f t="shared" si="1"/>
        <v>0</v>
      </c>
      <c r="K44" s="150">
        <f t="shared" si="1"/>
        <v>16</v>
      </c>
      <c r="L44" s="151">
        <f t="shared" si="1"/>
        <v>0</v>
      </c>
      <c r="M44" s="149">
        <f t="shared" si="1"/>
        <v>0</v>
      </c>
      <c r="N44" s="149">
        <f t="shared" si="1"/>
        <v>3</v>
      </c>
      <c r="O44" s="150">
        <f t="shared" si="1"/>
        <v>37</v>
      </c>
      <c r="P44" s="151">
        <f t="shared" si="1"/>
        <v>0</v>
      </c>
      <c r="Q44" s="149">
        <f t="shared" si="1"/>
        <v>0</v>
      </c>
      <c r="R44" s="150">
        <f t="shared" si="1"/>
        <v>1</v>
      </c>
      <c r="S44" s="151">
        <f t="shared" si="1"/>
        <v>0</v>
      </c>
      <c r="T44" s="149">
        <f t="shared" si="1"/>
        <v>0</v>
      </c>
      <c r="U44" s="150">
        <f t="shared" si="1"/>
        <v>16</v>
      </c>
      <c r="V44" s="151">
        <f t="shared" si="1"/>
        <v>0</v>
      </c>
      <c r="W44" s="149">
        <f t="shared" si="1"/>
        <v>0</v>
      </c>
      <c r="X44" s="152">
        <f t="shared" si="1"/>
        <v>40</v>
      </c>
      <c r="Y44" s="153"/>
      <c r="Z44" s="154"/>
      <c r="AA44" s="154"/>
      <c r="AB44" s="153"/>
      <c r="AC44" s="155">
        <f>SUM(AC11:AC43)</f>
        <v>0</v>
      </c>
      <c r="AD44" s="156">
        <f>SUM(AD11:AD43)</f>
        <v>0</v>
      </c>
      <c r="AE44" s="156">
        <f>SUM(AE11:AE43)</f>
        <v>0</v>
      </c>
      <c r="AF44" s="157">
        <f>SUM(AF11:AF43)</f>
        <v>10.75</v>
      </c>
      <c r="AG44" s="158">
        <f t="shared" ref="AG44:AN44" si="2">SUM(AG10:AG43)</f>
        <v>0</v>
      </c>
      <c r="AH44" s="159">
        <f t="shared" si="2"/>
        <v>0</v>
      </c>
      <c r="AI44" s="159">
        <f t="shared" si="2"/>
        <v>0</v>
      </c>
      <c r="AJ44" s="159">
        <f t="shared" si="2"/>
        <v>5.2750000000000004</v>
      </c>
      <c r="AK44" s="159">
        <f t="shared" si="2"/>
        <v>0</v>
      </c>
      <c r="AL44" s="159">
        <f t="shared" si="2"/>
        <v>0</v>
      </c>
      <c r="AM44" s="159">
        <f t="shared" si="2"/>
        <v>5.1499999999999995</v>
      </c>
      <c r="AN44" s="160">
        <f t="shared" si="2"/>
        <v>87.659999999999982</v>
      </c>
      <c r="AO44" s="4"/>
      <c r="AP44" s="4"/>
      <c r="AQ44" s="4"/>
      <c r="AR44" s="4"/>
      <c r="AS44" s="4"/>
      <c r="AT44" s="166">
        <f>MAX(AT10:AT43)</f>
        <v>2</v>
      </c>
      <c r="AU44" s="4" t="s">
        <v>320</v>
      </c>
    </row>
    <row r="45" spans="2:47" x14ac:dyDescent="0.2">
      <c r="D45" s="119" t="s">
        <v>557</v>
      </c>
      <c r="E45" s="118"/>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row>
    <row r="46" spans="2:47" x14ac:dyDescent="0.2">
      <c r="D46" s="119" t="s">
        <v>558</v>
      </c>
      <c r="E46" s="118"/>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119"/>
      <c r="AL46" s="119"/>
      <c r="AM46" s="119"/>
      <c r="AN46" s="119"/>
    </row>
    <row r="47" spans="2:47" x14ac:dyDescent="0.2">
      <c r="D47" s="119" t="s">
        <v>298</v>
      </c>
      <c r="E47" s="118"/>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row>
    <row r="48" spans="2:47" x14ac:dyDescent="0.2">
      <c r="D48" s="119" t="s">
        <v>562</v>
      </c>
      <c r="E48" s="118"/>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row>
    <row r="49" spans="4:40" x14ac:dyDescent="0.2">
      <c r="D49" s="119" t="s">
        <v>299</v>
      </c>
      <c r="E49" s="118"/>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19"/>
      <c r="AL49" s="119"/>
      <c r="AM49" s="119"/>
      <c r="AN49" s="119"/>
    </row>
    <row r="50" spans="4:40" x14ac:dyDescent="0.2">
      <c r="D50" s="119" t="s">
        <v>563</v>
      </c>
      <c r="E50" s="118"/>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row>
  </sheetData>
  <autoFilter ref="A1:AU41" xr:uid="{00000000-0001-0000-0F00-000000000000}"/>
  <mergeCells count="42">
    <mergeCell ref="AT6:AT9"/>
    <mergeCell ref="C6:C9"/>
    <mergeCell ref="B6:B9"/>
    <mergeCell ref="B44:C44"/>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A3" sqref="A3"/>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2.77734375" customWidth="1"/>
  </cols>
  <sheetData>
    <row r="3" spans="2:13" ht="13.8" thickBot="1" x14ac:dyDescent="0.25"/>
    <row r="4" spans="2:13" ht="13.8" thickBot="1" x14ac:dyDescent="0.25">
      <c r="B4" s="979" t="s">
        <v>539</v>
      </c>
      <c r="C4" s="980"/>
      <c r="D4" s="980"/>
      <c r="E4" s="981"/>
    </row>
    <row r="5" spans="2:13" ht="13.8" thickBot="1" x14ac:dyDescent="0.25">
      <c r="B5" s="174" t="s">
        <v>522</v>
      </c>
      <c r="C5" s="174" t="s">
        <v>523</v>
      </c>
      <c r="D5" s="174" t="s">
        <v>536</v>
      </c>
      <c r="E5" s="174" t="s">
        <v>537</v>
      </c>
    </row>
    <row r="6" spans="2:13" ht="13.8" thickTop="1" x14ac:dyDescent="0.2">
      <c r="B6" s="214" t="s">
        <v>524</v>
      </c>
      <c r="C6" s="214" t="s">
        <v>531</v>
      </c>
      <c r="D6" s="214" t="s">
        <v>353</v>
      </c>
      <c r="E6" s="214" t="s">
        <v>353</v>
      </c>
    </row>
    <row r="7" spans="2:13" x14ac:dyDescent="0.2">
      <c r="B7" s="215" t="s">
        <v>525</v>
      </c>
      <c r="C7" s="215" t="s">
        <v>532</v>
      </c>
      <c r="D7" s="215" t="s">
        <v>538</v>
      </c>
      <c r="E7" s="215" t="s">
        <v>538</v>
      </c>
    </row>
    <row r="8" spans="2:13" x14ac:dyDescent="0.2">
      <c r="B8" s="216" t="s">
        <v>526</v>
      </c>
      <c r="C8" s="216" t="s">
        <v>533</v>
      </c>
      <c r="D8" s="217"/>
      <c r="E8" s="217"/>
    </row>
    <row r="9" spans="2:13" x14ac:dyDescent="0.2">
      <c r="B9" s="216" t="s">
        <v>527</v>
      </c>
      <c r="C9" s="216" t="s">
        <v>534</v>
      </c>
      <c r="D9" s="217"/>
      <c r="E9" s="217"/>
    </row>
    <row r="10" spans="2:13" x14ac:dyDescent="0.2">
      <c r="B10" s="216" t="s">
        <v>529</v>
      </c>
      <c r="C10" s="216" t="s">
        <v>357</v>
      </c>
      <c r="D10" s="217"/>
      <c r="E10" s="217"/>
    </row>
    <row r="11" spans="2:13" x14ac:dyDescent="0.2">
      <c r="B11" s="217" t="s">
        <v>528</v>
      </c>
      <c r="C11" s="217"/>
      <c r="D11" s="217"/>
      <c r="E11" s="217"/>
    </row>
    <row r="12" spans="2:13" x14ac:dyDescent="0.2">
      <c r="B12" s="217" t="s">
        <v>530</v>
      </c>
      <c r="C12" s="56"/>
    </row>
    <row r="13" spans="2:13" ht="13.8" thickBot="1" x14ac:dyDescent="0.25"/>
    <row r="14" spans="2:13" ht="13.8" thickBot="1" x14ac:dyDescent="0.25">
      <c r="B14" s="975" t="s">
        <v>555</v>
      </c>
      <c r="C14" s="976"/>
      <c r="D14" s="976"/>
      <c r="E14" s="976"/>
      <c r="F14" s="976"/>
      <c r="G14" s="976"/>
      <c r="H14" s="976"/>
      <c r="I14" s="976"/>
      <c r="J14" s="977"/>
      <c r="L14" t="s">
        <v>417</v>
      </c>
    </row>
    <row r="15" spans="2:13" ht="13.8" thickBot="1" x14ac:dyDescent="0.25">
      <c r="B15" s="174" t="s">
        <v>347</v>
      </c>
      <c r="C15" t="s">
        <v>460</v>
      </c>
      <c r="D15" s="174" t="s">
        <v>461</v>
      </c>
      <c r="E15" s="174" t="s">
        <v>462</v>
      </c>
      <c r="F15" s="174" t="s">
        <v>463</v>
      </c>
      <c r="G15" s="174" t="s">
        <v>464</v>
      </c>
      <c r="H15" s="174" t="s">
        <v>465</v>
      </c>
      <c r="I15" s="174" t="s">
        <v>466</v>
      </c>
      <c r="J15" s="174" t="s">
        <v>467</v>
      </c>
      <c r="L15" t="s">
        <v>418</v>
      </c>
      <c r="M15" t="s">
        <v>425</v>
      </c>
    </row>
    <row r="16" spans="2:13" ht="13.8" thickTop="1" x14ac:dyDescent="0.2">
      <c r="B16" s="173" t="s">
        <v>561</v>
      </c>
      <c r="C16" s="211" t="s">
        <v>511</v>
      </c>
      <c r="D16" s="187" t="s">
        <v>361</v>
      </c>
      <c r="E16" s="187" t="s">
        <v>354</v>
      </c>
      <c r="F16" s="187" t="s">
        <v>362</v>
      </c>
      <c r="G16" s="187" t="s">
        <v>362</v>
      </c>
      <c r="H16" s="187" t="s">
        <v>378</v>
      </c>
      <c r="I16" s="176" t="s">
        <v>383</v>
      </c>
      <c r="J16" s="176" t="s">
        <v>381</v>
      </c>
      <c r="L16" t="s">
        <v>419</v>
      </c>
      <c r="M16" t="s">
        <v>419</v>
      </c>
    </row>
    <row r="17" spans="2:13" x14ac:dyDescent="0.2">
      <c r="B17" s="175" t="s">
        <v>348</v>
      </c>
      <c r="C17" s="212" t="s">
        <v>512</v>
      </c>
      <c r="D17" s="177" t="s">
        <v>351</v>
      </c>
      <c r="E17" s="177" t="s">
        <v>355</v>
      </c>
      <c r="F17" s="177" t="s">
        <v>363</v>
      </c>
      <c r="G17" s="177" t="s">
        <v>367</v>
      </c>
      <c r="H17" s="177" t="s">
        <v>379</v>
      </c>
      <c r="I17" s="177" t="s">
        <v>384</v>
      </c>
      <c r="J17" s="177" t="s">
        <v>380</v>
      </c>
      <c r="L17" t="s">
        <v>421</v>
      </c>
      <c r="M17" t="s">
        <v>420</v>
      </c>
    </row>
    <row r="18" spans="2:13" x14ac:dyDescent="0.2">
      <c r="B18" s="175" t="s">
        <v>349</v>
      </c>
      <c r="C18" s="212" t="s">
        <v>513</v>
      </c>
      <c r="D18" s="177" t="s">
        <v>352</v>
      </c>
      <c r="E18" s="177" t="s">
        <v>559</v>
      </c>
      <c r="F18" s="177" t="s">
        <v>364</v>
      </c>
      <c r="G18" s="177" t="s">
        <v>365</v>
      </c>
      <c r="H18" s="177"/>
      <c r="I18" s="177" t="s">
        <v>379</v>
      </c>
      <c r="J18" s="177" t="s">
        <v>382</v>
      </c>
      <c r="L18" t="s">
        <v>422</v>
      </c>
      <c r="M18" t="s">
        <v>423</v>
      </c>
    </row>
    <row r="19" spans="2:13" x14ac:dyDescent="0.2">
      <c r="B19" s="175" t="s">
        <v>350</v>
      </c>
      <c r="C19" s="212" t="s">
        <v>514</v>
      </c>
      <c r="D19" s="177"/>
      <c r="E19" s="177" t="s">
        <v>572</v>
      </c>
      <c r="F19" s="177" t="s">
        <v>365</v>
      </c>
      <c r="G19" s="177" t="s">
        <v>366</v>
      </c>
      <c r="H19" s="177"/>
      <c r="I19" s="177"/>
      <c r="J19" s="177"/>
      <c r="L19" t="s">
        <v>423</v>
      </c>
      <c r="M19" t="s">
        <v>424</v>
      </c>
    </row>
    <row r="20" spans="2:13" x14ac:dyDescent="0.2">
      <c r="B20" s="178" t="s">
        <v>357</v>
      </c>
      <c r="C20" s="212" t="s">
        <v>509</v>
      </c>
      <c r="D20" s="177"/>
      <c r="E20" s="177" t="s">
        <v>356</v>
      </c>
      <c r="F20" s="177" t="s">
        <v>366</v>
      </c>
      <c r="G20" s="177" t="s">
        <v>542</v>
      </c>
      <c r="H20" s="177"/>
      <c r="I20" s="177"/>
      <c r="J20" s="177"/>
      <c r="L20" t="s">
        <v>424</v>
      </c>
    </row>
    <row r="21" spans="2:13" x14ac:dyDescent="0.2">
      <c r="B21" s="178"/>
      <c r="C21" s="212" t="s">
        <v>510</v>
      </c>
      <c r="D21" s="177"/>
      <c r="E21" s="177" t="s">
        <v>541</v>
      </c>
      <c r="F21" s="177" t="s">
        <v>542</v>
      </c>
      <c r="G21" s="177"/>
      <c r="H21" s="177"/>
      <c r="I21" s="177"/>
      <c r="J21" s="177"/>
    </row>
    <row r="22" spans="2:13" x14ac:dyDescent="0.2">
      <c r="C22" s="212" t="s">
        <v>515</v>
      </c>
      <c r="D22" s="177"/>
      <c r="E22" s="177" t="s">
        <v>357</v>
      </c>
      <c r="F22" s="177"/>
      <c r="G22" s="177"/>
      <c r="H22" s="177"/>
      <c r="I22" s="177"/>
      <c r="J22" s="177"/>
      <c r="L22" t="s">
        <v>426</v>
      </c>
    </row>
    <row r="23" spans="2:13" x14ac:dyDescent="0.2">
      <c r="C23" s="212" t="s">
        <v>516</v>
      </c>
      <c r="D23" s="177"/>
      <c r="E23" s="177"/>
      <c r="F23" s="177"/>
      <c r="G23" s="177"/>
      <c r="H23" s="177"/>
      <c r="I23" s="177"/>
      <c r="J23" s="177"/>
    </row>
    <row r="24" spans="2:13" x14ac:dyDescent="0.2">
      <c r="C24" s="212" t="s">
        <v>517</v>
      </c>
      <c r="D24" s="177"/>
      <c r="E24" s="177"/>
      <c r="F24" s="177"/>
      <c r="G24" s="177"/>
      <c r="H24" s="177"/>
      <c r="I24" s="177"/>
      <c r="J24" s="177"/>
    </row>
    <row r="25" spans="2:13" x14ac:dyDescent="0.2">
      <c r="C25" s="212" t="s">
        <v>518</v>
      </c>
      <c r="D25" s="177"/>
      <c r="E25" s="177" t="s">
        <v>355</v>
      </c>
      <c r="F25" s="177"/>
      <c r="G25" s="177"/>
      <c r="H25" s="177"/>
      <c r="I25" s="177"/>
      <c r="J25" s="177"/>
    </row>
    <row r="26" spans="2:13" x14ac:dyDescent="0.2">
      <c r="C26" s="212" t="s">
        <v>519</v>
      </c>
      <c r="D26" s="177"/>
      <c r="E26" s="235" t="s">
        <v>559</v>
      </c>
      <c r="F26" s="177"/>
      <c r="G26" s="177"/>
      <c r="H26" s="177"/>
      <c r="I26" s="177"/>
      <c r="J26" s="177"/>
    </row>
    <row r="27" spans="2:13" x14ac:dyDescent="0.2">
      <c r="C27" s="212" t="s">
        <v>520</v>
      </c>
      <c r="D27" s="177"/>
      <c r="E27" s="177" t="s">
        <v>368</v>
      </c>
      <c r="F27" s="177"/>
      <c r="G27" s="177"/>
      <c r="H27" s="177"/>
      <c r="I27" s="177"/>
      <c r="J27" s="177"/>
    </row>
    <row r="28" spans="2:13" x14ac:dyDescent="0.2">
      <c r="C28" s="210" t="s">
        <v>521</v>
      </c>
      <c r="D28" s="177"/>
      <c r="E28" s="235" t="s">
        <v>576</v>
      </c>
      <c r="F28" s="177"/>
      <c r="G28" s="177"/>
      <c r="H28" s="177"/>
      <c r="I28" s="177"/>
      <c r="J28" s="177"/>
    </row>
    <row r="29" spans="2:13" x14ac:dyDescent="0.2">
      <c r="C29" s="213" t="s">
        <v>357</v>
      </c>
      <c r="D29" s="177"/>
      <c r="E29" s="177" t="s">
        <v>540</v>
      </c>
      <c r="F29" s="177"/>
      <c r="G29" s="177"/>
      <c r="H29" s="177"/>
      <c r="I29" s="177"/>
      <c r="J29" s="177"/>
    </row>
    <row r="30" spans="2:13" x14ac:dyDescent="0.2">
      <c r="C30" s="177"/>
      <c r="D30" s="177"/>
      <c r="E30" s="177" t="s">
        <v>357</v>
      </c>
      <c r="F30" s="177"/>
      <c r="G30" s="177"/>
      <c r="H30" s="177"/>
      <c r="I30" s="177"/>
      <c r="J30" s="177"/>
    </row>
    <row r="31" spans="2:13" x14ac:dyDescent="0.2">
      <c r="C31" s="177" t="s">
        <v>370</v>
      </c>
      <c r="D31" s="177"/>
      <c r="E31" s="177"/>
      <c r="F31" s="177"/>
      <c r="G31" s="177"/>
      <c r="H31" s="177"/>
      <c r="I31" s="177"/>
      <c r="J31" s="177"/>
    </row>
    <row r="32" spans="2:13" x14ac:dyDescent="0.2">
      <c r="C32" s="177" t="s">
        <v>357</v>
      </c>
      <c r="D32" s="177"/>
      <c r="E32" s="177" t="s">
        <v>358</v>
      </c>
      <c r="F32" s="177"/>
      <c r="G32" s="177"/>
      <c r="H32" s="177"/>
      <c r="I32" s="177"/>
      <c r="J32" s="177"/>
    </row>
    <row r="33" spans="3:10" x14ac:dyDescent="0.2">
      <c r="C33" s="177"/>
      <c r="D33" s="177"/>
      <c r="E33" s="177" t="s">
        <v>468</v>
      </c>
      <c r="F33" s="177"/>
      <c r="G33" s="177"/>
      <c r="H33" s="177"/>
      <c r="I33" s="177"/>
      <c r="J33" s="177"/>
    </row>
    <row r="34" spans="3:10" x14ac:dyDescent="0.2">
      <c r="C34" s="177" t="s">
        <v>371</v>
      </c>
      <c r="D34" s="177"/>
      <c r="E34" s="177" t="s">
        <v>369</v>
      </c>
      <c r="F34" s="177"/>
      <c r="G34" s="177"/>
      <c r="H34" s="177"/>
      <c r="I34" s="177"/>
      <c r="J34" s="177"/>
    </row>
    <row r="35" spans="3:10" x14ac:dyDescent="0.2">
      <c r="C35" s="177" t="s">
        <v>372</v>
      </c>
      <c r="D35" s="177"/>
      <c r="E35" s="177" t="s">
        <v>359</v>
      </c>
      <c r="F35" s="177"/>
      <c r="G35" s="177"/>
      <c r="H35" s="177"/>
      <c r="I35" s="177"/>
      <c r="J35" s="177"/>
    </row>
    <row r="36" spans="3:10" x14ac:dyDescent="0.2">
      <c r="C36" s="177" t="s">
        <v>357</v>
      </c>
      <c r="D36" s="177"/>
      <c r="E36" s="177" t="s">
        <v>360</v>
      </c>
      <c r="F36" s="177"/>
      <c r="G36" s="177"/>
      <c r="H36" s="177"/>
      <c r="I36" s="177"/>
      <c r="J36" s="177"/>
    </row>
    <row r="37" spans="3:10" x14ac:dyDescent="0.2">
      <c r="C37" s="177"/>
      <c r="D37" s="177"/>
      <c r="E37" s="177" t="s">
        <v>540</v>
      </c>
      <c r="F37" s="177"/>
      <c r="G37" s="177"/>
      <c r="H37" s="177"/>
      <c r="I37" s="177"/>
      <c r="J37" s="177"/>
    </row>
    <row r="38" spans="3:10" x14ac:dyDescent="0.2">
      <c r="C38" s="177" t="s">
        <v>373</v>
      </c>
      <c r="D38" s="177"/>
      <c r="E38" s="177" t="s">
        <v>357</v>
      </c>
      <c r="F38" s="177"/>
      <c r="G38" s="177"/>
      <c r="H38" s="177"/>
      <c r="I38" s="177"/>
      <c r="J38" s="177"/>
    </row>
    <row r="39" spans="3:10" x14ac:dyDescent="0.2">
      <c r="C39" s="177" t="s">
        <v>374</v>
      </c>
      <c r="D39" s="177"/>
      <c r="E39" s="177"/>
      <c r="F39" s="177"/>
      <c r="G39" s="177"/>
      <c r="H39" s="177"/>
      <c r="I39" s="177"/>
      <c r="J39" s="177"/>
    </row>
    <row r="40" spans="3:10" x14ac:dyDescent="0.2">
      <c r="C40" s="177" t="s">
        <v>375</v>
      </c>
      <c r="D40" s="177"/>
      <c r="E40" s="177"/>
      <c r="F40" s="177"/>
      <c r="G40" s="177"/>
      <c r="H40" s="177"/>
      <c r="I40" s="177"/>
      <c r="J40" s="177"/>
    </row>
    <row r="41" spans="3:10" x14ac:dyDescent="0.2">
      <c r="C41" s="177" t="s">
        <v>377</v>
      </c>
      <c r="D41" s="177"/>
      <c r="E41" s="177"/>
      <c r="F41" s="177"/>
      <c r="G41" s="177"/>
      <c r="H41" s="177"/>
      <c r="I41" s="177"/>
      <c r="J41" s="177"/>
    </row>
    <row r="42" spans="3:10" x14ac:dyDescent="0.2">
      <c r="C42" s="177" t="s">
        <v>376</v>
      </c>
      <c r="D42" s="177"/>
      <c r="E42" s="177"/>
      <c r="F42" s="177"/>
      <c r="G42" s="177"/>
      <c r="H42" s="177"/>
      <c r="I42" s="177"/>
      <c r="J42" s="177"/>
    </row>
    <row r="43" spans="3:10" x14ac:dyDescent="0.2">
      <c r="C43" s="177" t="s">
        <v>357</v>
      </c>
      <c r="D43" s="177"/>
      <c r="E43" s="177"/>
      <c r="F43" s="177"/>
      <c r="G43" s="177"/>
      <c r="H43" s="177"/>
      <c r="I43" s="177"/>
      <c r="J43" s="177"/>
    </row>
    <row r="44" spans="3:10" x14ac:dyDescent="0.2">
      <c r="C44" s="177"/>
      <c r="D44" s="177"/>
      <c r="E44" s="177"/>
      <c r="F44" s="177"/>
      <c r="G44" s="177"/>
      <c r="H44" s="177"/>
      <c r="I44" s="177"/>
      <c r="J44" s="177"/>
    </row>
    <row r="45" spans="3:10" x14ac:dyDescent="0.2">
      <c r="C45" s="177" t="s">
        <v>357</v>
      </c>
      <c r="D45" s="177"/>
      <c r="E45" s="177"/>
      <c r="F45" s="177"/>
      <c r="G45" s="177"/>
      <c r="H45" s="177"/>
      <c r="I45" s="177"/>
      <c r="J45" s="177"/>
    </row>
    <row r="46" spans="3:10" x14ac:dyDescent="0.2">
      <c r="C46" s="177"/>
      <c r="D46" s="177"/>
      <c r="E46" s="177"/>
      <c r="F46" s="177"/>
      <c r="G46" s="177"/>
      <c r="H46" s="177"/>
      <c r="I46" s="177"/>
      <c r="J46" s="177"/>
    </row>
    <row r="48" spans="3:10" x14ac:dyDescent="0.2">
      <c r="C48" s="178"/>
      <c r="D48" s="178"/>
      <c r="E48" s="178"/>
      <c r="F48" s="178"/>
      <c r="G48" s="178"/>
    </row>
    <row r="49" spans="2:7" x14ac:dyDescent="0.2">
      <c r="B49" s="978" t="s">
        <v>560</v>
      </c>
      <c r="C49" s="888"/>
      <c r="D49" s="888"/>
      <c r="E49" s="888"/>
      <c r="F49" s="888"/>
      <c r="G49" s="889"/>
    </row>
    <row r="50" spans="2:7" ht="13.8" thickBot="1" x14ac:dyDescent="0.25">
      <c r="B50" s="184" t="s">
        <v>385</v>
      </c>
      <c r="C50" s="184" t="s">
        <v>347</v>
      </c>
      <c r="D50" s="184" t="s">
        <v>386</v>
      </c>
      <c r="E50" s="184" t="s">
        <v>387</v>
      </c>
      <c r="F50" s="185" t="s">
        <v>410</v>
      </c>
      <c r="G50" s="185" t="s">
        <v>413</v>
      </c>
    </row>
    <row r="51" spans="2:7" ht="13.8" thickTop="1" x14ac:dyDescent="0.2">
      <c r="B51" t="s">
        <v>388</v>
      </c>
      <c r="C51" t="s">
        <v>390</v>
      </c>
      <c r="D51" t="s">
        <v>403</v>
      </c>
      <c r="E51" t="s">
        <v>405</v>
      </c>
      <c r="F51" t="s">
        <v>411</v>
      </c>
      <c r="G51" t="s">
        <v>414</v>
      </c>
    </row>
    <row r="52" spans="2:7" x14ac:dyDescent="0.2">
      <c r="B52" t="s">
        <v>389</v>
      </c>
      <c r="C52" t="s">
        <v>391</v>
      </c>
      <c r="D52" t="s">
        <v>508</v>
      </c>
      <c r="E52" t="s">
        <v>406</v>
      </c>
      <c r="F52" t="s">
        <v>412</v>
      </c>
      <c r="G52" t="s">
        <v>415</v>
      </c>
    </row>
    <row r="53" spans="2:7" x14ac:dyDescent="0.2">
      <c r="B53" t="s">
        <v>506</v>
      </c>
      <c r="C53" t="s">
        <v>545</v>
      </c>
      <c r="D53" t="s">
        <v>404</v>
      </c>
      <c r="E53" t="s">
        <v>407</v>
      </c>
      <c r="G53" t="s">
        <v>416</v>
      </c>
    </row>
    <row r="54" spans="2:7" x14ac:dyDescent="0.2">
      <c r="B54" t="s">
        <v>546</v>
      </c>
      <c r="E54" t="s">
        <v>408</v>
      </c>
    </row>
    <row r="55" spans="2:7" x14ac:dyDescent="0.2">
      <c r="C55" t="s">
        <v>392</v>
      </c>
      <c r="E55" t="s">
        <v>507</v>
      </c>
    </row>
    <row r="56" spans="2:7" x14ac:dyDescent="0.2">
      <c r="C56" t="s">
        <v>393</v>
      </c>
      <c r="E56" t="s">
        <v>409</v>
      </c>
    </row>
    <row r="57" spans="2:7" x14ac:dyDescent="0.2">
      <c r="C57" t="s">
        <v>394</v>
      </c>
    </row>
    <row r="58" spans="2:7" x14ac:dyDescent="0.2">
      <c r="C58" t="s">
        <v>395</v>
      </c>
    </row>
    <row r="59" spans="2:7" x14ac:dyDescent="0.2">
      <c r="C59" t="s">
        <v>357</v>
      </c>
    </row>
    <row r="61" spans="2:7" x14ac:dyDescent="0.2">
      <c r="C61" t="s">
        <v>430</v>
      </c>
    </row>
    <row r="62" spans="2:7" x14ac:dyDescent="0.2">
      <c r="C62" t="s">
        <v>431</v>
      </c>
    </row>
    <row r="63" spans="2:7" x14ac:dyDescent="0.2">
      <c r="C63" t="s">
        <v>432</v>
      </c>
    </row>
    <row r="64" spans="2:7" x14ac:dyDescent="0.2">
      <c r="C64" t="s">
        <v>396</v>
      </c>
    </row>
    <row r="65" spans="3:3" x14ac:dyDescent="0.2">
      <c r="C65" t="s">
        <v>397</v>
      </c>
    </row>
    <row r="66" spans="3:3" x14ac:dyDescent="0.2">
      <c r="C66" t="s">
        <v>398</v>
      </c>
    </row>
    <row r="67" spans="3:3" x14ac:dyDescent="0.2">
      <c r="C67" t="s">
        <v>399</v>
      </c>
    </row>
    <row r="68" spans="3:3" x14ac:dyDescent="0.2">
      <c r="C68" t="s">
        <v>435</v>
      </c>
    </row>
    <row r="69" spans="3:3" x14ac:dyDescent="0.2">
      <c r="C69" t="s">
        <v>436</v>
      </c>
    </row>
    <row r="70" spans="3:3" x14ac:dyDescent="0.2">
      <c r="C70" t="s">
        <v>434</v>
      </c>
    </row>
    <row r="71" spans="3:3" x14ac:dyDescent="0.2">
      <c r="C71" t="s">
        <v>400</v>
      </c>
    </row>
    <row r="72" spans="3:3" x14ac:dyDescent="0.2">
      <c r="C72" t="s">
        <v>437</v>
      </c>
    </row>
    <row r="73" spans="3:3" x14ac:dyDescent="0.2">
      <c r="C73" t="s">
        <v>433</v>
      </c>
    </row>
    <row r="74" spans="3:3" x14ac:dyDescent="0.2">
      <c r="C74" t="s">
        <v>357</v>
      </c>
    </row>
    <row r="76" spans="3:3" x14ac:dyDescent="0.2">
      <c r="C76" t="s">
        <v>401</v>
      </c>
    </row>
    <row r="77" spans="3:3" x14ac:dyDescent="0.2">
      <c r="C77" t="s">
        <v>547</v>
      </c>
    </row>
    <row r="78" spans="3:3" x14ac:dyDescent="0.2">
      <c r="C78" t="s">
        <v>548</v>
      </c>
    </row>
    <row r="79" spans="3:3" x14ac:dyDescent="0.2">
      <c r="C79" t="s">
        <v>402</v>
      </c>
    </row>
    <row r="80" spans="3:3" x14ac:dyDescent="0.2">
      <c r="C80" t="s">
        <v>357</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131</vt:i4>
      </vt:variant>
      <vt:variant>
        <vt:lpstr>名前付き一覧</vt:lpstr>
      </vt:variant>
      <vt:variant>
        <vt:i4>374</vt:i4>
      </vt:variant>
    </vt:vector>
  </HeadingPairs>
  <TitlesOfParts>
    <vt:vector size="505" baseType="lpstr">
      <vt:lpstr>点検様式作成フロー</vt:lpstr>
      <vt:lpstr>変状面積算出方法</vt:lpstr>
      <vt:lpstr>様式A-1</vt:lpstr>
      <vt:lpstr>様式A-2</vt:lpstr>
      <vt:lpstr>様式A-3</vt:lpstr>
      <vt:lpstr>様式B</vt:lpstr>
      <vt:lpstr>様式B (2)</vt:lpstr>
      <vt:lpstr>様式B (3)</vt:lpstr>
      <vt:lpstr>様式B (4)</vt:lpstr>
      <vt:lpstr>様式C-1-1</vt:lpstr>
      <vt:lpstr>様式C-1-2</vt:lpstr>
      <vt:lpstr>様式C-2</vt:lpstr>
      <vt:lpstr>様式D-1-1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様式D-1-1 (61)</vt:lpstr>
      <vt:lpstr>様式D-1-1 (62)</vt:lpstr>
      <vt:lpstr>様式D-1-1 (63)</vt:lpstr>
      <vt:lpstr>様式D-1-1 (64)</vt:lpstr>
      <vt:lpstr>様式D-1-1 (65)</vt:lpstr>
      <vt:lpstr>様式D-1-1 (66)</vt:lpstr>
      <vt:lpstr>様式D-1-1 (67)</vt:lpstr>
      <vt:lpstr>様式D-1-1 (68)</vt:lpstr>
      <vt:lpstr>様式D-1-1 (69)</vt:lpstr>
      <vt:lpstr>様式D-1-1 (70)</vt:lpstr>
      <vt:lpstr>様式D-1-1 (71)</vt:lpstr>
      <vt:lpstr>様式D-1-1 (72)</vt:lpstr>
      <vt:lpstr>様式D-1-1 (73)</vt:lpstr>
      <vt:lpstr>様式D-1-1 (74)</vt:lpstr>
      <vt:lpstr>様式D-1-1 (75)</vt:lpstr>
      <vt:lpstr>様式D-1-1 (76)</vt:lpstr>
      <vt:lpstr>様式D-1-1 (77)</vt:lpstr>
      <vt:lpstr>様式D-1-1 (78)</vt:lpstr>
      <vt:lpstr>様式D-1-2</vt:lpstr>
      <vt:lpstr>様式D-2-1</vt:lpstr>
      <vt:lpstr>様式D-2-1 (2)</vt:lpstr>
      <vt:lpstr>様式D-2-1 (3)</vt:lpstr>
      <vt:lpstr>様式D-2-1 (4)</vt:lpstr>
      <vt:lpstr>様式D-2-1 (5)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'様式B (2)'!Print_Area</vt:lpstr>
      <vt:lpstr>'様式B (3)'!Print_Area</vt:lpstr>
      <vt:lpstr>'様式B (4)'!Print_Area</vt:lpstr>
      <vt:lpstr>'様式C-1-1'!Print_Area</vt:lpstr>
      <vt:lpstr>'様式C-1-2'!Print_Area</vt:lpstr>
      <vt:lpstr>'様式C-2'!Print_Area</vt:lpstr>
      <vt:lpstr>'様式D-1-1'!Print_Area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(61)'!Print_Area</vt:lpstr>
      <vt:lpstr>'様式D-1-1 (62)'!Print_Area</vt:lpstr>
      <vt:lpstr>'様式D-1-1 (63)'!Print_Area</vt:lpstr>
      <vt:lpstr>'様式D-1-1 (64)'!Print_Area</vt:lpstr>
      <vt:lpstr>'様式D-1-1 (65)'!Print_Area</vt:lpstr>
      <vt:lpstr>'様式D-1-1 (66)'!Print_Area</vt:lpstr>
      <vt:lpstr>'様式D-1-1 (67)'!Print_Area</vt:lpstr>
      <vt:lpstr>'様式D-1-1 (68)'!Print_Area</vt:lpstr>
      <vt:lpstr>'様式D-1-1 (69)'!Print_Area</vt:lpstr>
      <vt:lpstr>'様式D-1-1 (7)'!Print_Area</vt:lpstr>
      <vt:lpstr>'様式D-1-1 (70)'!Print_Area</vt:lpstr>
      <vt:lpstr>'様式D-1-1 (71)'!Print_Area</vt:lpstr>
      <vt:lpstr>'様式D-1-1 (72)'!Print_Area</vt:lpstr>
      <vt:lpstr>'様式D-1-1 (73)'!Print_Area</vt:lpstr>
      <vt:lpstr>'様式D-1-1 (74)'!Print_Area</vt:lpstr>
      <vt:lpstr>'様式D-1-1 (75)'!Print_Area</vt:lpstr>
      <vt:lpstr>'様式D-1-1 (76)'!Print_Area</vt:lpstr>
      <vt:lpstr>'様式D-1-1 (77)'!Print_Area</vt:lpstr>
      <vt:lpstr>'様式D-1-1 (78)'!Print_Area</vt:lpstr>
      <vt:lpstr>'様式D-1-1 (8)'!Print_Area</vt:lpstr>
      <vt:lpstr>'様式D-1-1 (9)'!Print_Area</vt:lpstr>
      <vt:lpstr>'様式D-1-2'!Print_Area</vt:lpstr>
      <vt:lpstr>'様式D-2-1'!Print_Area</vt:lpstr>
      <vt:lpstr>'様式D-2-1 (2)'!Print_Area</vt:lpstr>
      <vt:lpstr>'様式D-2-1 (3)'!Print_Area</vt:lpstr>
      <vt:lpstr>'様式D-2-1 (4)'!Print_Area</vt:lpstr>
      <vt:lpstr>'様式D-2-1 (5)'!Print_Area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様式F!Print_Area</vt:lpstr>
      <vt:lpstr>'様式A-2'!Print_Titles</vt:lpstr>
      <vt:lpstr>'様式C-1-1'!Print_Titles</vt:lpstr>
      <vt:lpstr>'様式D-1-1'!Print_Titles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(61)'!Print_Titles</vt:lpstr>
      <vt:lpstr>'様式D-1-1 (62)'!Print_Titles</vt:lpstr>
      <vt:lpstr>'様式D-1-1 (63)'!Print_Titles</vt:lpstr>
      <vt:lpstr>'様式D-1-1 (64)'!Print_Titles</vt:lpstr>
      <vt:lpstr>'様式D-1-1 (65)'!Print_Titles</vt:lpstr>
      <vt:lpstr>'様式D-1-1 (66)'!Print_Titles</vt:lpstr>
      <vt:lpstr>'様式D-1-1 (67)'!Print_Titles</vt:lpstr>
      <vt:lpstr>'様式D-1-1 (68)'!Print_Titles</vt:lpstr>
      <vt:lpstr>'様式D-1-1 (69)'!Print_Titles</vt:lpstr>
      <vt:lpstr>'様式D-1-1 (7)'!Print_Titles</vt:lpstr>
      <vt:lpstr>'様式D-1-1 (70)'!Print_Titles</vt:lpstr>
      <vt:lpstr>'様式D-1-1 (71)'!Print_Titles</vt:lpstr>
      <vt:lpstr>'様式D-1-1 (72)'!Print_Titles</vt:lpstr>
      <vt:lpstr>'様式D-1-1 (73)'!Print_Titles</vt:lpstr>
      <vt:lpstr>'様式D-1-1 (74)'!Print_Titles</vt:lpstr>
      <vt:lpstr>'様式D-1-1 (75)'!Print_Titles</vt:lpstr>
      <vt:lpstr>'様式D-1-1 (76)'!Print_Titles</vt:lpstr>
      <vt:lpstr>'様式D-1-1 (77)'!Print_Titles</vt:lpstr>
      <vt:lpstr>'様式D-1-1 (78)'!Print_Titles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その他</vt:lpstr>
      <vt:lpstr>その他施設</vt:lpstr>
      <vt:lpstr>外力</vt:lpstr>
      <vt:lpstr>換気施設</vt:lpstr>
      <vt:lpstr>坑門</vt:lpstr>
      <vt:lpstr>材質劣化</vt:lpstr>
      <vt:lpstr>照明施設</vt:lpstr>
      <vt:lpstr>変状面積算出方法!対象箇所</vt:lpstr>
      <vt:lpstr>'様式B (2)'!対象箇所</vt:lpstr>
      <vt:lpstr>'様式B (3)'!対象箇所</vt:lpstr>
      <vt:lpstr>'様式B (4)'!対象箇所</vt:lpstr>
      <vt:lpstr>'様式D-1-1 (10)'!対象箇所</vt:lpstr>
      <vt:lpstr>'様式D-1-1 (11)'!対象箇所</vt:lpstr>
      <vt:lpstr>'様式D-1-1 (12)'!対象箇所</vt:lpstr>
      <vt:lpstr>'様式D-1-1 (13)'!対象箇所</vt:lpstr>
      <vt:lpstr>'様式D-1-1 (14)'!対象箇所</vt:lpstr>
      <vt:lpstr>'様式D-1-1 (15)'!対象箇所</vt:lpstr>
      <vt:lpstr>'様式D-1-1 (16)'!対象箇所</vt:lpstr>
      <vt:lpstr>'様式D-1-1 (17)'!対象箇所</vt:lpstr>
      <vt:lpstr>'様式D-1-1 (18)'!対象箇所</vt:lpstr>
      <vt:lpstr>'様式D-1-1 (19)'!対象箇所</vt:lpstr>
      <vt:lpstr>'様式D-1-1 (2)'!対象箇所</vt:lpstr>
      <vt:lpstr>'様式D-1-1 (20)'!対象箇所</vt:lpstr>
      <vt:lpstr>'様式D-1-1 (21)'!対象箇所</vt:lpstr>
      <vt:lpstr>'様式D-1-1 (22)'!対象箇所</vt:lpstr>
      <vt:lpstr>'様式D-1-1 (23)'!対象箇所</vt:lpstr>
      <vt:lpstr>'様式D-1-1 (24)'!対象箇所</vt:lpstr>
      <vt:lpstr>'様式D-1-1 (25)'!対象箇所</vt:lpstr>
      <vt:lpstr>'様式D-1-1 (26)'!対象箇所</vt:lpstr>
      <vt:lpstr>'様式D-1-1 (27)'!対象箇所</vt:lpstr>
      <vt:lpstr>'様式D-1-1 (28)'!対象箇所</vt:lpstr>
      <vt:lpstr>'様式D-1-1 (29)'!対象箇所</vt:lpstr>
      <vt:lpstr>'様式D-1-1 (3)'!対象箇所</vt:lpstr>
      <vt:lpstr>'様式D-1-1 (30)'!対象箇所</vt:lpstr>
      <vt:lpstr>'様式D-1-1 (31)'!対象箇所</vt:lpstr>
      <vt:lpstr>'様式D-1-1 (32)'!対象箇所</vt:lpstr>
      <vt:lpstr>'様式D-1-1 (33)'!対象箇所</vt:lpstr>
      <vt:lpstr>'様式D-1-1 (34)'!対象箇所</vt:lpstr>
      <vt:lpstr>'様式D-1-1 (35)'!対象箇所</vt:lpstr>
      <vt:lpstr>'様式D-1-1 (36)'!対象箇所</vt:lpstr>
      <vt:lpstr>'様式D-1-1 (37)'!対象箇所</vt:lpstr>
      <vt:lpstr>'様式D-1-1 (38)'!対象箇所</vt:lpstr>
      <vt:lpstr>'様式D-1-1 (39)'!対象箇所</vt:lpstr>
      <vt:lpstr>'様式D-1-1 (4)'!対象箇所</vt:lpstr>
      <vt:lpstr>'様式D-1-1 (40)'!対象箇所</vt:lpstr>
      <vt:lpstr>'様式D-1-1 (41)'!対象箇所</vt:lpstr>
      <vt:lpstr>'様式D-1-1 (42)'!対象箇所</vt:lpstr>
      <vt:lpstr>'様式D-1-1 (43)'!対象箇所</vt:lpstr>
      <vt:lpstr>'様式D-1-1 (44)'!対象箇所</vt:lpstr>
      <vt:lpstr>'様式D-1-1 (45)'!対象箇所</vt:lpstr>
      <vt:lpstr>'様式D-1-1 (46)'!対象箇所</vt:lpstr>
      <vt:lpstr>'様式D-1-1 (47)'!対象箇所</vt:lpstr>
      <vt:lpstr>'様式D-1-1 (48)'!対象箇所</vt:lpstr>
      <vt:lpstr>'様式D-1-1 (49)'!対象箇所</vt:lpstr>
      <vt:lpstr>'様式D-1-1 (5)'!対象箇所</vt:lpstr>
      <vt:lpstr>'様式D-1-1 (50)'!対象箇所</vt:lpstr>
      <vt:lpstr>'様式D-1-1 (51)'!対象箇所</vt:lpstr>
      <vt:lpstr>'様式D-1-1 (52)'!対象箇所</vt:lpstr>
      <vt:lpstr>'様式D-1-1 (53)'!対象箇所</vt:lpstr>
      <vt:lpstr>'様式D-1-1 (54)'!対象箇所</vt:lpstr>
      <vt:lpstr>'様式D-1-1 (55)'!対象箇所</vt:lpstr>
      <vt:lpstr>'様式D-1-1 (56)'!対象箇所</vt:lpstr>
      <vt:lpstr>'様式D-1-1 (57)'!対象箇所</vt:lpstr>
      <vt:lpstr>'様式D-1-1 (58)'!対象箇所</vt:lpstr>
      <vt:lpstr>'様式D-1-1 (59)'!対象箇所</vt:lpstr>
      <vt:lpstr>'様式D-1-1 (6)'!対象箇所</vt:lpstr>
      <vt:lpstr>'様式D-1-1 (60)'!対象箇所</vt:lpstr>
      <vt:lpstr>'様式D-1-1 (61)'!対象箇所</vt:lpstr>
      <vt:lpstr>'様式D-1-1 (62)'!対象箇所</vt:lpstr>
      <vt:lpstr>'様式D-1-1 (63)'!対象箇所</vt:lpstr>
      <vt:lpstr>'様式D-1-1 (64)'!対象箇所</vt:lpstr>
      <vt:lpstr>'様式D-1-1 (65)'!対象箇所</vt:lpstr>
      <vt:lpstr>'様式D-1-1 (66)'!対象箇所</vt:lpstr>
      <vt:lpstr>'様式D-1-1 (67)'!対象箇所</vt:lpstr>
      <vt:lpstr>'様式D-1-1 (68)'!対象箇所</vt:lpstr>
      <vt:lpstr>'様式D-1-1 (69)'!対象箇所</vt:lpstr>
      <vt:lpstr>'様式D-1-1 (7)'!対象箇所</vt:lpstr>
      <vt:lpstr>'様式D-1-1 (70)'!対象箇所</vt:lpstr>
      <vt:lpstr>'様式D-1-1 (71)'!対象箇所</vt:lpstr>
      <vt:lpstr>'様式D-1-1 (72)'!対象箇所</vt:lpstr>
      <vt:lpstr>'様式D-1-1 (73)'!対象箇所</vt:lpstr>
      <vt:lpstr>'様式D-1-1 (74)'!対象箇所</vt:lpstr>
      <vt:lpstr>'様式D-1-1 (75)'!対象箇所</vt:lpstr>
      <vt:lpstr>'様式D-1-1 (76)'!対象箇所</vt:lpstr>
      <vt:lpstr>'様式D-1-1 (77)'!対象箇所</vt:lpstr>
      <vt:lpstr>'様式D-1-1 (78)'!対象箇所</vt:lpstr>
      <vt:lpstr>'様式D-1-1 (8)'!対象箇所</vt:lpstr>
      <vt:lpstr>'様式D-1-1 (9)'!対象箇所</vt:lpstr>
      <vt:lpstr>'様式D-2-1 (2)'!対象箇所</vt:lpstr>
      <vt:lpstr>'様式D-2-1 (3)'!対象箇所</vt:lpstr>
      <vt:lpstr>'様式D-2-1 (4)'!対象箇所</vt:lpstr>
      <vt:lpstr>'様式D-2-1 (5)'!対象箇所</vt:lpstr>
      <vt:lpstr>'様式D-3_PE'!対象箇所</vt:lpstr>
      <vt:lpstr>'様式D-3_S001'!対象箇所</vt:lpstr>
      <vt:lpstr>'様式D-3_S002'!対象箇所</vt:lpstr>
      <vt:lpstr>'様式D-3_S003'!対象箇所</vt:lpstr>
      <vt:lpstr>'様式D-3_S004'!対象箇所</vt:lpstr>
      <vt:lpstr>'様式D-3_S005'!対象箇所</vt:lpstr>
      <vt:lpstr>'様式D-3_S006'!対象箇所</vt:lpstr>
      <vt:lpstr>'様式D-3_S007'!対象箇所</vt:lpstr>
      <vt:lpstr>'様式D-3_S008'!対象箇所</vt:lpstr>
      <vt:lpstr>'様式D-3_S009'!対象箇所</vt:lpstr>
      <vt:lpstr>'様式D-3_S010'!対象箇所</vt:lpstr>
      <vt:lpstr>'様式D-3_S011'!対象箇所</vt:lpstr>
      <vt:lpstr>'様式D-3_S012'!対象箇所</vt:lpstr>
      <vt:lpstr>'様式D-3_S013'!対象箇所</vt:lpstr>
      <vt:lpstr>'様式D-3_S014'!対象箇所</vt:lpstr>
      <vt:lpstr>'様式D-3_S015'!対象箇所</vt:lpstr>
      <vt:lpstr>'様式D-3_S016'!対象箇所</vt:lpstr>
      <vt:lpstr>'様式D-3_S017'!対象箇所</vt:lpstr>
      <vt:lpstr>'様式D-3_S018'!対象箇所</vt:lpstr>
      <vt:lpstr>'様式D-3_S019'!対象箇所</vt:lpstr>
      <vt:lpstr>'様式D-3_S020'!対象箇所</vt:lpstr>
      <vt:lpstr>'様式D-3_S021'!対象箇所</vt:lpstr>
      <vt:lpstr>'様式D-3_S022'!対象箇所</vt:lpstr>
      <vt:lpstr>'様式D-3_S023'!対象箇所</vt:lpstr>
      <vt:lpstr>'様式D-3_S024'!対象箇所</vt:lpstr>
      <vt:lpstr>'様式D-3_S025'!対象箇所</vt:lpstr>
      <vt:lpstr>'様式D-3_S026'!対象箇所</vt:lpstr>
      <vt:lpstr>'様式D-3_S027'!対象箇所</vt:lpstr>
      <vt:lpstr>'様式D-3_S028'!対象箇所</vt:lpstr>
      <vt:lpstr>'様式D-3_S029'!対象箇所</vt:lpstr>
      <vt:lpstr>'様式D-3_S030'!対象箇所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太一 村上</cp:lastModifiedBy>
  <cp:lastPrinted>2024-04-16T02:16:38Z</cp:lastPrinted>
  <dcterms:created xsi:type="dcterms:W3CDTF">2012-04-09T00:49:26Z</dcterms:created>
  <dcterms:modified xsi:type="dcterms:W3CDTF">2024-04-16T06:56:36Z</dcterms:modified>
</cp:coreProperties>
</file>