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2工区\"/>
    </mc:Choice>
  </mc:AlternateContent>
  <xr:revisionPtr revIDLastSave="0" documentId="13_ncr:1_{3CD75754-80B7-4A8D-ADED-C11FEB01C560}" xr6:coauthVersionLast="47" xr6:coauthVersionMax="47" xr10:uidLastSave="{00000000-0000-0000-0000-000000000000}"/>
  <bookViews>
    <workbookView xWindow="-28920" yWindow="-17880" windowWidth="29040" windowHeight="15720" tabRatio="985" firstSheet="49" activeTab="62"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A-3 (2)" sheetId="97" r:id="rId7"/>
    <sheet name="様式A-3 (3)" sheetId="98" r:id="rId8"/>
    <sheet name="様式B (1)" sheetId="120" r:id="rId9"/>
    <sheet name="様式B (2)" sheetId="121" r:id="rId10"/>
    <sheet name="様式C-1-1 (1)" sheetId="164" r:id="rId11"/>
    <sheet name="様式C-1-1 (2)" sheetId="165" r:id="rId12"/>
    <sheet name="様式C-1-1 (3)" sheetId="166" r:id="rId13"/>
    <sheet name="様式C-1-2 (1)" sheetId="191" r:id="rId14"/>
    <sheet name="様式C-2" sheetId="63" r:id="rId15"/>
    <sheet name="様式D-1-1 P001" sheetId="210" r:id="rId16"/>
    <sheet name="様式D-1-1 P002" sheetId="211" r:id="rId17"/>
    <sheet name="様式D-1-1 P003" sheetId="212" r:id="rId18"/>
    <sheet name="様式D-1-1 P004" sheetId="213" r:id="rId19"/>
    <sheet name="様式D-1-1 P005" sheetId="214" r:id="rId20"/>
    <sheet name="様式D-1-1 P006" sheetId="215" r:id="rId21"/>
    <sheet name="様式D-1-1 P007" sheetId="216" r:id="rId22"/>
    <sheet name="様式D-1-1 P008" sheetId="217" r:id="rId23"/>
    <sheet name="様式D-1-1 P009" sheetId="218" r:id="rId24"/>
    <sheet name="様式D-1-1 P010" sheetId="219" r:id="rId25"/>
    <sheet name="様式D-1-1 P011" sheetId="220" r:id="rId26"/>
    <sheet name="様式D-1-1 P012" sheetId="221" r:id="rId27"/>
    <sheet name="様式D-1-1 P013" sheetId="222" r:id="rId28"/>
    <sheet name="様式D-1-1 P014" sheetId="223" r:id="rId29"/>
    <sheet name="様式D-1-1 P015" sheetId="224" r:id="rId30"/>
    <sheet name="様式D-1-1 P016" sheetId="225" r:id="rId31"/>
    <sheet name="様式D-1-1 P017" sheetId="226" r:id="rId32"/>
    <sheet name="様式D-1-1 P018" sheetId="227" r:id="rId33"/>
    <sheet name="様式D-1-1 P019" sheetId="228" r:id="rId34"/>
    <sheet name="様式D-1-1 P020" sheetId="229" r:id="rId35"/>
    <sheet name="様式D-1-1 P021" sheetId="230" r:id="rId36"/>
    <sheet name="様式D-1-1 P022" sheetId="231" r:id="rId37"/>
    <sheet name="様式D-1-1 P023" sheetId="232" r:id="rId38"/>
    <sheet name="様式D-1-1 P024" sheetId="233" r:id="rId39"/>
    <sheet name="様式D-1-1 P025" sheetId="234" r:id="rId40"/>
    <sheet name="様式D-1-2 P001" sheetId="115" r:id="rId41"/>
    <sheet name="様式D-1-2 P002" sheetId="116" r:id="rId42"/>
    <sheet name="様式D-1-2 P003" sheetId="117" r:id="rId43"/>
    <sheet name="様式D-1-2 P004" sheetId="118" r:id="rId44"/>
    <sheet name="様式D-1-2 P005" sheetId="119" r:id="rId45"/>
    <sheet name="様式D-2-1 (1)" sheetId="162" r:id="rId46"/>
    <sheet name="様式D-2-1 (2)" sheetId="163" r:id="rId47"/>
    <sheet name="様式D-2-1´(1)" sheetId="204" r:id="rId48"/>
    <sheet name="様式D-2-1´(2)" sheetId="206" r:id="rId49"/>
    <sheet name="様式D-3_PS" sheetId="192" r:id="rId50"/>
    <sheet name="様式D-3_001" sheetId="193" r:id="rId51"/>
    <sheet name="様式D-3_002" sheetId="194" r:id="rId52"/>
    <sheet name="様式D-3_003" sheetId="195" r:id="rId53"/>
    <sheet name="様式D-3_004" sheetId="196" r:id="rId54"/>
    <sheet name="様式D-3_005" sheetId="197" r:id="rId55"/>
    <sheet name="様式D-3_006" sheetId="198" r:id="rId56"/>
    <sheet name="様式D-3_007" sheetId="199" r:id="rId57"/>
    <sheet name="様式D-3_008" sheetId="200" r:id="rId58"/>
    <sheet name="様式D-3_009" sheetId="201" r:id="rId59"/>
    <sheet name="様式D-3_010" sheetId="202" r:id="rId60"/>
    <sheet name="様式D-3_PE" sheetId="203" r:id="rId61"/>
    <sheet name="様式E" sheetId="64" r:id="rId62"/>
    <sheet name="様式F" sheetId="81" r:id="rId63"/>
    <sheet name="様式G" sheetId="95" r:id="rId64"/>
    <sheet name="(参考)リスト" sheetId="74" r:id="rId65"/>
  </sheets>
  <externalReferences>
    <externalReference r:id="rId66"/>
    <externalReference r:id="rId67"/>
  </externalReferences>
  <definedNames>
    <definedName name="_xlnm.Print_Area" localSheetId="64">'(参考)リスト'!$A$3:$K$84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'様式A-2'!$B$3:$AN$45</definedName>
    <definedName name="_xlnm.Print_Area" localSheetId="5">'様式A-3'!$B$3:$AI$18</definedName>
    <definedName name="_xlnm.Print_Area" localSheetId="6">'様式A-3 (2)'!$B$3:$AI$18</definedName>
    <definedName name="_xlnm.Print_Area" localSheetId="7">'様式A-3 (3)'!$B$3:$AI$18</definedName>
    <definedName name="_xlnm.Print_Area" localSheetId="8">'様式B (1)'!$B$2:$Z$33</definedName>
    <definedName name="_xlnm.Print_Area" localSheetId="9">'様式B (2)'!$B$2:$Z$33</definedName>
    <definedName name="_xlnm.Print_Area" localSheetId="10">'様式C-1-1 (1)'!$B$2:$Y$48</definedName>
    <definedName name="_xlnm.Print_Area" localSheetId="11">'様式C-1-1 (2)'!$B$2:$Y$48</definedName>
    <definedName name="_xlnm.Print_Area" localSheetId="12">'様式C-1-1 (3)'!$B$2:$Y$48</definedName>
    <definedName name="_xlnm.Print_Area" localSheetId="13">'様式C-1-2 (1)'!$B$2:$X$46</definedName>
    <definedName name="_xlnm.Print_Area" localSheetId="14">'様式C-2'!$B$2:$Z$23</definedName>
    <definedName name="_xlnm.Print_Area" localSheetId="15">'様式D-1-1 P001'!$B$2:$W$30</definedName>
    <definedName name="_xlnm.Print_Area" localSheetId="16">'様式D-1-1 P002'!$B$2:$W$30</definedName>
    <definedName name="_xlnm.Print_Area" localSheetId="17">'様式D-1-1 P003'!$B$2:$W$30</definedName>
    <definedName name="_xlnm.Print_Area" localSheetId="18">'様式D-1-1 P004'!$B$2:$W$30</definedName>
    <definedName name="_xlnm.Print_Area" localSheetId="19">'様式D-1-1 P005'!$B$2:$W$30</definedName>
    <definedName name="_xlnm.Print_Area" localSheetId="20">'様式D-1-1 P006'!$B$2:$W$30</definedName>
    <definedName name="_xlnm.Print_Area" localSheetId="21">'様式D-1-1 P007'!$B$2:$W$30</definedName>
    <definedName name="_xlnm.Print_Area" localSheetId="22">'様式D-1-1 P008'!$B$2:$W$30</definedName>
    <definedName name="_xlnm.Print_Area" localSheetId="23">'様式D-1-1 P009'!$B$2:$W$30</definedName>
    <definedName name="_xlnm.Print_Area" localSheetId="24">'様式D-1-1 P010'!$B$2:$W$30</definedName>
    <definedName name="_xlnm.Print_Area" localSheetId="25">'様式D-1-1 P011'!$B$2:$W$30</definedName>
    <definedName name="_xlnm.Print_Area" localSheetId="26">'様式D-1-1 P012'!$B$2:$W$30</definedName>
    <definedName name="_xlnm.Print_Area" localSheetId="27">'様式D-1-1 P013'!$B$2:$W$30</definedName>
    <definedName name="_xlnm.Print_Area" localSheetId="28">'様式D-1-1 P014'!$B$2:$W$30</definedName>
    <definedName name="_xlnm.Print_Area" localSheetId="29">'様式D-1-1 P015'!$B$2:$W$30</definedName>
    <definedName name="_xlnm.Print_Area" localSheetId="30">'様式D-1-1 P016'!$B$2:$W$30</definedName>
    <definedName name="_xlnm.Print_Area" localSheetId="31">'様式D-1-1 P017'!$B$2:$W$30</definedName>
    <definedName name="_xlnm.Print_Area" localSheetId="32">'様式D-1-1 P018'!$B$2:$W$30</definedName>
    <definedName name="_xlnm.Print_Area" localSheetId="33">'様式D-1-1 P019'!$B$2:$W$30</definedName>
    <definedName name="_xlnm.Print_Area" localSheetId="34">'様式D-1-1 P020'!$B$2:$W$30</definedName>
    <definedName name="_xlnm.Print_Area" localSheetId="35">'様式D-1-1 P021'!$B$2:$W$30</definedName>
    <definedName name="_xlnm.Print_Area" localSheetId="36">'様式D-1-1 P022'!$B$2:$W$30</definedName>
    <definedName name="_xlnm.Print_Area" localSheetId="37">'様式D-1-1 P023'!$B$2:$W$30</definedName>
    <definedName name="_xlnm.Print_Area" localSheetId="38">'様式D-1-1 P024'!$B$2:$W$30</definedName>
    <definedName name="_xlnm.Print_Area" localSheetId="39">'様式D-1-1 P025'!$B$2:$W$30</definedName>
    <definedName name="_xlnm.Print_Area" localSheetId="40">'様式D-1-2 P001'!$B$2:$Y$41</definedName>
    <definedName name="_xlnm.Print_Area" localSheetId="41">'様式D-1-2 P002'!$B$2:$Y$41</definedName>
    <definedName name="_xlnm.Print_Area" localSheetId="42">'様式D-1-2 P003'!$B$2:$Y$41</definedName>
    <definedName name="_xlnm.Print_Area" localSheetId="43">'様式D-1-2 P004'!$B$2:$Y$41</definedName>
    <definedName name="_xlnm.Print_Area" localSheetId="44">'様式D-1-2 P005'!$B$2:$Y$41</definedName>
    <definedName name="_xlnm.Print_Area" localSheetId="45">'様式D-2-1 (1)'!$B$3:$AI$18</definedName>
    <definedName name="_xlnm.Print_Area" localSheetId="46">'様式D-2-1 (2)'!$B$3:$AI$18</definedName>
    <definedName name="_xlnm.Print_Area" localSheetId="47">'様式D-2-1´(1)'!$B$3:$AI$18</definedName>
    <definedName name="_xlnm.Print_Area" localSheetId="48">'様式D-2-1´(2)'!$B$3:$AI$18</definedName>
    <definedName name="_xlnm.Print_Area" localSheetId="50">'様式D-3_001'!$A$3:$AO$45</definedName>
    <definedName name="_xlnm.Print_Area" localSheetId="51">'様式D-3_002'!$A$3:$AO$45</definedName>
    <definedName name="_xlnm.Print_Area" localSheetId="52">'様式D-3_003'!$A$3:$AO$45</definedName>
    <definedName name="_xlnm.Print_Area" localSheetId="53">'様式D-3_004'!$A$3:$AO$45</definedName>
    <definedName name="_xlnm.Print_Area" localSheetId="54">'様式D-3_005'!$A$3:$AO$45</definedName>
    <definedName name="_xlnm.Print_Area" localSheetId="55">'様式D-3_006'!$A$3:$AO$45</definedName>
    <definedName name="_xlnm.Print_Area" localSheetId="56">'様式D-3_007'!$A$3:$AO$45</definedName>
    <definedName name="_xlnm.Print_Area" localSheetId="57">'様式D-3_008'!$A$3:$AO$45</definedName>
    <definedName name="_xlnm.Print_Area" localSheetId="58">'様式D-3_009'!$A$3:$AO$45</definedName>
    <definedName name="_xlnm.Print_Area" localSheetId="59">'様式D-3_010'!$A$3:$AO$45</definedName>
    <definedName name="_xlnm.Print_Area" localSheetId="60">'様式D-3_PE'!$A$3:$AO$45</definedName>
    <definedName name="_xlnm.Print_Area" localSheetId="49">'様式D-3_PS'!$A$3:$AO$45</definedName>
    <definedName name="_xlnm.Print_Area" localSheetId="61">様式E!$B$2:$BK$21</definedName>
    <definedName name="_xlnm.Print_Area" localSheetId="62">様式F!$B$1:$AB$50</definedName>
    <definedName name="_xlnm.Print_Area" localSheetId="63">様式G!$B$2:$Z$15</definedName>
    <definedName name="_xlnm.Print_Titles" localSheetId="4">'様式A-2'!$3:$9</definedName>
    <definedName name="_xlnm.Print_Titles" localSheetId="15">'様式D-1-1 P001'!$B:$W,'様式D-1-1 P001'!$2:$4</definedName>
    <definedName name="_xlnm.Print_Titles" localSheetId="16">'様式D-1-1 P002'!$B:$W,'様式D-1-1 P002'!$2:$4</definedName>
    <definedName name="_xlnm.Print_Titles" localSheetId="17">'様式D-1-1 P003'!$B:$W,'様式D-1-1 P003'!$2:$4</definedName>
    <definedName name="_xlnm.Print_Titles" localSheetId="18">'様式D-1-1 P004'!$B:$W,'様式D-1-1 P004'!$2:$4</definedName>
    <definedName name="_xlnm.Print_Titles" localSheetId="19">'様式D-1-1 P005'!$B:$W,'様式D-1-1 P005'!$2:$4</definedName>
    <definedName name="_xlnm.Print_Titles" localSheetId="20">'様式D-1-1 P006'!$B:$W,'様式D-1-1 P006'!$2:$4</definedName>
    <definedName name="_xlnm.Print_Titles" localSheetId="21">'様式D-1-1 P007'!$B:$W,'様式D-1-1 P007'!$2:$4</definedName>
    <definedName name="_xlnm.Print_Titles" localSheetId="22">'様式D-1-1 P008'!$B:$W,'様式D-1-1 P008'!$2:$4</definedName>
    <definedName name="_xlnm.Print_Titles" localSheetId="23">'様式D-1-1 P009'!$B:$W,'様式D-1-1 P009'!$2:$4</definedName>
    <definedName name="_xlnm.Print_Titles" localSheetId="24">'様式D-1-1 P010'!$B:$W,'様式D-1-1 P010'!$2:$4</definedName>
    <definedName name="_xlnm.Print_Titles" localSheetId="25">'様式D-1-1 P011'!$B:$W,'様式D-1-1 P011'!$2:$4</definedName>
    <definedName name="_xlnm.Print_Titles" localSheetId="26">'様式D-1-1 P012'!$B:$W,'様式D-1-1 P012'!$2:$4</definedName>
    <definedName name="_xlnm.Print_Titles" localSheetId="27">'様式D-1-1 P013'!$B:$W,'様式D-1-1 P013'!$2:$4</definedName>
    <definedName name="_xlnm.Print_Titles" localSheetId="28">'様式D-1-1 P014'!$B:$W,'様式D-1-1 P014'!$2:$4</definedName>
    <definedName name="_xlnm.Print_Titles" localSheetId="29">'様式D-1-1 P015'!$B:$W,'様式D-1-1 P015'!$2:$4</definedName>
    <definedName name="_xlnm.Print_Titles" localSheetId="30">'様式D-1-1 P016'!$B:$W,'様式D-1-1 P016'!$2:$4</definedName>
    <definedName name="_xlnm.Print_Titles" localSheetId="31">'様式D-1-1 P017'!$B:$W,'様式D-1-1 P017'!$2:$4</definedName>
    <definedName name="_xlnm.Print_Titles" localSheetId="32">'様式D-1-1 P018'!$B:$W,'様式D-1-1 P018'!$2:$4</definedName>
    <definedName name="_xlnm.Print_Titles" localSheetId="33">'様式D-1-1 P019'!$B:$W,'様式D-1-1 P019'!$2:$4</definedName>
    <definedName name="_xlnm.Print_Titles" localSheetId="34">'様式D-1-1 P020'!$B:$W,'様式D-1-1 P020'!$2:$4</definedName>
    <definedName name="_xlnm.Print_Titles" localSheetId="35">'様式D-1-1 P021'!$B:$W,'様式D-1-1 P021'!$2:$4</definedName>
    <definedName name="_xlnm.Print_Titles" localSheetId="36">'様式D-1-1 P022'!$B:$W,'様式D-1-1 P022'!$2:$4</definedName>
    <definedName name="_xlnm.Print_Titles" localSheetId="37">'様式D-1-1 P023'!$B:$W,'様式D-1-1 P023'!$2:$4</definedName>
    <definedName name="_xlnm.Print_Titles" localSheetId="38">'様式D-1-1 P024'!$B:$W,'様式D-1-1 P024'!$2:$4</definedName>
    <definedName name="_xlnm.Print_Titles" localSheetId="39">'様式D-1-1 P025'!$B:$W,'様式D-1-1 P025'!$2:$4</definedName>
    <definedName name="_xlnm.Print_Titles" localSheetId="40">'様式D-1-2 P001'!$B:$Y,'様式D-1-2 P001'!$2:$8</definedName>
    <definedName name="_xlnm.Print_Titles" localSheetId="41">'様式D-1-2 P002'!$B:$Y,'様式D-1-2 P002'!$2:$8</definedName>
    <definedName name="_xlnm.Print_Titles" localSheetId="42">'様式D-1-2 P003'!$B:$Y,'様式D-1-2 P003'!$2:$8</definedName>
    <definedName name="_xlnm.Print_Titles" localSheetId="43">'様式D-1-2 P004'!$B:$Y,'様式D-1-2 P004'!$2:$8</definedName>
    <definedName name="_xlnm.Print_Titles" localSheetId="44">'様式D-1-2 P005'!$B:$Y,'様式D-1-2 P005'!$2:$8</definedName>
    <definedName name="_xlnm.Print_Titles" localSheetId="50">'様式D-3_001'!$B:$AO,'様式D-3_001'!$3:$5</definedName>
    <definedName name="_xlnm.Print_Titles" localSheetId="51">'様式D-3_002'!$B:$AO,'様式D-3_002'!$3:$5</definedName>
    <definedName name="_xlnm.Print_Titles" localSheetId="52">'様式D-3_003'!$B:$AO,'様式D-3_003'!$3:$5</definedName>
    <definedName name="_xlnm.Print_Titles" localSheetId="53">'様式D-3_004'!$B:$AO,'様式D-3_004'!$3:$5</definedName>
    <definedName name="_xlnm.Print_Titles" localSheetId="54">'様式D-3_005'!$B:$AO,'様式D-3_005'!$3:$5</definedName>
    <definedName name="_xlnm.Print_Titles" localSheetId="55">'様式D-3_006'!$B:$AO,'様式D-3_006'!$3:$5</definedName>
    <definedName name="_xlnm.Print_Titles" localSheetId="56">'様式D-3_007'!$B:$AO,'様式D-3_007'!$3:$5</definedName>
    <definedName name="_xlnm.Print_Titles" localSheetId="57">'様式D-3_008'!$B:$AO,'様式D-3_008'!$3:$5</definedName>
    <definedName name="_xlnm.Print_Titles" localSheetId="58">'様式D-3_009'!$B:$AO,'様式D-3_009'!$3:$5</definedName>
    <definedName name="_xlnm.Print_Titles" localSheetId="59">'様式D-3_010'!$B:$AO,'様式D-3_010'!$3:$5</definedName>
    <definedName name="_xlnm.Print_Titles" localSheetId="60">'様式D-3_PE'!$B:$AO,'様式D-3_PE'!$3:$5</definedName>
    <definedName name="_xlnm.Print_Titles" localSheetId="49">'様式D-3_PS'!$B:$AO,'様式D-3_PS'!$3:$5</definedName>
    <definedName name="Z_D77EBD73_782E_4A63_AC37_29D349B4D009_.wvu.Cols" localSheetId="10" hidden="1">'様式C-1-1 (1)'!#REF!</definedName>
    <definedName name="Z_D77EBD73_782E_4A63_AC37_29D349B4D009_.wvu.Cols" localSheetId="11" hidden="1">'様式C-1-1 (2)'!#REF!</definedName>
    <definedName name="Z_D77EBD73_782E_4A63_AC37_29D349B4D009_.wvu.Cols" localSheetId="12" hidden="1">'様式C-1-1 (3)'!#REF!</definedName>
    <definedName name="Z_D77EBD73_782E_4A63_AC37_29D349B4D009_.wvu.Cols" localSheetId="13" hidden="1">'様式C-1-2 (1)'!#REF!</definedName>
    <definedName name="Z_D77EBD73_782E_4A63_AC37_29D349B4D009_.wvu.Cols" localSheetId="14"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'様式A-3 (2)'!$B$3:$AI$18</definedName>
    <definedName name="Z_D77EBD73_782E_4A63_AC37_29D349B4D009_.wvu.PrintArea" localSheetId="7" hidden="1">'様式A-3 (3)'!$B$3:$AI$18</definedName>
    <definedName name="Z_D77EBD73_782E_4A63_AC37_29D349B4D009_.wvu.PrintArea" localSheetId="8" hidden="1">'様式B (1)'!$B$20:$Z$29</definedName>
    <definedName name="Z_D77EBD73_782E_4A63_AC37_29D349B4D009_.wvu.PrintArea" localSheetId="9" hidden="1">'様式B (2)'!$B$20:$Z$29</definedName>
    <definedName name="Z_D77EBD73_782E_4A63_AC37_29D349B4D009_.wvu.PrintArea" localSheetId="10" hidden="1">'様式C-1-1 (1)'!$B$2:$X$46</definedName>
    <definedName name="Z_D77EBD73_782E_4A63_AC37_29D349B4D009_.wvu.PrintArea" localSheetId="11" hidden="1">'様式C-1-1 (2)'!$B$2:$X$46</definedName>
    <definedName name="Z_D77EBD73_782E_4A63_AC37_29D349B4D009_.wvu.PrintArea" localSheetId="12" hidden="1">'様式C-1-1 (3)'!$B$2:$X$46</definedName>
    <definedName name="Z_D77EBD73_782E_4A63_AC37_29D349B4D009_.wvu.PrintArea" localSheetId="13" hidden="1">'様式C-1-2 (1)'!#REF!</definedName>
    <definedName name="Z_D77EBD73_782E_4A63_AC37_29D349B4D009_.wvu.PrintArea" localSheetId="14" hidden="1">'様式C-2'!$B$2:$Z$21</definedName>
    <definedName name="Z_D77EBD73_782E_4A63_AC37_29D349B4D009_.wvu.PrintArea" localSheetId="45" hidden="1">'様式D-2-1 (1)'!$B$3:$AI$18</definedName>
    <definedName name="Z_D77EBD73_782E_4A63_AC37_29D349B4D009_.wvu.PrintArea" localSheetId="46" hidden="1">'様式D-2-1 (2)'!$B$3:$AI$18</definedName>
    <definedName name="Z_D77EBD73_782E_4A63_AC37_29D349B4D009_.wvu.PrintArea" localSheetId="47" hidden="1">'様式D-2-1´(1)'!$B$3:$AI$18</definedName>
    <definedName name="Z_D77EBD73_782E_4A63_AC37_29D349B4D009_.wvu.PrintArea" localSheetId="48" hidden="1">'様式D-2-1´(2)'!$B$3:$AI$18</definedName>
    <definedName name="Z_D77EBD73_782E_4A63_AC37_29D349B4D009_.wvu.PrintArea" localSheetId="50" hidden="1">'様式D-3_001'!$B$3:$AO$47</definedName>
    <definedName name="Z_D77EBD73_782E_4A63_AC37_29D349B4D009_.wvu.PrintArea" localSheetId="51" hidden="1">'様式D-3_002'!$B$3:$AO$47</definedName>
    <definedName name="Z_D77EBD73_782E_4A63_AC37_29D349B4D009_.wvu.PrintArea" localSheetId="52" hidden="1">'様式D-3_003'!$B$3:$AO$47</definedName>
    <definedName name="Z_D77EBD73_782E_4A63_AC37_29D349B4D009_.wvu.PrintArea" localSheetId="53" hidden="1">'様式D-3_004'!$B$3:$AO$47</definedName>
    <definedName name="Z_D77EBD73_782E_4A63_AC37_29D349B4D009_.wvu.PrintArea" localSheetId="54" hidden="1">'様式D-3_005'!$B$3:$AO$47</definedName>
    <definedName name="Z_D77EBD73_782E_4A63_AC37_29D349B4D009_.wvu.PrintArea" localSheetId="55" hidden="1">'様式D-3_006'!$B$3:$AO$47</definedName>
    <definedName name="Z_D77EBD73_782E_4A63_AC37_29D349B4D009_.wvu.PrintArea" localSheetId="56" hidden="1">'様式D-3_007'!$B$3:$AO$47</definedName>
    <definedName name="Z_D77EBD73_782E_4A63_AC37_29D349B4D009_.wvu.PrintArea" localSheetId="57" hidden="1">'様式D-3_008'!$B$3:$AO$47</definedName>
    <definedName name="Z_D77EBD73_782E_4A63_AC37_29D349B4D009_.wvu.PrintArea" localSheetId="58" hidden="1">'様式D-3_009'!$B$3:$AO$47</definedName>
    <definedName name="Z_D77EBD73_782E_4A63_AC37_29D349B4D009_.wvu.PrintArea" localSheetId="59" hidden="1">'様式D-3_010'!$B$3:$AO$47</definedName>
    <definedName name="Z_D77EBD73_782E_4A63_AC37_29D349B4D009_.wvu.PrintArea" localSheetId="60" hidden="1">'様式D-3_PE'!$B$3:$AO$47</definedName>
    <definedName name="Z_D77EBD73_782E_4A63_AC37_29D349B4D009_.wvu.PrintArea" localSheetId="49" hidden="1">'様式D-3_PS'!$B$3:$AO$47</definedName>
    <definedName name="Z_D77EBD73_782E_4A63_AC37_29D349B4D009_.wvu.PrintArea" localSheetId="63"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211" l="1"/>
  <c r="T2" i="212"/>
  <c r="T2" i="213"/>
  <c r="T2" i="214"/>
  <c r="T2" i="215"/>
  <c r="T2" i="216"/>
  <c r="T2" i="217"/>
  <c r="T2" i="218"/>
  <c r="T2" i="219"/>
  <c r="T2" i="220"/>
  <c r="T2" i="221"/>
  <c r="T2" i="222"/>
  <c r="T2" i="223"/>
  <c r="T2" i="224"/>
  <c r="T2" i="225"/>
  <c r="T2" i="226"/>
  <c r="T2" i="227"/>
  <c r="T2" i="228"/>
  <c r="T2" i="229"/>
  <c r="T2" i="230"/>
  <c r="T2" i="231"/>
  <c r="T2" i="232"/>
  <c r="T2" i="233"/>
  <c r="T2" i="234"/>
  <c r="T2" i="210"/>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203"/>
  <c r="BJ5" i="203" s="1"/>
  <c r="AI37" i="203"/>
  <c r="AH37" i="203"/>
  <c r="BH5" i="203" s="1"/>
  <c r="AG37" i="203"/>
  <c r="BG5" i="203" s="1"/>
  <c r="AF37" i="203"/>
  <c r="BF5" i="203" s="1"/>
  <c r="AE37" i="203"/>
  <c r="BE5" i="203" s="1"/>
  <c r="AD37" i="203"/>
  <c r="BD5" i="203" s="1"/>
  <c r="AC37" i="203"/>
  <c r="BC5" i="203" s="1"/>
  <c r="AB37" i="203"/>
  <c r="BB5" i="203" s="1"/>
  <c r="AA37" i="203"/>
  <c r="BA5" i="203" s="1"/>
  <c r="Z37" i="203"/>
  <c r="AZ5" i="203" s="1"/>
  <c r="Y37" i="203"/>
  <c r="AJ35" i="203"/>
  <c r="BV5" i="203" s="1"/>
  <c r="AI35" i="203"/>
  <c r="BU5" i="203" s="1"/>
  <c r="AH35" i="203"/>
  <c r="BT5" i="203" s="1"/>
  <c r="AG35" i="203"/>
  <c r="BS5" i="203" s="1"/>
  <c r="AF35" i="203"/>
  <c r="BR5" i="203" s="1"/>
  <c r="AE35" i="203"/>
  <c r="BQ5" i="203" s="1"/>
  <c r="AD35" i="203"/>
  <c r="BP5" i="203" s="1"/>
  <c r="AC35" i="203"/>
  <c r="BO5" i="203" s="1"/>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S11" i="203"/>
  <c r="AQ11" i="203"/>
  <c r="BI5" i="203"/>
  <c r="AW5" i="203"/>
  <c r="AV5" i="203"/>
  <c r="AJ37" i="202"/>
  <c r="BJ5" i="202" s="1"/>
  <c r="AI37" i="202"/>
  <c r="BI5" i="202" s="1"/>
  <c r="AH37" i="202"/>
  <c r="BH5" i="202" s="1"/>
  <c r="AG37" i="202"/>
  <c r="BG5" i="202" s="1"/>
  <c r="AF37" i="202"/>
  <c r="BF5" i="202" s="1"/>
  <c r="AE37" i="202"/>
  <c r="BE5" i="202" s="1"/>
  <c r="AD37" i="202"/>
  <c r="BD5" i="202" s="1"/>
  <c r="AC37" i="202"/>
  <c r="BC5" i="202" s="1"/>
  <c r="AB37" i="202"/>
  <c r="BB5" i="202" s="1"/>
  <c r="AA37" i="202"/>
  <c r="BA5" i="202" s="1"/>
  <c r="Z37" i="202"/>
  <c r="AZ5" i="202" s="1"/>
  <c r="Y37" i="202"/>
  <c r="AJ35" i="202"/>
  <c r="BV5" i="202" s="1"/>
  <c r="AI35" i="202"/>
  <c r="BU5" i="202" s="1"/>
  <c r="AH35" i="202"/>
  <c r="BT5" i="202" s="1"/>
  <c r="AG35" i="202"/>
  <c r="BS5" i="202" s="1"/>
  <c r="AF35" i="202"/>
  <c r="BR5" i="202" s="1"/>
  <c r="AE35" i="202"/>
  <c r="BQ5" i="202" s="1"/>
  <c r="AD35" i="202"/>
  <c r="BP5" i="202" s="1"/>
  <c r="AC35" i="202"/>
  <c r="BO5" i="202" s="1"/>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S11" i="202"/>
  <c r="AQ11" i="202"/>
  <c r="AW5" i="202"/>
  <c r="AV5" i="202"/>
  <c r="AJ37" i="201"/>
  <c r="BJ5" i="201" s="1"/>
  <c r="AI37" i="201"/>
  <c r="BI5" i="201" s="1"/>
  <c r="AH37" i="201"/>
  <c r="BH5" i="201" s="1"/>
  <c r="AG37" i="201"/>
  <c r="BG5" i="201" s="1"/>
  <c r="AF37" i="201"/>
  <c r="BF5" i="201" s="1"/>
  <c r="AE37" i="201"/>
  <c r="BE5" i="201" s="1"/>
  <c r="AD37" i="201"/>
  <c r="BD5" i="201" s="1"/>
  <c r="AC37" i="201"/>
  <c r="BC5" i="201" s="1"/>
  <c r="AB37" i="201"/>
  <c r="BB5" i="201" s="1"/>
  <c r="AA37" i="201"/>
  <c r="BA5" i="201" s="1"/>
  <c r="Z37" i="201"/>
  <c r="AZ5" i="201" s="1"/>
  <c r="Y37" i="201"/>
  <c r="AJ35" i="201"/>
  <c r="BV5" i="201" s="1"/>
  <c r="AI35" i="201"/>
  <c r="BU5" i="201" s="1"/>
  <c r="AH35" i="201"/>
  <c r="BT5" i="201" s="1"/>
  <c r="AG35" i="201"/>
  <c r="BS5" i="201" s="1"/>
  <c r="AF35" i="201"/>
  <c r="BR5" i="201" s="1"/>
  <c r="AE35" i="201"/>
  <c r="BQ5" i="201" s="1"/>
  <c r="AD35" i="201"/>
  <c r="BP5" i="201" s="1"/>
  <c r="AC35" i="201"/>
  <c r="BO5" i="201" s="1"/>
  <c r="AQ34" i="201"/>
  <c r="AQ33" i="201"/>
  <c r="AQ32" i="201"/>
  <c r="AQ31" i="201"/>
  <c r="AQ30" i="201"/>
  <c r="AQ29" i="201"/>
  <c r="AQ28" i="201"/>
  <c r="AQ27" i="201"/>
  <c r="AQ26" i="201"/>
  <c r="AQ25" i="201"/>
  <c r="AQ24" i="201"/>
  <c r="AQ23" i="201"/>
  <c r="AQ22" i="201"/>
  <c r="AQ21" i="201"/>
  <c r="AQ20" i="201"/>
  <c r="AQ19" i="201"/>
  <c r="AQ18" i="201"/>
  <c r="AQ17" i="201"/>
  <c r="AQ16" i="201"/>
  <c r="AQ15" i="201"/>
  <c r="AQ14" i="201"/>
  <c r="AQ13" i="201"/>
  <c r="AQ12" i="201"/>
  <c r="AS11" i="201"/>
  <c r="AQ11" i="201"/>
  <c r="AW5" i="201"/>
  <c r="AV5" i="201"/>
  <c r="AJ37" i="200"/>
  <c r="BJ5" i="200" s="1"/>
  <c r="AI37" i="200"/>
  <c r="BI5" i="200" s="1"/>
  <c r="AH37" i="200"/>
  <c r="BH5" i="200" s="1"/>
  <c r="AG37" i="200"/>
  <c r="BG5" i="200" s="1"/>
  <c r="AF37" i="200"/>
  <c r="BF5" i="200" s="1"/>
  <c r="AE37" i="200"/>
  <c r="BE5" i="200" s="1"/>
  <c r="AD37" i="200"/>
  <c r="BD5" i="200" s="1"/>
  <c r="AC37" i="200"/>
  <c r="BC5" i="200" s="1"/>
  <c r="AB37" i="200"/>
  <c r="BB5" i="200" s="1"/>
  <c r="AA37" i="200"/>
  <c r="BA5" i="200" s="1"/>
  <c r="Z37" i="200"/>
  <c r="AZ5" i="200" s="1"/>
  <c r="Y37" i="200"/>
  <c r="AJ35" i="200"/>
  <c r="BV5" i="200" s="1"/>
  <c r="AI35" i="200"/>
  <c r="BU5" i="200" s="1"/>
  <c r="AH35" i="200"/>
  <c r="BT5" i="200" s="1"/>
  <c r="AG35" i="200"/>
  <c r="BS5" i="200" s="1"/>
  <c r="AF35" i="200"/>
  <c r="BR5" i="200" s="1"/>
  <c r="AE35" i="200"/>
  <c r="BQ5" i="200" s="1"/>
  <c r="AD35" i="200"/>
  <c r="BP5" i="200" s="1"/>
  <c r="AC35" i="200"/>
  <c r="BO5" i="200" s="1"/>
  <c r="AQ34" i="200"/>
  <c r="AQ33" i="200"/>
  <c r="AQ32" i="200"/>
  <c r="AQ31" i="200"/>
  <c r="AQ30" i="200"/>
  <c r="AQ29" i="200"/>
  <c r="AQ28" i="200"/>
  <c r="AQ27" i="200"/>
  <c r="AQ26" i="200"/>
  <c r="AQ25" i="200"/>
  <c r="AQ24" i="200"/>
  <c r="AQ23" i="200"/>
  <c r="AQ22" i="200"/>
  <c r="AQ21" i="200"/>
  <c r="AQ20" i="200"/>
  <c r="AQ19" i="200"/>
  <c r="AQ18" i="200"/>
  <c r="AQ17" i="200"/>
  <c r="AQ16" i="200"/>
  <c r="AQ15" i="200"/>
  <c r="AQ14" i="200"/>
  <c r="AQ13" i="200"/>
  <c r="AQ12" i="200"/>
  <c r="AS11" i="200"/>
  <c r="AQ11" i="200"/>
  <c r="AW5" i="200"/>
  <c r="AV5" i="200"/>
  <c r="AJ37" i="199"/>
  <c r="BJ5" i="199" s="1"/>
  <c r="AI37" i="199"/>
  <c r="BI5" i="199" s="1"/>
  <c r="AH37" i="199"/>
  <c r="BH5" i="199" s="1"/>
  <c r="AG37" i="199"/>
  <c r="BG5" i="199" s="1"/>
  <c r="AF37" i="199"/>
  <c r="BF5" i="199" s="1"/>
  <c r="AE37" i="199"/>
  <c r="BE5" i="199" s="1"/>
  <c r="AD37" i="199"/>
  <c r="BD5" i="199" s="1"/>
  <c r="AC37" i="199"/>
  <c r="BC5" i="199" s="1"/>
  <c r="AB37" i="199"/>
  <c r="BB5" i="199" s="1"/>
  <c r="AA37" i="199"/>
  <c r="BA5" i="199" s="1"/>
  <c r="Z37" i="199"/>
  <c r="AZ5" i="199" s="1"/>
  <c r="Y37" i="199"/>
  <c r="AJ35" i="199"/>
  <c r="BV5" i="199" s="1"/>
  <c r="AI35" i="199"/>
  <c r="BU5" i="199" s="1"/>
  <c r="AH35" i="199"/>
  <c r="BT5" i="199" s="1"/>
  <c r="AG35" i="199"/>
  <c r="BS5" i="199" s="1"/>
  <c r="AF35" i="199"/>
  <c r="BR5" i="199" s="1"/>
  <c r="AE35" i="199"/>
  <c r="BQ5" i="199" s="1"/>
  <c r="AD35" i="199"/>
  <c r="BP5" i="199" s="1"/>
  <c r="AC35" i="199"/>
  <c r="BO5" i="199" s="1"/>
  <c r="AQ34" i="199"/>
  <c r="AQ33" i="199"/>
  <c r="AQ32" i="199"/>
  <c r="AQ31" i="199"/>
  <c r="AQ30" i="199"/>
  <c r="AQ29" i="199"/>
  <c r="AQ28" i="199"/>
  <c r="AQ27" i="199"/>
  <c r="AQ26" i="199"/>
  <c r="AQ25" i="199"/>
  <c r="AQ24" i="199"/>
  <c r="AQ23" i="199"/>
  <c r="AQ22" i="199"/>
  <c r="AQ21" i="199"/>
  <c r="AQ20" i="199"/>
  <c r="AQ19" i="199"/>
  <c r="AQ18" i="199"/>
  <c r="AQ17" i="199"/>
  <c r="AQ16" i="199"/>
  <c r="AQ15" i="199"/>
  <c r="AQ14" i="199"/>
  <c r="AQ13" i="199"/>
  <c r="AQ12" i="199"/>
  <c r="AS11" i="199"/>
  <c r="AQ11" i="199"/>
  <c r="AW5" i="199"/>
  <c r="AV5" i="199"/>
  <c r="AJ37" i="198"/>
  <c r="BJ5" i="198" s="1"/>
  <c r="AI37" i="198"/>
  <c r="BI5" i="198" s="1"/>
  <c r="AH37" i="198"/>
  <c r="BH5" i="198" s="1"/>
  <c r="AG37" i="198"/>
  <c r="BG5" i="198" s="1"/>
  <c r="AF37" i="198"/>
  <c r="BF5" i="198" s="1"/>
  <c r="AE37" i="198"/>
  <c r="BE5" i="198" s="1"/>
  <c r="AD37" i="198"/>
  <c r="BD5" i="198" s="1"/>
  <c r="AC37" i="198"/>
  <c r="BC5" i="198" s="1"/>
  <c r="AB37" i="198"/>
  <c r="BB5" i="198" s="1"/>
  <c r="AA37" i="198"/>
  <c r="BA5" i="198" s="1"/>
  <c r="Z37" i="198"/>
  <c r="AZ5" i="198" s="1"/>
  <c r="Y37" i="198"/>
  <c r="AJ35" i="198"/>
  <c r="BV5" i="198" s="1"/>
  <c r="AI35" i="198"/>
  <c r="BU5" i="198" s="1"/>
  <c r="AH35" i="198"/>
  <c r="AG35" i="198"/>
  <c r="AF35" i="198"/>
  <c r="BR5" i="198" s="1"/>
  <c r="AE35" i="198"/>
  <c r="BQ5" i="198" s="1"/>
  <c r="AD35" i="198"/>
  <c r="BP5" i="198" s="1"/>
  <c r="AC35" i="198"/>
  <c r="BO5" i="198" s="1"/>
  <c r="AQ34" i="198"/>
  <c r="AQ33" i="198"/>
  <c r="AQ32" i="198"/>
  <c r="AQ31" i="198"/>
  <c r="AQ30" i="198"/>
  <c r="AQ29" i="198"/>
  <c r="AQ28" i="198"/>
  <c r="AQ27" i="198"/>
  <c r="AQ26" i="198"/>
  <c r="AQ25" i="198"/>
  <c r="AQ24" i="198"/>
  <c r="AQ23" i="198"/>
  <c r="AQ22" i="198"/>
  <c r="AQ21" i="198"/>
  <c r="AQ20" i="198"/>
  <c r="AQ19" i="198"/>
  <c r="AQ18" i="198"/>
  <c r="AQ17" i="198"/>
  <c r="AQ16" i="198"/>
  <c r="AQ15" i="198"/>
  <c r="AQ14" i="198"/>
  <c r="AQ13" i="198"/>
  <c r="AQ12" i="198"/>
  <c r="AS11" i="198"/>
  <c r="AQ11" i="198"/>
  <c r="BT5" i="198"/>
  <c r="BS5" i="198"/>
  <c r="AW5" i="198"/>
  <c r="AV5" i="198"/>
  <c r="AJ37" i="197"/>
  <c r="BJ5" i="197" s="1"/>
  <c r="AI37" i="197"/>
  <c r="BI5" i="197" s="1"/>
  <c r="AH37" i="197"/>
  <c r="BH5" i="197" s="1"/>
  <c r="AG37" i="197"/>
  <c r="BG5" i="197" s="1"/>
  <c r="AF37" i="197"/>
  <c r="BF5" i="197" s="1"/>
  <c r="AE37" i="197"/>
  <c r="BE5" i="197" s="1"/>
  <c r="AD37" i="197"/>
  <c r="BD5" i="197" s="1"/>
  <c r="AC37" i="197"/>
  <c r="BC5" i="197" s="1"/>
  <c r="AB37" i="197"/>
  <c r="BB5" i="197" s="1"/>
  <c r="AA37" i="197"/>
  <c r="BA5" i="197" s="1"/>
  <c r="Z37" i="197"/>
  <c r="AZ5" i="197" s="1"/>
  <c r="Y37" i="197"/>
  <c r="AJ35" i="197"/>
  <c r="AI35" i="197"/>
  <c r="BU5" i="197" s="1"/>
  <c r="AH35" i="197"/>
  <c r="BT5" i="197" s="1"/>
  <c r="AG35" i="197"/>
  <c r="BS5" i="197" s="1"/>
  <c r="AF35" i="197"/>
  <c r="BR5" i="197" s="1"/>
  <c r="AE35" i="197"/>
  <c r="BQ5" i="197" s="1"/>
  <c r="AD35" i="197"/>
  <c r="BP5" i="197" s="1"/>
  <c r="AC35" i="197"/>
  <c r="BO5" i="197" s="1"/>
  <c r="AQ34" i="197"/>
  <c r="AQ33" i="197"/>
  <c r="AQ32" i="197"/>
  <c r="AQ31" i="197"/>
  <c r="AQ30" i="197"/>
  <c r="AQ29" i="197"/>
  <c r="AQ28" i="197"/>
  <c r="AQ27" i="197"/>
  <c r="AQ26" i="197"/>
  <c r="AQ25" i="197"/>
  <c r="AQ24" i="197"/>
  <c r="AQ23" i="197"/>
  <c r="AQ22" i="197"/>
  <c r="AQ21" i="197"/>
  <c r="AQ20" i="197"/>
  <c r="AQ19" i="197"/>
  <c r="AQ18" i="197"/>
  <c r="AQ17" i="197"/>
  <c r="AQ16" i="197"/>
  <c r="AQ15" i="197"/>
  <c r="AQ14" i="197"/>
  <c r="AQ13" i="197"/>
  <c r="AQ12" i="197"/>
  <c r="AS11" i="197"/>
  <c r="AQ11" i="197"/>
  <c r="BV5" i="197"/>
  <c r="AW5" i="197"/>
  <c r="AV5" i="197"/>
  <c r="AJ37" i="196"/>
  <c r="BJ5" i="196" s="1"/>
  <c r="AI37" i="196"/>
  <c r="BI5" i="196" s="1"/>
  <c r="AH37" i="196"/>
  <c r="BH5" i="196" s="1"/>
  <c r="AG37" i="196"/>
  <c r="BG5" i="196" s="1"/>
  <c r="AF37" i="196"/>
  <c r="BF5" i="196" s="1"/>
  <c r="AE37" i="196"/>
  <c r="BE5" i="196" s="1"/>
  <c r="AD37" i="196"/>
  <c r="BD5" i="196" s="1"/>
  <c r="AC37" i="196"/>
  <c r="BC5" i="196" s="1"/>
  <c r="AB37" i="196"/>
  <c r="BB5" i="196" s="1"/>
  <c r="AA37" i="196"/>
  <c r="BA5" i="196" s="1"/>
  <c r="Z37" i="196"/>
  <c r="AZ5" i="196" s="1"/>
  <c r="Y37" i="196"/>
  <c r="AJ35" i="196"/>
  <c r="AI35" i="196"/>
  <c r="AH35" i="196"/>
  <c r="BT5" i="196" s="1"/>
  <c r="AG35" i="196"/>
  <c r="BS5" i="196" s="1"/>
  <c r="AF35" i="196"/>
  <c r="BR5" i="196" s="1"/>
  <c r="AE35" i="196"/>
  <c r="BQ5" i="196" s="1"/>
  <c r="AD35" i="196"/>
  <c r="BP5" i="196" s="1"/>
  <c r="AC35" i="196"/>
  <c r="BO5" i="196" s="1"/>
  <c r="AQ34" i="196"/>
  <c r="AQ33" i="196"/>
  <c r="AQ32" i="196"/>
  <c r="AQ31" i="196"/>
  <c r="AQ30" i="196"/>
  <c r="AQ29" i="196"/>
  <c r="AQ28" i="196"/>
  <c r="AQ27" i="196"/>
  <c r="AQ26" i="196"/>
  <c r="AQ25" i="196"/>
  <c r="AQ24" i="196"/>
  <c r="AQ23" i="196"/>
  <c r="AQ22" i="196"/>
  <c r="AQ21" i="196"/>
  <c r="AQ20" i="196"/>
  <c r="AQ19" i="196"/>
  <c r="AQ18" i="196"/>
  <c r="AQ17" i="196"/>
  <c r="AQ16" i="196"/>
  <c r="AQ15" i="196"/>
  <c r="AQ14" i="196"/>
  <c r="AQ13" i="196"/>
  <c r="AQ12" i="196"/>
  <c r="AS11" i="196"/>
  <c r="AQ11" i="196"/>
  <c r="BV5" i="196"/>
  <c r="BU5" i="196"/>
  <c r="AW5" i="196"/>
  <c r="AV5" i="196"/>
  <c r="AJ37" i="195"/>
  <c r="BJ5" i="195" s="1"/>
  <c r="AI37" i="195"/>
  <c r="BI5" i="195" s="1"/>
  <c r="AH37" i="195"/>
  <c r="BH5" i="195" s="1"/>
  <c r="AG37" i="195"/>
  <c r="BG5" i="195" s="1"/>
  <c r="AF37" i="195"/>
  <c r="BF5" i="195" s="1"/>
  <c r="AE37" i="195"/>
  <c r="BE5" i="195" s="1"/>
  <c r="AD37" i="195"/>
  <c r="BD5" i="195" s="1"/>
  <c r="AC37" i="195"/>
  <c r="BC5" i="195" s="1"/>
  <c r="AB37" i="195"/>
  <c r="BB5" i="195" s="1"/>
  <c r="AA37" i="195"/>
  <c r="BA5" i="195" s="1"/>
  <c r="Z37" i="195"/>
  <c r="AZ5" i="195" s="1"/>
  <c r="Y37" i="195"/>
  <c r="AJ35" i="195"/>
  <c r="AI35" i="195"/>
  <c r="BU5" i="195" s="1"/>
  <c r="AH35" i="195"/>
  <c r="BT5" i="195" s="1"/>
  <c r="AG35" i="195"/>
  <c r="BS5" i="195" s="1"/>
  <c r="AF35" i="195"/>
  <c r="BR5" i="195" s="1"/>
  <c r="AE35" i="195"/>
  <c r="BQ5" i="195" s="1"/>
  <c r="AD35" i="195"/>
  <c r="BP5" i="195" s="1"/>
  <c r="AC35" i="195"/>
  <c r="BO5" i="195" s="1"/>
  <c r="AQ34" i="195"/>
  <c r="AQ33" i="195"/>
  <c r="AQ32" i="195"/>
  <c r="AQ31" i="195"/>
  <c r="AQ30" i="195"/>
  <c r="AQ29" i="195"/>
  <c r="AQ28" i="195"/>
  <c r="AQ27" i="195"/>
  <c r="AQ26" i="195"/>
  <c r="AQ25" i="195"/>
  <c r="AQ24" i="195"/>
  <c r="AQ23" i="195"/>
  <c r="AQ22" i="195"/>
  <c r="AQ21" i="195"/>
  <c r="AQ20" i="195"/>
  <c r="AQ19" i="195"/>
  <c r="AQ18" i="195"/>
  <c r="AQ17" i="195"/>
  <c r="AQ16" i="195"/>
  <c r="AQ15" i="195"/>
  <c r="AQ14" i="195"/>
  <c r="AQ13" i="195"/>
  <c r="AQ12" i="195"/>
  <c r="AS11" i="195"/>
  <c r="AQ11" i="195"/>
  <c r="BV5" i="195"/>
  <c r="AW5" i="195"/>
  <c r="AV5" i="195"/>
  <c r="AJ37" i="194"/>
  <c r="BJ5" i="194" s="1"/>
  <c r="AI37" i="194"/>
  <c r="BI5" i="194" s="1"/>
  <c r="AH37" i="194"/>
  <c r="BH5" i="194" s="1"/>
  <c r="AG37" i="194"/>
  <c r="BG5" i="194" s="1"/>
  <c r="AF37" i="194"/>
  <c r="BF5" i="194" s="1"/>
  <c r="AE37" i="194"/>
  <c r="BE5" i="194" s="1"/>
  <c r="AD37" i="194"/>
  <c r="BD5" i="194" s="1"/>
  <c r="AC37" i="194"/>
  <c r="BC5" i="194" s="1"/>
  <c r="AB37" i="194"/>
  <c r="BB5" i="194" s="1"/>
  <c r="AA37" i="194"/>
  <c r="BA5" i="194" s="1"/>
  <c r="Z37" i="194"/>
  <c r="AZ5" i="194" s="1"/>
  <c r="Y37" i="194"/>
  <c r="AJ35" i="194"/>
  <c r="AI35" i="194"/>
  <c r="BU5" i="194" s="1"/>
  <c r="AH35" i="194"/>
  <c r="BT5" i="194" s="1"/>
  <c r="AG35" i="194"/>
  <c r="BS5" i="194" s="1"/>
  <c r="AF35" i="194"/>
  <c r="BR5" i="194" s="1"/>
  <c r="AE35" i="194"/>
  <c r="BQ5" i="194" s="1"/>
  <c r="AD35" i="194"/>
  <c r="BP5" i="194" s="1"/>
  <c r="AC35" i="194"/>
  <c r="BO5" i="194" s="1"/>
  <c r="AQ34" i="194"/>
  <c r="AQ33" i="194"/>
  <c r="AQ32" i="194"/>
  <c r="AQ31" i="194"/>
  <c r="AQ30" i="194"/>
  <c r="AQ29" i="194"/>
  <c r="AQ28" i="194"/>
  <c r="AQ27" i="194"/>
  <c r="AQ26" i="194"/>
  <c r="AQ25" i="194"/>
  <c r="AQ24" i="194"/>
  <c r="AQ23" i="194"/>
  <c r="AQ22" i="194"/>
  <c r="AQ21" i="194"/>
  <c r="AQ20" i="194"/>
  <c r="AQ19" i="194"/>
  <c r="AQ18" i="194"/>
  <c r="AQ17" i="194"/>
  <c r="AQ16" i="194"/>
  <c r="AQ15" i="194"/>
  <c r="AQ14" i="194"/>
  <c r="AQ13" i="194"/>
  <c r="AQ12" i="194"/>
  <c r="AS11" i="194"/>
  <c r="AQ11" i="194"/>
  <c r="BV5" i="194"/>
  <c r="AW5" i="194"/>
  <c r="AV5" i="194"/>
  <c r="AJ37" i="193"/>
  <c r="BJ5" i="193" s="1"/>
  <c r="AI37" i="193"/>
  <c r="BI5" i="193" s="1"/>
  <c r="AH37" i="193"/>
  <c r="BH5" i="193" s="1"/>
  <c r="AG37" i="193"/>
  <c r="BG5" i="193" s="1"/>
  <c r="AF37" i="193"/>
  <c r="BF5" i="193" s="1"/>
  <c r="AE37" i="193"/>
  <c r="BE5" i="193" s="1"/>
  <c r="AD37" i="193"/>
  <c r="BD5" i="193" s="1"/>
  <c r="AC37" i="193"/>
  <c r="BC5" i="193" s="1"/>
  <c r="AB37" i="193"/>
  <c r="BB5" i="193" s="1"/>
  <c r="AA37" i="193"/>
  <c r="BA5" i="193" s="1"/>
  <c r="Z37" i="193"/>
  <c r="AZ5" i="193" s="1"/>
  <c r="Y37" i="193"/>
  <c r="AJ35" i="193"/>
  <c r="BV5" i="193" s="1"/>
  <c r="AI35" i="193"/>
  <c r="BU5" i="193" s="1"/>
  <c r="AH35" i="193"/>
  <c r="BT5" i="193" s="1"/>
  <c r="AG35" i="193"/>
  <c r="BS5" i="193" s="1"/>
  <c r="AF35" i="193"/>
  <c r="AE35" i="193"/>
  <c r="BQ5" i="193" s="1"/>
  <c r="AD35" i="193"/>
  <c r="BP5" i="193" s="1"/>
  <c r="AC35" i="193"/>
  <c r="BO5" i="193" s="1"/>
  <c r="AQ34" i="193"/>
  <c r="AQ33" i="193"/>
  <c r="AQ32" i="193"/>
  <c r="AQ31" i="193"/>
  <c r="AQ30" i="193"/>
  <c r="AQ29" i="193"/>
  <c r="AQ28" i="193"/>
  <c r="AQ27" i="193"/>
  <c r="AQ26" i="193"/>
  <c r="AQ25" i="193"/>
  <c r="AQ24" i="193"/>
  <c r="AQ23" i="193"/>
  <c r="AQ22" i="193"/>
  <c r="AQ21" i="193"/>
  <c r="AQ20" i="193"/>
  <c r="AQ19" i="193"/>
  <c r="AQ18" i="193"/>
  <c r="AQ17" i="193"/>
  <c r="AQ16" i="193"/>
  <c r="AQ15" i="193"/>
  <c r="AQ14" i="193"/>
  <c r="AQ13" i="193"/>
  <c r="AQ12" i="193"/>
  <c r="AS11" i="193"/>
  <c r="AQ11" i="193"/>
  <c r="BR5" i="193"/>
  <c r="AW5" i="193"/>
  <c r="AV5" i="193"/>
  <c r="AJ37" i="192"/>
  <c r="BJ5" i="192" s="1"/>
  <c r="AI37" i="192"/>
  <c r="BI5" i="192" s="1"/>
  <c r="AH37" i="192"/>
  <c r="BH5" i="192" s="1"/>
  <c r="AG37" i="192"/>
  <c r="AF37" i="192"/>
  <c r="BF5" i="192" s="1"/>
  <c r="AE37" i="192"/>
  <c r="BE5" i="192" s="1"/>
  <c r="AD37" i="192"/>
  <c r="BD5" i="192" s="1"/>
  <c r="AC37" i="192"/>
  <c r="BC5" i="192" s="1"/>
  <c r="AB37" i="192"/>
  <c r="BB5" i="192" s="1"/>
  <c r="AA37" i="192"/>
  <c r="BA5" i="192" s="1"/>
  <c r="Z37" i="192"/>
  <c r="AZ5" i="192" s="1"/>
  <c r="Y37" i="192"/>
  <c r="AJ35" i="192"/>
  <c r="BV5" i="192" s="1"/>
  <c r="AI35" i="192"/>
  <c r="BU5" i="192" s="1"/>
  <c r="AH35" i="192"/>
  <c r="BT5" i="192" s="1"/>
  <c r="AG35" i="192"/>
  <c r="AF35" i="192"/>
  <c r="BR5" i="192" s="1"/>
  <c r="AE35" i="192"/>
  <c r="BQ5" i="192" s="1"/>
  <c r="AD35" i="192"/>
  <c r="BP5" i="192" s="1"/>
  <c r="AC35" i="192"/>
  <c r="BO5" i="192" s="1"/>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G5" i="192"/>
  <c r="AW5" i="192"/>
  <c r="AV5" i="192"/>
  <c r="AM35" i="203" l="1"/>
  <c r="AX5" i="203" s="1"/>
  <c r="AM35" i="202"/>
  <c r="AX5" i="202" s="1"/>
  <c r="AM35" i="201"/>
  <c r="AX5" i="201" s="1"/>
  <c r="AM35" i="200"/>
  <c r="AX5" i="200" s="1"/>
  <c r="AM35" i="199"/>
  <c r="AX5" i="199" s="1"/>
  <c r="AM35" i="198"/>
  <c r="AX5" i="198" s="1"/>
  <c r="AM35" i="197"/>
  <c r="AX5" i="197" s="1"/>
  <c r="AM35" i="196"/>
  <c r="AX5" i="196" s="1"/>
  <c r="AM35" i="195"/>
  <c r="AX5" i="195" s="1"/>
  <c r="AM35" i="194"/>
  <c r="AX5" i="194" s="1"/>
  <c r="AM35" i="193"/>
  <c r="AX5" i="193" s="1"/>
  <c r="AM35" i="192"/>
  <c r="AX5" i="192" s="1"/>
  <c r="AY5" i="203"/>
  <c r="BK5" i="203"/>
  <c r="BL5" i="203"/>
  <c r="BM5" i="203"/>
  <c r="BN5" i="203"/>
  <c r="AY5" i="202"/>
  <c r="BK5" i="202"/>
  <c r="BL5" i="202"/>
  <c r="BM5" i="202"/>
  <c r="BN5" i="202"/>
  <c r="BM5" i="201"/>
  <c r="AY5" i="201"/>
  <c r="BK5" i="201"/>
  <c r="BL5" i="201"/>
  <c r="BN5" i="201"/>
  <c r="BM5" i="200"/>
  <c r="AY5" i="200"/>
  <c r="BK5" i="200"/>
  <c r="BL5" i="200"/>
  <c r="BN5" i="200"/>
  <c r="BK5" i="199"/>
  <c r="BL5" i="199"/>
  <c r="BM5" i="199"/>
  <c r="AY5" i="199"/>
  <c r="BN5" i="199"/>
  <c r="AY5" i="198"/>
  <c r="BK5" i="198"/>
  <c r="BM5" i="198"/>
  <c r="BN5" i="198"/>
  <c r="BL5" i="198"/>
  <c r="AY5" i="197"/>
  <c r="BK5" i="197"/>
  <c r="BL5" i="197"/>
  <c r="BM5" i="197"/>
  <c r="BN5" i="197"/>
  <c r="AY5" i="196"/>
  <c r="BN5" i="196"/>
  <c r="BK5" i="196"/>
  <c r="BL5" i="196"/>
  <c r="BM5" i="196"/>
  <c r="BL5" i="195"/>
  <c r="BM5" i="195"/>
  <c r="BN5" i="195"/>
  <c r="AY5" i="195"/>
  <c r="BK5" i="195"/>
  <c r="BM5" i="194"/>
  <c r="BN5" i="194"/>
  <c r="BK5" i="194"/>
  <c r="AY5" i="194"/>
  <c r="BL5" i="194"/>
  <c r="BM5" i="193"/>
  <c r="BN5" i="193"/>
  <c r="AY5" i="193"/>
  <c r="BK5" i="193"/>
  <c r="BL5" i="193"/>
  <c r="AY5" i="192"/>
  <c r="BM5" i="192"/>
  <c r="BN5" i="192"/>
  <c r="BK5" i="192"/>
  <c r="BL5" i="192"/>
  <c r="E5" i="97"/>
  <c r="E5" i="98"/>
  <c r="M5" i="98"/>
  <c r="AF4" i="98"/>
  <c r="W4" i="98"/>
  <c r="M4" i="98"/>
  <c r="E4" i="98"/>
  <c r="M5" i="97"/>
  <c r="AF4" i="97"/>
  <c r="W4" i="97"/>
  <c r="M4" i="97"/>
  <c r="E4" i="97"/>
  <c r="G44" i="81" l="1"/>
  <c r="E44" i="81"/>
  <c r="T44" i="81" l="1"/>
  <c r="S44" i="81"/>
  <c r="R44" i="81"/>
  <c r="J44" i="81"/>
  <c r="P44" i="81"/>
  <c r="Q44" i="81"/>
  <c r="Z44" i="81"/>
  <c r="U44" i="81"/>
  <c r="M44" i="81"/>
  <c r="AB44" i="81" l="1"/>
  <c r="AA44" i="81"/>
  <c r="Y44" i="81"/>
  <c r="X44" i="81" l="1"/>
  <c r="W44" i="81"/>
  <c r="V44" i="81"/>
  <c r="O44" i="81"/>
  <c r="N44" i="81"/>
  <c r="L44" i="81"/>
  <c r="K44" i="81"/>
  <c r="I44" i="81"/>
  <c r="H44" i="81"/>
  <c r="F44" i="81"/>
  <c r="K45" i="81" l="1"/>
  <c r="G45" i="81"/>
  <c r="O45" i="81"/>
</calcChain>
</file>

<file path=xl/sharedStrings.xml><?xml version="1.0" encoding="utf-8"?>
<sst xmlns="http://schemas.openxmlformats.org/spreadsheetml/2006/main" count="8166" uniqueCount="919">
  <si>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</si>
  <si>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</si>
  <si>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</si>
  <si>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</si>
  <si>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</si>
  <si>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</si>
  <si>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</si>
  <si>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</si>
  <si>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</si>
  <si>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</si>
  <si>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</si>
  <si>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</si>
  <si>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</si>
  <si>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</si>
  <si>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</si>
  <si>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</si>
  <si>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</si>
  <si>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</si>
  <si>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</si>
  <si>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</si>
  <si>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</si>
  <si>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</si>
  <si>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</si>
  <si>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</si>
  <si>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</si>
  <si>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注2）材料劣化による：打音異常</t>
    <rPh sb="0" eb="1">
      <t>チュウ</t>
    </rPh>
    <rPh sb="3" eb="7">
      <t>ザイリョウレッカ</t>
    </rPh>
    <rPh sb="11" eb="13">
      <t>ダオン</t>
    </rPh>
    <rPh sb="13" eb="15">
      <t>イジョウ</t>
    </rPh>
    <phoneticPr fontId="12"/>
  </si>
  <si>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</si>
  <si>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</si>
  <si>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</si>
  <si>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</si>
  <si>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</si>
  <si>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</si>
  <si>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</si>
  <si>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</si>
  <si>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</si>
  <si>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</si>
  <si>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</si>
  <si>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</si>
  <si>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</si>
  <si>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</si>
  <si>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</si>
  <si>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</si>
  <si>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</si>
  <si>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</si>
  <si>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</si>
  <si>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</si>
  <si>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</si>
  <si>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</si>
  <si>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</si>
  <si>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</si>
  <si>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</si>
  <si>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</si>
  <si>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</si>
  <si>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</si>
  <si>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</si>
  <si>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</si>
  <si>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</si>
  <si>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</si>
  <si>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■トンネル台帳  トンネル諸元、非常用施設諸元　【様式A-1】</t>
    <rPh sb="5" eb="7">
      <t>ダイチョウ</t>
    </rPh>
    <rPh sb="25" eb="27">
      <t>ヨウシキ</t>
    </rPh>
    <phoneticPr fontId="7"/>
  </si>
  <si>
    <t>施設ID</t>
    <rPh sb="0" eb="2">
      <t>シセツ</t>
    </rPh>
    <phoneticPr fontId="12"/>
  </si>
  <si>
    <t>フリガナ</t>
    <phoneticPr fontId="7"/>
  </si>
  <si>
    <t>路線名</t>
    <phoneticPr fontId="11"/>
  </si>
  <si>
    <t>管理者名</t>
    <rPh sb="0" eb="4">
      <t>カンリシャメイ</t>
    </rPh>
    <phoneticPr fontId="11"/>
  </si>
  <si>
    <t>緊急輸送道路</t>
  </si>
  <si>
    <t>名　称</t>
    <rPh sb="0" eb="1">
      <t>メイ</t>
    </rPh>
    <rPh sb="2" eb="3">
      <t>ショウ</t>
    </rPh>
    <phoneticPr fontId="11"/>
  </si>
  <si>
    <t>代替路の有無</t>
  </si>
  <si>
    <t>所在地</t>
    <rPh sb="0" eb="3">
      <t>ショザイチ</t>
    </rPh>
    <phoneticPr fontId="11"/>
  </si>
  <si>
    <t>自</t>
    <rPh sb="0" eb="1">
      <t>ジ</t>
    </rPh>
    <phoneticPr fontId="11"/>
  </si>
  <si>
    <t>作成者</t>
    <rPh sb="0" eb="3">
      <t>サクセイシャ</t>
    </rPh>
    <phoneticPr fontId="11"/>
  </si>
  <si>
    <t>作成年月日</t>
    <rPh sb="0" eb="2">
      <t>サクセイ</t>
    </rPh>
    <rPh sb="2" eb="5">
      <t>ネンガッピ</t>
    </rPh>
    <phoneticPr fontId="11"/>
  </si>
  <si>
    <t>トンネル延長</t>
    <phoneticPr fontId="11"/>
  </si>
  <si>
    <t>L=</t>
    <phoneticPr fontId="11"/>
  </si>
  <si>
    <t>ｍ</t>
    <phoneticPr fontId="11"/>
  </si>
  <si>
    <t>至</t>
    <rPh sb="0" eb="1">
      <t>イタ</t>
    </rPh>
    <phoneticPr fontId="11"/>
  </si>
  <si>
    <t>ﾄﾝﾈﾙの分類</t>
    <rPh sb="5" eb="7">
      <t>ブンルイ</t>
    </rPh>
    <phoneticPr fontId="11"/>
  </si>
  <si>
    <t>起点</t>
    <rPh sb="0" eb="2">
      <t>キテン</t>
    </rPh>
    <phoneticPr fontId="7"/>
  </si>
  <si>
    <t>緯度</t>
    <rPh sb="0" eb="2">
      <t>いど</t>
    </rPh>
    <phoneticPr fontId="7" type="Hiragana"/>
  </si>
  <si>
    <t>完成年月日</t>
    <rPh sb="0" eb="2">
      <t>カンセイ</t>
    </rPh>
    <rPh sb="2" eb="5">
      <t>ネンガッピ</t>
    </rPh>
    <phoneticPr fontId="11"/>
  </si>
  <si>
    <t>舗装</t>
    <rPh sb="0" eb="2">
      <t>ホソウ</t>
    </rPh>
    <phoneticPr fontId="7"/>
  </si>
  <si>
    <t>種　別</t>
    <rPh sb="0" eb="1">
      <t>タネ</t>
    </rPh>
    <rPh sb="2" eb="3">
      <t>ベツ</t>
    </rPh>
    <phoneticPr fontId="7"/>
  </si>
  <si>
    <t>トンネル非常用施設</t>
    <rPh sb="4" eb="7">
      <t>ヒジョウヨウ</t>
    </rPh>
    <rPh sb="7" eb="9">
      <t>シセツ</t>
    </rPh>
    <phoneticPr fontId="7"/>
  </si>
  <si>
    <t>施設の内訳</t>
    <rPh sb="0" eb="2">
      <t>シセツ</t>
    </rPh>
    <rPh sb="3" eb="5">
      <t>ウチワケ</t>
    </rPh>
    <phoneticPr fontId="7"/>
  </si>
  <si>
    <t>種別・方式</t>
    <rPh sb="0" eb="2">
      <t>シュベツ</t>
    </rPh>
    <rPh sb="3" eb="5">
      <t>ホウシキ</t>
    </rPh>
    <phoneticPr fontId="7"/>
  </si>
  <si>
    <t>型式</t>
    <rPh sb="0" eb="2">
      <t>ケイシキ</t>
    </rPh>
    <phoneticPr fontId="7"/>
  </si>
  <si>
    <t>個数</t>
    <rPh sb="0" eb="2">
      <t>コスウ</t>
    </rPh>
    <phoneticPr fontId="7"/>
  </si>
  <si>
    <t>更新年度</t>
    <rPh sb="0" eb="2">
      <t>こうしん</t>
    </rPh>
    <rPh sb="2" eb="4">
      <t>ねんど</t>
    </rPh>
    <phoneticPr fontId="7" type="Hiragana"/>
  </si>
  <si>
    <t>経度</t>
    <rPh sb="0" eb="2">
      <t>けいど</t>
    </rPh>
    <phoneticPr fontId="7" type="Hiragana"/>
  </si>
  <si>
    <t>供用年月日</t>
    <rPh sb="0" eb="2">
      <t>キョウヨウ</t>
    </rPh>
    <rPh sb="2" eb="5">
      <t>ネンガッピ</t>
    </rPh>
    <phoneticPr fontId="11"/>
  </si>
  <si>
    <t>厚　さ</t>
    <rPh sb="0" eb="1">
      <t>アツ</t>
    </rPh>
    <phoneticPr fontId="7"/>
  </si>
  <si>
    <t>通報設備</t>
    <rPh sb="0" eb="2">
      <t>ツウホウ</t>
    </rPh>
    <rPh sb="2" eb="4">
      <t>セツビ</t>
    </rPh>
    <phoneticPr fontId="7"/>
  </si>
  <si>
    <t>通話型通報設備</t>
    <rPh sb="0" eb="2">
      <t>ツウワ</t>
    </rPh>
    <rPh sb="2" eb="3">
      <t>ガタ</t>
    </rPh>
    <rPh sb="3" eb="5">
      <t>ツウホウ</t>
    </rPh>
    <rPh sb="5" eb="7">
      <t>セツビ</t>
    </rPh>
    <phoneticPr fontId="7"/>
  </si>
  <si>
    <t>終点</t>
    <rPh sb="0" eb="2">
      <t>シュウテン</t>
    </rPh>
    <phoneticPr fontId="7"/>
  </si>
  <si>
    <t>トンネル区分</t>
    <rPh sb="4" eb="6">
      <t>クブン</t>
    </rPh>
    <phoneticPr fontId="7"/>
  </si>
  <si>
    <t>面　積</t>
    <rPh sb="0" eb="1">
      <t>メン</t>
    </rPh>
    <rPh sb="2" eb="3">
      <t>セキ</t>
    </rPh>
    <phoneticPr fontId="7"/>
  </si>
  <si>
    <t>操作型通報設備</t>
    <rPh sb="0" eb="2">
      <t>ソウサ</t>
    </rPh>
    <rPh sb="2" eb="3">
      <t>ガタ</t>
    </rPh>
    <rPh sb="3" eb="5">
      <t>ツウホウ</t>
    </rPh>
    <rPh sb="5" eb="7">
      <t>セツビ</t>
    </rPh>
    <phoneticPr fontId="7"/>
  </si>
  <si>
    <t>内装種類</t>
    <rPh sb="0" eb="2">
      <t>ナイソウ</t>
    </rPh>
    <rPh sb="2" eb="4">
      <t>シュルイ</t>
    </rPh>
    <phoneticPr fontId="7"/>
  </si>
  <si>
    <t>更新年次</t>
    <rPh sb="0" eb="2">
      <t>コウシン</t>
    </rPh>
    <rPh sb="2" eb="4">
      <t>ネンジ</t>
    </rPh>
    <phoneticPr fontId="7"/>
  </si>
  <si>
    <t>自動通報設備</t>
    <rPh sb="0" eb="2">
      <t>ジドウ</t>
    </rPh>
    <rPh sb="2" eb="4">
      <t>ツウホウ</t>
    </rPh>
    <rPh sb="4" eb="6">
      <t>セツビ</t>
    </rPh>
    <phoneticPr fontId="7"/>
  </si>
  <si>
    <t>一般有料区分</t>
    <rPh sb="0" eb="2">
      <t>イッパン</t>
    </rPh>
    <rPh sb="2" eb="4">
      <t>ユウリョウ</t>
    </rPh>
    <rPh sb="4" eb="6">
      <t>クブン</t>
    </rPh>
    <phoneticPr fontId="7"/>
  </si>
  <si>
    <t>天井板種類</t>
    <rPh sb="0" eb="2">
      <t>テンジョウ</t>
    </rPh>
    <rPh sb="2" eb="3">
      <t>バン</t>
    </rPh>
    <rPh sb="3" eb="5">
      <t>シュルイ</t>
    </rPh>
    <phoneticPr fontId="7"/>
  </si>
  <si>
    <t>排水</t>
    <rPh sb="0" eb="2">
      <t>ハイスイ</t>
    </rPh>
    <phoneticPr fontId="7"/>
  </si>
  <si>
    <t>警報設備</t>
    <rPh sb="0" eb="2">
      <t>ケイホウ</t>
    </rPh>
    <rPh sb="2" eb="4">
      <t>セツビ</t>
    </rPh>
    <phoneticPr fontId="7"/>
  </si>
  <si>
    <t>非常警報設備</t>
    <rPh sb="0" eb="2">
      <t>ヒジョウ</t>
    </rPh>
    <rPh sb="2" eb="4">
      <t>ケイホウ</t>
    </rPh>
    <rPh sb="4" eb="6">
      <t>セツビ</t>
    </rPh>
    <phoneticPr fontId="7"/>
  </si>
  <si>
    <t>土かぶり</t>
    <rPh sb="0" eb="1">
      <t>ツチ</t>
    </rPh>
    <phoneticPr fontId="7"/>
  </si>
  <si>
    <t>m</t>
  </si>
  <si>
    <t>坑門</t>
    <rPh sb="0" eb="2">
      <t>コウモン</t>
    </rPh>
    <phoneticPr fontId="7"/>
  </si>
  <si>
    <t>形式</t>
    <rPh sb="0" eb="2">
      <t>ケイシキ</t>
    </rPh>
    <phoneticPr fontId="7"/>
  </si>
  <si>
    <t>消火設備</t>
    <rPh sb="0" eb="2">
      <t>ショウカ</t>
    </rPh>
    <rPh sb="2" eb="4">
      <t>セツビ</t>
    </rPh>
    <phoneticPr fontId="7"/>
  </si>
  <si>
    <t>消 火 器</t>
    <rPh sb="0" eb="1">
      <t>ケ</t>
    </rPh>
    <rPh sb="2" eb="3">
      <t>ヒ</t>
    </rPh>
    <rPh sb="4" eb="5">
      <t>ウツワ</t>
    </rPh>
    <phoneticPr fontId="7"/>
  </si>
  <si>
    <t>内空断面積</t>
    <rPh sb="0" eb="1">
      <t>ナイ</t>
    </rPh>
    <rPh sb="1" eb="2">
      <t>クウ</t>
    </rPh>
    <rPh sb="2" eb="5">
      <t>ダンメンセキ</t>
    </rPh>
    <phoneticPr fontId="7"/>
  </si>
  <si>
    <t>延長</t>
    <rPh sb="0" eb="2">
      <t>エンチョウ</t>
    </rPh>
    <phoneticPr fontId="7"/>
  </si>
  <si>
    <t>m</t>
    <phoneticPr fontId="7" type="Hiragana"/>
  </si>
  <si>
    <t>施設</t>
    <rPh sb="0" eb="2">
      <t>シセツ</t>
    </rPh>
    <phoneticPr fontId="7"/>
  </si>
  <si>
    <t>消火栓設備</t>
    <rPh sb="0" eb="1">
      <t>ケ</t>
    </rPh>
    <rPh sb="1" eb="2">
      <t>ヒ</t>
    </rPh>
    <rPh sb="2" eb="3">
      <t>セン</t>
    </rPh>
    <rPh sb="3" eb="5">
      <t>セツビ</t>
    </rPh>
    <phoneticPr fontId="7"/>
  </si>
  <si>
    <t>交 通 量</t>
    <rPh sb="0" eb="1">
      <t>コウ</t>
    </rPh>
    <rPh sb="2" eb="3">
      <t>ツウ</t>
    </rPh>
    <rPh sb="4" eb="5">
      <t>リョウ</t>
    </rPh>
    <phoneticPr fontId="7"/>
  </si>
  <si>
    <t>台/日</t>
  </si>
  <si>
    <t>道路附属物等</t>
    <rPh sb="0" eb="2">
      <t>ドウロ</t>
    </rPh>
    <rPh sb="2" eb="4">
      <t>フゾク</t>
    </rPh>
    <rPh sb="4" eb="5">
      <t>ブツ</t>
    </rPh>
    <rPh sb="5" eb="6">
      <t>トウ</t>
    </rPh>
    <phoneticPr fontId="7"/>
  </si>
  <si>
    <t>照明</t>
    <rPh sb="0" eb="2">
      <t>ショウメイ</t>
    </rPh>
    <phoneticPr fontId="7"/>
  </si>
  <si>
    <t>避難誘導設備</t>
    <rPh sb="0" eb="2">
      <t>ヒナン</t>
    </rPh>
    <rPh sb="2" eb="4">
      <t>ユウドウ</t>
    </rPh>
    <rPh sb="4" eb="5">
      <t>セツ</t>
    </rPh>
    <rPh sb="5" eb="6">
      <t>ビ</t>
    </rPh>
    <phoneticPr fontId="7"/>
  </si>
  <si>
    <t>誘導表示設備</t>
    <rPh sb="0" eb="2">
      <t>ユウドウ</t>
    </rPh>
    <rPh sb="2" eb="4">
      <t>ヒョウジ</t>
    </rPh>
    <rPh sb="4" eb="6">
      <t>セツビ</t>
    </rPh>
    <phoneticPr fontId="7"/>
  </si>
  <si>
    <t>道 路 幅</t>
    <rPh sb="0" eb="1">
      <t>ミチ</t>
    </rPh>
    <rPh sb="2" eb="3">
      <t>ミチ</t>
    </rPh>
    <rPh sb="4" eb="5">
      <t>ハバ</t>
    </rPh>
    <phoneticPr fontId="7"/>
  </si>
  <si>
    <t>換気</t>
    <rPh sb="0" eb="2">
      <t>カンキ</t>
    </rPh>
    <phoneticPr fontId="7"/>
  </si>
  <si>
    <t>幅　員</t>
    <rPh sb="0" eb="1">
      <t>ハバ</t>
    </rPh>
    <rPh sb="2" eb="3">
      <t>イン</t>
    </rPh>
    <phoneticPr fontId="7"/>
  </si>
  <si>
    <t>車 道 幅</t>
    <rPh sb="0" eb="1">
      <t>クルマ</t>
    </rPh>
    <rPh sb="2" eb="3">
      <t>ミチ</t>
    </rPh>
    <rPh sb="4" eb="5">
      <t>ハバ</t>
    </rPh>
    <phoneticPr fontId="7"/>
  </si>
  <si>
    <t>竣工巻厚</t>
    <rPh sb="0" eb="2">
      <t>シュンコウ</t>
    </rPh>
    <rPh sb="2" eb="3">
      <t>マ</t>
    </rPh>
    <rPh sb="3" eb="4">
      <t>アツ</t>
    </rPh>
    <phoneticPr fontId="7"/>
  </si>
  <si>
    <t>アーチ</t>
    <phoneticPr fontId="7"/>
  </si>
  <si>
    <t>cm</t>
    <phoneticPr fontId="7" type="Hiragana"/>
  </si>
  <si>
    <t>標識</t>
    <rPh sb="0" eb="2">
      <t>ヒョウシキ</t>
    </rPh>
    <phoneticPr fontId="7"/>
  </si>
  <si>
    <t>側　壁</t>
    <rPh sb="0" eb="1">
      <t>ガワ</t>
    </rPh>
    <rPh sb="2" eb="3">
      <t>カベ</t>
    </rPh>
    <phoneticPr fontId="7"/>
  </si>
  <si>
    <t>警報表示板</t>
    <rPh sb="0" eb="2">
      <t>ケイホウ</t>
    </rPh>
    <rPh sb="2" eb="5">
      <t>ヒョウジバン</t>
    </rPh>
    <phoneticPr fontId="7"/>
  </si>
  <si>
    <t>避難通路</t>
    <rPh sb="0" eb="2">
      <t>ヒナン</t>
    </rPh>
    <rPh sb="2" eb="4">
      <t>ツウロ</t>
    </rPh>
    <phoneticPr fontId="7"/>
  </si>
  <si>
    <t>歩道等幅</t>
    <rPh sb="0" eb="1">
      <t>ホ</t>
    </rPh>
    <rPh sb="1" eb="2">
      <t>ミチ</t>
    </rPh>
    <rPh sb="2" eb="3">
      <t>トウ</t>
    </rPh>
    <rPh sb="3" eb="4">
      <t>ハバ</t>
    </rPh>
    <phoneticPr fontId="7"/>
  </si>
  <si>
    <t>吸音板</t>
    <rPh sb="0" eb="3">
      <t>キュウオンバン</t>
    </rPh>
    <phoneticPr fontId="7"/>
  </si>
  <si>
    <t>排煙設備</t>
    <rPh sb="0" eb="2">
      <t>ハイエン</t>
    </rPh>
    <rPh sb="2" eb="4">
      <t>セツビ</t>
    </rPh>
    <phoneticPr fontId="12"/>
  </si>
  <si>
    <t>高さ</t>
    <rPh sb="0" eb="1">
      <t>タカ</t>
    </rPh>
    <phoneticPr fontId="7"/>
  </si>
  <si>
    <t>建築限界高</t>
    <rPh sb="0" eb="2">
      <t>ケンチク</t>
    </rPh>
    <rPh sb="2" eb="4">
      <t>ゲンカイ</t>
    </rPh>
    <rPh sb="4" eb="5">
      <t>タカ</t>
    </rPh>
    <phoneticPr fontId="7"/>
  </si>
  <si>
    <t>インバート</t>
    <phoneticPr fontId="7"/>
  </si>
  <si>
    <t>その他の設備</t>
    <rPh sb="2" eb="3">
      <t>タ</t>
    </rPh>
    <rPh sb="4" eb="5">
      <t>セツ</t>
    </rPh>
    <rPh sb="5" eb="6">
      <t>ビ</t>
    </rPh>
    <phoneticPr fontId="7"/>
  </si>
  <si>
    <t>給水栓設備</t>
    <rPh sb="0" eb="1">
      <t>キュウ</t>
    </rPh>
    <rPh sb="1" eb="2">
      <t>ミズ</t>
    </rPh>
    <rPh sb="2" eb="3">
      <t>セン</t>
    </rPh>
    <rPh sb="3" eb="5">
      <t>セツビ</t>
    </rPh>
    <phoneticPr fontId="7"/>
  </si>
  <si>
    <t>中央高</t>
    <rPh sb="0" eb="1">
      <t>ナカ</t>
    </rPh>
    <rPh sb="1" eb="2">
      <t>ヒサシ</t>
    </rPh>
    <rPh sb="2" eb="3">
      <t>ダカ</t>
    </rPh>
    <phoneticPr fontId="7"/>
  </si>
  <si>
    <t>半径</t>
    <rPh sb="0" eb="2">
      <t>ハンケイ</t>
    </rPh>
    <phoneticPr fontId="7"/>
  </si>
  <si>
    <t>無線通信補助設備</t>
    <rPh sb="0" eb="2">
      <t>ムセン</t>
    </rPh>
    <rPh sb="2" eb="4">
      <t>ツウシン</t>
    </rPh>
    <rPh sb="4" eb="6">
      <t>ホジョ</t>
    </rPh>
    <rPh sb="6" eb="8">
      <t>セツビ</t>
    </rPh>
    <phoneticPr fontId="7"/>
  </si>
  <si>
    <t>有効高</t>
    <rPh sb="0" eb="1">
      <t>ユウ</t>
    </rPh>
    <rPh sb="1" eb="2">
      <t>コウ</t>
    </rPh>
    <rPh sb="2" eb="3">
      <t>タカ</t>
    </rPh>
    <phoneticPr fontId="7"/>
  </si>
  <si>
    <t>水噴霧設備</t>
    <rPh sb="0" eb="1">
      <t>ミズ</t>
    </rPh>
    <rPh sb="1" eb="3">
      <t>フンム</t>
    </rPh>
    <rPh sb="3" eb="5">
      <t>セツビ</t>
    </rPh>
    <phoneticPr fontId="7"/>
  </si>
  <si>
    <t>縦断勾配</t>
    <rPh sb="0" eb="2">
      <t>ジュウダン</t>
    </rPh>
    <rPh sb="2" eb="4">
      <t>コウバイ</t>
    </rPh>
    <phoneticPr fontId="7"/>
  </si>
  <si>
    <t>監視設備</t>
    <rPh sb="0" eb="2">
      <t>カンシ</t>
    </rPh>
    <rPh sb="2" eb="4">
      <t>セツビ</t>
    </rPh>
    <phoneticPr fontId="7"/>
  </si>
  <si>
    <t>線　形</t>
    <rPh sb="0" eb="1">
      <t>セン</t>
    </rPh>
    <rPh sb="2" eb="3">
      <t>カタチ</t>
    </rPh>
    <phoneticPr fontId="7"/>
  </si>
  <si>
    <t>直線区間長</t>
    <rPh sb="0" eb="2">
      <t>チョクセン</t>
    </rPh>
    <rPh sb="2" eb="4">
      <t>クカン</t>
    </rPh>
    <rPh sb="4" eb="5">
      <t>チョウ</t>
    </rPh>
    <phoneticPr fontId="7"/>
  </si>
  <si>
    <t>占用物件</t>
    <rPh sb="0" eb="2">
      <t>センヨウ</t>
    </rPh>
    <rPh sb="2" eb="4">
      <t>ブッケン</t>
    </rPh>
    <phoneticPr fontId="7"/>
  </si>
  <si>
    <t>種　類</t>
    <rPh sb="0" eb="1">
      <t>タネ</t>
    </rPh>
    <rPh sb="2" eb="3">
      <t>タグイ</t>
    </rPh>
    <phoneticPr fontId="7"/>
  </si>
  <si>
    <t>寸　法</t>
    <rPh sb="0" eb="1">
      <t>スン</t>
    </rPh>
    <rPh sb="2" eb="3">
      <t>ホウ</t>
    </rPh>
    <phoneticPr fontId="7"/>
  </si>
  <si>
    <t>管理者名</t>
    <rPh sb="0" eb="2">
      <t>カンリ</t>
    </rPh>
    <rPh sb="2" eb="3">
      <t>シャ</t>
    </rPh>
    <rPh sb="3" eb="4">
      <t>メイ</t>
    </rPh>
    <phoneticPr fontId="7"/>
  </si>
  <si>
    <t>非常用施設
関連設備</t>
    <rPh sb="0" eb="3">
      <t>ヒジョウヨウ</t>
    </rPh>
    <rPh sb="3" eb="5">
      <t>シセツ</t>
    </rPh>
    <rPh sb="6" eb="8">
      <t>カンレン</t>
    </rPh>
    <rPh sb="8" eb="10">
      <t>セツビ</t>
    </rPh>
    <phoneticPr fontId="11"/>
  </si>
  <si>
    <t>予備発電設備</t>
    <rPh sb="0" eb="2">
      <t>ヨビ</t>
    </rPh>
    <rPh sb="2" eb="4">
      <t>ハツデン</t>
    </rPh>
    <rPh sb="4" eb="6">
      <t>セツビ</t>
    </rPh>
    <phoneticPr fontId="12"/>
  </si>
  <si>
    <t>曲線区間</t>
    <rPh sb="0" eb="2">
      <t>キョクセン</t>
    </rPh>
    <rPh sb="2" eb="4">
      <t>クカン</t>
    </rPh>
    <phoneticPr fontId="7"/>
  </si>
  <si>
    <t>区間長</t>
    <rPh sb="0" eb="3">
      <t>クカンチョウ</t>
    </rPh>
    <phoneticPr fontId="7"/>
  </si>
  <si>
    <t>起点側ｸﾛｿｲﾄﾞ</t>
    <rPh sb="0" eb="2">
      <t>キテン</t>
    </rPh>
    <rPh sb="2" eb="3">
      <t>ガワ</t>
    </rPh>
    <phoneticPr fontId="7"/>
  </si>
  <si>
    <t>曲線半径</t>
    <rPh sb="0" eb="2">
      <t>キョクセン</t>
    </rPh>
    <rPh sb="2" eb="4">
      <t>ハンケイ</t>
    </rPh>
    <phoneticPr fontId="7"/>
  </si>
  <si>
    <t>終点側ｸﾛｿｲﾄﾞ</t>
    <rPh sb="0" eb="2">
      <t>シュウテン</t>
    </rPh>
    <rPh sb="2" eb="3">
      <t>ガワ</t>
    </rPh>
    <phoneticPr fontId="7"/>
  </si>
  <si>
    <t>その他</t>
    <rPh sb="2" eb="3">
      <t>タ</t>
    </rPh>
    <phoneticPr fontId="11"/>
  </si>
  <si>
    <t>非常駐車帯</t>
    <rPh sb="0" eb="2">
      <t>ヒジョウ</t>
    </rPh>
    <rPh sb="2" eb="4">
      <t>チュウシャ</t>
    </rPh>
    <rPh sb="4" eb="5">
      <t>タイ</t>
    </rPh>
    <phoneticPr fontId="7"/>
  </si>
  <si>
    <t>トンネル工法</t>
    <rPh sb="4" eb="6">
      <t>コウホウ</t>
    </rPh>
    <phoneticPr fontId="7"/>
  </si>
  <si>
    <t>方向転換所</t>
    <rPh sb="0" eb="2">
      <t>ホウコウ</t>
    </rPh>
    <rPh sb="2" eb="4">
      <t>テンカン</t>
    </rPh>
    <rPh sb="4" eb="5">
      <t>ショ</t>
    </rPh>
    <phoneticPr fontId="7"/>
  </si>
  <si>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</si>
  <si>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</si>
  <si>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</si>
  <si>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</si>
  <si>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</si>
  <si>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</si>
  <si>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</si>
  <si>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</si>
  <si>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</si>
  <si>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</si>
  <si>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</si>
  <si>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</si>
  <si>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</si>
  <si>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</si>
  <si>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</si>
  <si>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</si>
  <si>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</si>
  <si>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</si>
  <si>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</si>
  <si>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</si>
  <si>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</si>
  <si>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</si>
  <si>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</si>
  <si>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</si>
  <si>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</si>
  <si>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</si>
  <si>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</si>
  <si>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</si>
  <si>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</si>
  <si>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</si>
  <si>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</si>
  <si>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</si>
  <si>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</si>
  <si>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</si>
  <si>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</si>
  <si>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</si>
  <si>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</si>
  <si>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</si>
  <si>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</si>
  <si>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</si>
  <si>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</si>
  <si>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</si>
  <si>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</si>
  <si>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</si>
  <si>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</si>
  <si>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</si>
  <si>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</si>
  <si>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</si>
  <si>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</si>
  <si>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22"/>
  </si>
  <si>
    <t>施設ID</t>
    <rPh sb="0" eb="2">
      <t>シセツ</t>
    </rPh>
    <phoneticPr fontId="7"/>
  </si>
  <si>
    <t>路線名</t>
    <phoneticPr fontId="22"/>
  </si>
  <si>
    <t>管理者名</t>
    <phoneticPr fontId="22"/>
  </si>
  <si>
    <t>定期点検実施者</t>
    <phoneticPr fontId="22"/>
  </si>
  <si>
    <t>起点</t>
    <rPh sb="0" eb="2">
      <t>キテン</t>
    </rPh>
    <phoneticPr fontId="22"/>
  </si>
  <si>
    <t>緯度</t>
    <rPh sb="0" eb="2">
      <t>イド</t>
    </rPh>
    <phoneticPr fontId="22"/>
  </si>
  <si>
    <t>経度</t>
    <rPh sb="0" eb="2">
      <t>ケイド</t>
    </rPh>
    <phoneticPr fontId="22"/>
  </si>
  <si>
    <t>トンネル工法</t>
    <rPh sb="4" eb="6">
      <t>コウホウ</t>
    </rPh>
    <phoneticPr fontId="22"/>
  </si>
  <si>
    <t>自専道
or
一般道</t>
    <rPh sb="0" eb="1">
      <t>ジ</t>
    </rPh>
    <rPh sb="1" eb="2">
      <t>セン</t>
    </rPh>
    <rPh sb="2" eb="3">
      <t>ドウ</t>
    </rPh>
    <rPh sb="7" eb="10">
      <t>イッパンドウ</t>
    </rPh>
    <phoneticPr fontId="7"/>
  </si>
  <si>
    <t>代替路の有無</t>
    <rPh sb="0" eb="2">
      <t>ダイガエ</t>
    </rPh>
    <rPh sb="2" eb="3">
      <t>ロ</t>
    </rPh>
    <rPh sb="4" eb="6">
      <t>ウム</t>
    </rPh>
    <phoneticPr fontId="7"/>
  </si>
  <si>
    <t>終点</t>
    <rPh sb="0" eb="2">
      <t>シュウテン</t>
    </rPh>
    <phoneticPr fontId="22"/>
  </si>
  <si>
    <t>建設年度</t>
    <rPh sb="0" eb="2">
      <t>ケンセツ</t>
    </rPh>
    <rPh sb="2" eb="4">
      <t>ネンド</t>
    </rPh>
    <phoneticPr fontId="11"/>
  </si>
  <si>
    <t>幅員</t>
    <rPh sb="0" eb="2">
      <t>フクイン</t>
    </rPh>
    <phoneticPr fontId="11"/>
  </si>
  <si>
    <t>緊急輸送道路</t>
    <rPh sb="0" eb="2">
      <t>キンキュウ</t>
    </rPh>
    <rPh sb="2" eb="4">
      <t>ユソウ</t>
    </rPh>
    <rPh sb="4" eb="6">
      <t>ドウロ</t>
    </rPh>
    <phoneticPr fontId="7"/>
  </si>
  <si>
    <t>トンネル毎
の健全性の
診断の区分</t>
    <rPh sb="12" eb="14">
      <t>シンダン</t>
    </rPh>
    <rPh sb="15" eb="17">
      <t>クブン</t>
    </rPh>
    <phoneticPr fontId="22"/>
  </si>
  <si>
    <t>変状・異常
箇所数合計</t>
    <phoneticPr fontId="22"/>
  </si>
  <si>
    <t>トンネル本体工</t>
    <phoneticPr fontId="22"/>
  </si>
  <si>
    <t>材質劣化</t>
    <rPh sb="0" eb="2">
      <t>ザイシツ</t>
    </rPh>
    <rPh sb="2" eb="4">
      <t>レッカ</t>
    </rPh>
    <phoneticPr fontId="11"/>
  </si>
  <si>
    <t>Ⅱ</t>
    <phoneticPr fontId="11"/>
  </si>
  <si>
    <t>Ⅲ</t>
    <phoneticPr fontId="11"/>
  </si>
  <si>
    <t>Ⅳ</t>
    <phoneticPr fontId="11"/>
  </si>
  <si>
    <t>附属物等
の取付状態</t>
    <phoneticPr fontId="22"/>
  </si>
  <si>
    <t>◯
（応急措置後)</t>
    <phoneticPr fontId="22"/>
  </si>
  <si>
    <t>漏水</t>
    <rPh sb="0" eb="2">
      <t>ロウスイ</t>
    </rPh>
    <phoneticPr fontId="11"/>
  </si>
  <si>
    <t>✕</t>
    <phoneticPr fontId="22"/>
  </si>
  <si>
    <t>外力</t>
    <rPh sb="0" eb="2">
      <t>ガイリョク</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</si>
  <si>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</si>
  <si>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</si>
  <si>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</si>
  <si>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</si>
  <si>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</si>
  <si>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</si>
  <si>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</si>
  <si>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</si>
  <si>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定期点検実施者</t>
    <rPh sb="0" eb="2">
      <t>テイキ</t>
    </rPh>
    <rPh sb="2" eb="4">
      <t>テンケン</t>
    </rPh>
    <rPh sb="4" eb="7">
      <t>ジッシシャ</t>
    </rPh>
    <phoneticPr fontId="7"/>
  </si>
  <si>
    <t>定期点検年月日</t>
    <rPh sb="4" eb="7">
      <t>ネンガッピ</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</si>
  <si>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</si>
  <si>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</si>
  <si>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</si>
  <si>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</si>
  <si>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</si>
  <si>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</si>
  <si>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</si>
  <si>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</si>
  <si>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</si>
  <si>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</si>
  <si>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</si>
  <si>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</si>
  <si>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</si>
  <si>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</si>
  <si>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</si>
  <si>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</si>
  <si>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</si>
  <si>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</si>
  <si>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</si>
  <si>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</si>
  <si>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</si>
  <si>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</si>
  <si>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</si>
  <si>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</si>
  <si>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</si>
  <si>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</si>
  <si>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</si>
  <si>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</si>
  <si>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</si>
  <si>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</si>
  <si>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</si>
  <si>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</si>
  <si>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</si>
  <si>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</si>
  <si>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</si>
  <si>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</si>
  <si>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</si>
  <si>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</si>
  <si>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</si>
  <si>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</si>
  <si>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</si>
  <si>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</si>
  <si>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</si>
  <si>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</si>
  <si>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</si>
  <si>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定期点検実施者</t>
    <rPh sb="4" eb="7">
      <t>ジッシシャ</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</si>
  <si>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</si>
  <si>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</si>
  <si>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</si>
  <si>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</si>
  <si>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</si>
  <si>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</si>
  <si>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</si>
  <si>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1"/>
  </si>
  <si>
    <t>フリガナ</t>
    <phoneticPr fontId="21"/>
  </si>
  <si>
    <t>路 線 名</t>
    <rPh sb="0" eb="1">
      <t>ミチ</t>
    </rPh>
    <rPh sb="2" eb="3">
      <t>セン</t>
    </rPh>
    <rPh sb="4" eb="5">
      <t>メイ</t>
    </rPh>
    <phoneticPr fontId="21"/>
  </si>
  <si>
    <t>定期点検実施者</t>
    <rPh sb="4" eb="6">
      <t>ジッシ</t>
    </rPh>
    <phoneticPr fontId="12"/>
  </si>
  <si>
    <t>名　称</t>
    <rPh sb="0" eb="1">
      <t>ナ</t>
    </rPh>
    <rPh sb="2" eb="3">
      <t>ショウ</t>
    </rPh>
    <phoneticPr fontId="11"/>
  </si>
  <si>
    <t>管理者名</t>
    <phoneticPr fontId="21"/>
  </si>
  <si>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</si>
  <si>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</si>
  <si>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</si>
  <si>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</si>
  <si>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</si>
  <si>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</si>
  <si>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</si>
  <si>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</si>
  <si>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</si>
  <si>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</si>
  <si>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</si>
  <si>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</si>
  <si>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</si>
  <si>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</si>
  <si>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</si>
  <si>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</si>
  <si>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</si>
  <si>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</si>
  <si>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</si>
  <si>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定期点検年月日</t>
    <rPh sb="4" eb="7">
      <t>ネンガッピ</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</si>
  <si>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</si>
  <si>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</si>
  <si>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</si>
  <si>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</si>
  <si>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</si>
  <si>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</si>
  <si>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</si>
  <si>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</si>
  <si>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</si>
  <si>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</si>
  <si>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</si>
  <si>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</si>
  <si>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</si>
  <si>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</si>
  <si>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</si>
  <si>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</si>
  <si>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</si>
  <si>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</si>
  <si>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</si>
  <si>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</si>
  <si>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</si>
  <si>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</si>
  <si>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</si>
  <si>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</si>
  <si>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</si>
  <si>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</si>
  <si>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</si>
  <si>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</si>
  <si>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</si>
  <si>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</si>
  <si>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</si>
  <si>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</si>
  <si>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</si>
  <si>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</si>
  <si>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【健全性判定集計表】</t>
    <phoneticPr fontId="11"/>
  </si>
  <si>
    <t>スパン番号</t>
    <rPh sb="3" eb="5">
      <t>バンゴウ</t>
    </rPh>
    <phoneticPr fontId="11"/>
  </si>
  <si>
    <t>スパン長</t>
    <rPh sb="3" eb="4">
      <t>ナガ</t>
    </rPh>
    <phoneticPr fontId="11"/>
  </si>
  <si>
    <t>前回定期点検時の判定</t>
    <rPh sb="0" eb="2">
      <t>ゼンカイ</t>
    </rPh>
    <rPh sb="6" eb="7">
      <t>ジ</t>
    </rPh>
    <rPh sb="8" eb="10">
      <t>ハンテイ</t>
    </rPh>
    <phoneticPr fontId="11"/>
  </si>
  <si>
    <t>応急措置前の判定</t>
    <rPh sb="0" eb="2">
      <t>オウキュウ</t>
    </rPh>
    <rPh sb="2" eb="4">
      <t>ソチ</t>
    </rPh>
    <rPh sb="4" eb="5">
      <t>マエ</t>
    </rPh>
    <rPh sb="6" eb="8">
      <t>ハンテイ</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</si>
  <si>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</si>
  <si>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</si>
  <si>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</si>
  <si>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t>変状区分</t>
    <rPh sb="0" eb="2">
      <t>ヘンジョウ</t>
    </rPh>
    <rPh sb="2" eb="4">
      <t>クブン</t>
    </rPh>
    <phoneticPr fontId="11"/>
  </si>
  <si>
    <t>変状種類</t>
    <rPh sb="0" eb="2">
      <t>ヘンジョウ</t>
    </rPh>
    <rPh sb="2" eb="4">
      <t>シュルイ</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</si>
  <si>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</si>
  <si>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</si>
  <si>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</si>
  <si>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</si>
  <si>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</si>
  <si>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集計
判定
診断</t>
    <rPh sb="0" eb="2">
      <t>シュウケイ</t>
    </rPh>
    <rPh sb="3" eb="5">
      <t>ハンテイ</t>
    </rPh>
    <rPh sb="6" eb="8">
      <t>シンダン</t>
    </rPh>
    <phoneticPr fontId="11"/>
  </si>
  <si>
    <t>変状の発生規模合計(㎡)</t>
    <rPh sb="0" eb="2">
      <t>ヘンジョウ</t>
    </rPh>
    <rPh sb="3" eb="5">
      <t>ハッセイ</t>
    </rPh>
    <rPh sb="5" eb="7">
      <t>キボ</t>
    </rPh>
    <rPh sb="7" eb="9">
      <t>ゴウケイ</t>
    </rPh>
    <phoneticPr fontId="11"/>
  </si>
  <si>
    <t>－</t>
    <phoneticPr fontId="11"/>
  </si>
  <si>
    <t>覆工スパン単位の
健全性の
診断の区分</t>
    <rPh sb="9" eb="12">
      <t>ケンゼンセイ</t>
    </rPh>
    <rPh sb="14" eb="16">
      <t>シンダン</t>
    </rPh>
    <phoneticPr fontId="12"/>
  </si>
  <si>
    <t>対策区分の
判定結果</t>
    <rPh sb="0" eb="2">
      <t>タイサク</t>
    </rPh>
    <rPh sb="2" eb="4">
      <t>クブン</t>
    </rPh>
    <rPh sb="6" eb="8">
      <t>ハンテイ</t>
    </rPh>
    <rPh sb="8" eb="10">
      <t>ケッカ</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</si>
  <si>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</si>
  <si>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</si>
  <si>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</si>
  <si>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</si>
  <si>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</si>
  <si>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</si>
  <si>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</si>
  <si>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</si>
  <si>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</si>
  <si>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</si>
  <si>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</si>
  <si>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</si>
  <si>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</si>
  <si>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</si>
  <si>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</si>
  <si>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名　称</t>
    <rPh sb="0" eb="1">
      <t>ナ</t>
    </rPh>
    <rPh sb="2" eb="3">
      <t>ショウ</t>
    </rPh>
    <phoneticPr fontId="7"/>
  </si>
  <si>
    <t>管理者名</t>
    <rPh sb="0" eb="3">
      <t>カンリシャ</t>
    </rPh>
    <rPh sb="3" eb="4">
      <t>メイ</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</si>
  <si>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</si>
  <si>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</si>
  <si>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</si>
  <si>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</si>
  <si>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</si>
  <si>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フリガナ</t>
    <phoneticPr fontId="22"/>
  </si>
  <si>
    <t>路線名</t>
    <rPh sb="0" eb="2">
      <t>ロセン</t>
    </rPh>
    <rPh sb="2" eb="3">
      <t>メイ</t>
    </rPh>
    <phoneticPr fontId="22"/>
  </si>
  <si>
    <t>定期点検
年月日</t>
    <phoneticPr fontId="12"/>
  </si>
  <si>
    <t xml:space="preserve"> </t>
    <phoneticPr fontId="22"/>
  </si>
  <si>
    <t>名  称</t>
    <rPh sb="0" eb="1">
      <t>ナ</t>
    </rPh>
    <rPh sb="3" eb="4">
      <t>ショウ</t>
    </rPh>
    <phoneticPr fontId="22"/>
  </si>
  <si>
    <t>管理者名</t>
    <rPh sb="0" eb="3">
      <t>カンリシャ</t>
    </rPh>
    <rPh sb="3" eb="4">
      <t>メイ</t>
    </rPh>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</si>
  <si>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</si>
  <si>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</si>
  <si>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</si>
  <si>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</si>
  <si>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</si>
  <si>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</si>
  <si>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</si>
  <si>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</si>
  <si>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</si>
  <si>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</si>
  <si>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</si>
  <si>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</si>
  <si>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</si>
  <si>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</si>
  <si>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</si>
  <si>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</si>
  <si>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</si>
  <si>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</si>
  <si>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</si>
  <si>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</si>
  <si>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</si>
  <si>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</si>
  <si>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</si>
  <si>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</si>
  <si>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</si>
  <si>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</si>
  <si>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</si>
  <si>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</si>
  <si>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</si>
  <si>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</si>
  <si>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</si>
  <si>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</si>
  <si>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</si>
  <si>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</si>
  <si>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</si>
  <si>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</si>
  <si>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</si>
  <si>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</si>
  <si>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</si>
  <si>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</si>
  <si>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</si>
  <si>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</si>
  <si>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</si>
  <si>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</si>
  <si>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</si>
  <si>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</si>
  <si>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</si>
  <si>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</si>
  <si>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</si>
  <si>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</si>
  <si>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</si>
  <si>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</si>
  <si>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</si>
  <si>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</si>
  <si>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</si>
  <si>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</si>
  <si>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</si>
  <si>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</si>
  <si>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</si>
  <si>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</si>
  <si>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</si>
  <si>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</si>
  <si>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</si>
  <si>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</si>
  <si>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</si>
  <si>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</si>
  <si>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</si>
  <si>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</si>
  <si>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</si>
  <si>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</si>
  <si>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</si>
  <si>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</si>
  <si>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</si>
  <si>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</si>
  <si>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</si>
  <si>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</si>
  <si>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</si>
  <si>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</si>
  <si>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</si>
  <si>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</si>
  <si>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</si>
  <si>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</si>
  <si>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</si>
  <si>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</si>
  <si>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</si>
  <si>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</si>
  <si>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</si>
  <si>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</si>
  <si>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</si>
  <si>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</si>
  <si>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</si>
  <si>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</si>
  <si>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</si>
  <si>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</si>
  <si>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</si>
  <si>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</si>
  <si>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</si>
  <si>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</si>
  <si>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</si>
  <si>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</si>
  <si>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</si>
  <si>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</si>
  <si>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</si>
  <si>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</si>
  <si>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</si>
  <si>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</si>
  <si>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</si>
  <si>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</si>
  <si>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</si>
  <si>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</si>
  <si>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</si>
  <si>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</si>
  <si>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</si>
  <si>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</si>
  <si>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</si>
  <si>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</si>
  <si>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</si>
  <si>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</si>
  <si>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</si>
  <si>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</si>
  <si>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</si>
  <si>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</si>
  <si>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</si>
  <si>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</si>
  <si>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</si>
  <si>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</si>
  <si>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</si>
  <si>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</si>
  <si>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</si>
  <si>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</si>
  <si>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</si>
  <si>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</si>
  <si>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</si>
  <si>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</si>
  <si>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</si>
  <si>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</si>
  <si>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</si>
  <si>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2"/>
  </si>
  <si>
    <t xml:space="preserve">すること。
※各ファイルとも　（参考）リスト　のシートを付けて保存すること。
</t>
    <rPh sb="7" eb="8">
      <t>カク</t>
    </rPh>
    <rPh sb="16" eb="18">
      <t>サンコウ</t>
    </rPh>
    <rPh sb="28" eb="29">
      <t>ツ</t>
    </rPh>
    <rPh sb="31" eb="33">
      <t>ホゾン</t>
    </rPh>
    <phoneticPr fontId="12"/>
  </si>
  <si>
    <t>-</t>
  </si>
  <si>
    <t>避難情報提供設備</t>
    <rPh sb="0" eb="4">
      <t>ヒナンジョウホウ</t>
    </rPh>
    <rPh sb="4" eb="6">
      <t>テイキョウ</t>
    </rPh>
    <rPh sb="6" eb="8">
      <t>セツビ</t>
    </rPh>
    <phoneticPr fontId="7"/>
  </si>
  <si>
    <t>大河内地吉線</t>
    <phoneticPr fontId="12"/>
  </si>
  <si>
    <t>山口県下関土木建築事務所</t>
    <phoneticPr fontId="12"/>
  </si>
  <si>
    <t>山口県下関市豊田町大字地吉</t>
  </si>
  <si>
    <t>-</t>
    <phoneticPr fontId="12"/>
  </si>
  <si>
    <t>1953年</t>
    <phoneticPr fontId="7"/>
  </si>
  <si>
    <t>覆工(内装なし)</t>
  </si>
  <si>
    <t>面壁型</t>
    <rPh sb="0" eb="2">
      <t>メンペキ</t>
    </rPh>
    <rPh sb="2" eb="3">
      <t>ガタ</t>
    </rPh>
    <phoneticPr fontId="7"/>
  </si>
  <si>
    <t>面壁型</t>
    <phoneticPr fontId="7"/>
  </si>
  <si>
    <t>アスファルト系</t>
    <rPh sb="6" eb="7">
      <t>ケイ</t>
    </rPh>
    <phoneticPr fontId="62"/>
  </si>
  <si>
    <t>ナトリウム灯</t>
    <rPh sb="5" eb="6">
      <t>トウ</t>
    </rPh>
    <phoneticPr fontId="62"/>
  </si>
  <si>
    <t>自然換気</t>
    <rPh sb="0" eb="2">
      <t>シゼン</t>
    </rPh>
    <rPh sb="2" eb="4">
      <t>カンキ</t>
    </rPh>
    <phoneticPr fontId="62"/>
  </si>
  <si>
    <t>PS</t>
  </si>
  <si>
    <t>S1</t>
  </si>
  <si>
    <t>S2</t>
  </si>
  <si>
    <t>S3</t>
  </si>
  <si>
    <t>S4</t>
  </si>
  <si>
    <t>S5</t>
  </si>
  <si>
    <t>S6</t>
  </si>
  <si>
    <t>S7</t>
  </si>
  <si>
    <t>S8</t>
  </si>
  <si>
    <t>S9</t>
  </si>
  <si>
    <t>S10</t>
  </si>
  <si>
    <t>PE</t>
  </si>
  <si>
    <t>○</t>
  </si>
  <si>
    <t>一般道</t>
  </si>
  <si>
    <t>深堀隧道</t>
    <rPh sb="2" eb="4">
      <t>ズイドウ</t>
    </rPh>
    <phoneticPr fontId="7"/>
  </si>
  <si>
    <t>フカボリズイドウ</t>
    <phoneticPr fontId="7"/>
  </si>
  <si>
    <t>一般(無料)</t>
    <rPh sb="0" eb="2">
      <t>イッパン</t>
    </rPh>
    <rPh sb="3" eb="5">
      <t>ムリョウ</t>
    </rPh>
    <phoneticPr fontId="7"/>
  </si>
  <si>
    <t>487.24㎡</t>
    <phoneticPr fontId="12"/>
  </si>
  <si>
    <t>㎡</t>
    <phoneticPr fontId="12"/>
  </si>
  <si>
    <t>アジア航測株式会社
飯田 琢巳</t>
    <rPh sb="3" eb="5">
      <t>コウソク</t>
    </rPh>
    <rPh sb="5" eb="9">
      <t>カブシキガイシャ</t>
    </rPh>
    <rPh sb="10" eb="12">
      <t>イイダ</t>
    </rPh>
    <rPh sb="13" eb="15">
      <t>タクミ</t>
    </rPh>
    <phoneticPr fontId="12"/>
  </si>
  <si>
    <t>フカボリズイドウ</t>
  </si>
  <si>
    <t>深堀隧道</t>
  </si>
  <si>
    <t>大河内地吉線</t>
  </si>
  <si>
    <t>山口県下関土木建築事務所</t>
  </si>
  <si>
    <t>アジア航測株式会社
飯田 琢巳</t>
  </si>
  <si>
    <t>矢板工法</t>
  </si>
  <si>
    <t>1953年</t>
  </si>
  <si>
    <t>アジア航測株式会社</t>
  </si>
  <si>
    <t>アジア航測株式会社</t>
    <phoneticPr fontId="12"/>
  </si>
  <si>
    <t>飯田 琢巳</t>
  </si>
  <si>
    <t>飯田 琢巳</t>
    <phoneticPr fontId="12"/>
  </si>
  <si>
    <t>有</t>
    <phoneticPr fontId="12"/>
  </si>
  <si>
    <t>一次</t>
    <phoneticPr fontId="12"/>
  </si>
  <si>
    <t>照明施設</t>
  </si>
  <si>
    <t>ケーブル類</t>
  </si>
  <si>
    <t>取付部材</t>
  </si>
  <si>
    <t>×</t>
  </si>
  <si>
    <t>その他施設</t>
  </si>
  <si>
    <t>附属物本体</t>
  </si>
  <si>
    <t>変形、欠損</t>
  </si>
  <si>
    <t>残置配線用ﾊﾟｲﾌﾟの破損</t>
  </si>
  <si>
    <t>ボルト・ﾅｯﾄ・アンカー類</t>
  </si>
  <si>
    <t>34.24001</t>
    <phoneticPr fontId="12"/>
  </si>
  <si>
    <t>131.11711</t>
    <phoneticPr fontId="12"/>
  </si>
  <si>
    <t>34.24001</t>
  </si>
  <si>
    <t>131.11711</t>
  </si>
  <si>
    <t>照明用ﾌﾟﾙﾎﾞｯｸｽ蓋固定ﾎﾞﾙﾄの腐食</t>
  </si>
  <si>
    <t>照明用ﾌﾟﾙﾎﾞｯｸｽ蓋固定ﾎﾞﾙﾄの腐食 応急対策済</t>
  </si>
  <si>
    <t>照明用ﾌﾟﾙﾎﾞｯｸｽ蓋欠損</t>
  </si>
  <si>
    <t>ｹｰﾌﾞﾙ取付金具の腐食</t>
  </si>
  <si>
    <t>ｹｰﾌﾞﾙ固定ﾎﾞﾙﾄの欠損</t>
  </si>
  <si>
    <t>ｹｰﾌﾞﾙ固定ﾎﾞﾙﾄの欠損・金具撤去済</t>
  </si>
  <si>
    <t>Ⅱ</t>
  </si>
  <si>
    <t>覆工</t>
  </si>
  <si>
    <t>面壁・妻壁等</t>
  </si>
  <si>
    <t>材質劣化</t>
  </si>
  <si>
    <t>0.4m×0.4m</t>
  </si>
  <si>
    <t>Ⅱb</t>
  </si>
  <si>
    <t>Ⅱa</t>
  </si>
  <si>
    <t>否</t>
  </si>
  <si>
    <t>要監視</t>
  </si>
  <si>
    <t>継続</t>
  </si>
  <si>
    <t>監視(日常)</t>
  </si>
  <si>
    <t>判定見直し</t>
  </si>
  <si>
    <t>4.3m×0.5m</t>
  </si>
  <si>
    <t>0.3m×0.3m</t>
  </si>
  <si>
    <t>寸法変更</t>
  </si>
  <si>
    <t>0.4m×0.9m</t>
  </si>
  <si>
    <t>監視(重点)</t>
  </si>
  <si>
    <t>0.4m×1.5m</t>
  </si>
  <si>
    <t>0.8m×0.8m</t>
  </si>
  <si>
    <t>0.8m×0.5m</t>
  </si>
  <si>
    <t>0.5m×1.6m</t>
  </si>
  <si>
    <t>0.4m×1.6m</t>
  </si>
  <si>
    <t>0.25m×1.5m</t>
  </si>
  <si>
    <t>2.9m×4.5m</t>
  </si>
  <si>
    <t>アーチ（左側）</t>
  </si>
  <si>
    <t>0.4m×0.6m</t>
  </si>
  <si>
    <t>0.4m×0.2m</t>
  </si>
  <si>
    <t>アーチ（右側）</t>
  </si>
  <si>
    <t>側壁（右側）</t>
  </si>
  <si>
    <t>2.3m×0.4m・D=0.03m</t>
  </si>
  <si>
    <t>2.2m×0.25m</t>
  </si>
  <si>
    <t>0.2m×0.5m</t>
  </si>
  <si>
    <t>未</t>
  </si>
  <si>
    <t>6.5m×3.4m</t>
  </si>
  <si>
    <t>6.2m×3.1m</t>
  </si>
  <si>
    <t>0.5m×0.3m</t>
  </si>
  <si>
    <t>6.3m×0.5m</t>
  </si>
  <si>
    <t>6.5m×0.5m</t>
  </si>
  <si>
    <t>寸法・判定見直し</t>
  </si>
  <si>
    <t>6.5m×3.3m</t>
  </si>
  <si>
    <t>4.2m×1.7m</t>
  </si>
  <si>
    <t>6.5m×2.1m</t>
  </si>
  <si>
    <t>5.1m×1.6m</t>
  </si>
  <si>
    <t>1.1m×0.2m</t>
  </si>
  <si>
    <t>0.7m×0.2m</t>
  </si>
  <si>
    <t>6.5m×1.6m</t>
  </si>
  <si>
    <t>4.9m×0.7m</t>
  </si>
  <si>
    <t>4.2m×0.8m</t>
  </si>
  <si>
    <t>2.3m×0.8m</t>
  </si>
  <si>
    <t>側壁（左側）</t>
  </si>
  <si>
    <t>2.3m×2.3m</t>
  </si>
  <si>
    <t>2.3×0.5m</t>
  </si>
  <si>
    <t>4.5m×2.1m</t>
  </si>
  <si>
    <t>4.5m×0.5m</t>
  </si>
  <si>
    <t>アーチ（天端）</t>
  </si>
  <si>
    <t>W=0.6mm×L=3.4m</t>
  </si>
  <si>
    <t>路面</t>
  </si>
  <si>
    <t>車道</t>
  </si>
  <si>
    <t>0.2m×0.6m</t>
  </si>
  <si>
    <t>3.6m×0.67m</t>
  </si>
  <si>
    <t>5.3m×1.0m</t>
  </si>
  <si>
    <t>5.5m×0.5m</t>
  </si>
  <si>
    <t>6.1m×0.5m</t>
  </si>
  <si>
    <t>4.7m×1.2m</t>
  </si>
  <si>
    <t>4.8m×2.0m</t>
  </si>
  <si>
    <t>6.1m×2.5m</t>
  </si>
  <si>
    <t>5.8m×1.9m</t>
  </si>
  <si>
    <t>5.6m×2.0m</t>
  </si>
  <si>
    <t>5.5m×1.0m</t>
  </si>
  <si>
    <t>3.0m×2.6m</t>
  </si>
  <si>
    <t>6.2m×1.0m</t>
  </si>
  <si>
    <t>寸法変更、判定見直し</t>
  </si>
  <si>
    <t>1.7m×1.1m</t>
  </si>
  <si>
    <t>0.5m×0.7m</t>
  </si>
  <si>
    <t>1.2m×2.5m・D=0.03m</t>
  </si>
  <si>
    <t>1.0m×1.1m</t>
  </si>
  <si>
    <t>1.0m×3.0m・D=0.02m</t>
  </si>
  <si>
    <t>0.5m×2.5m</t>
  </si>
  <si>
    <t>0.8m×1.2m</t>
  </si>
  <si>
    <t>1.0m×1.8m</t>
  </si>
  <si>
    <t>6.2m×1.1m</t>
  </si>
  <si>
    <t>1.0m×0.1m</t>
  </si>
  <si>
    <t>0.5m×0.1m</t>
  </si>
  <si>
    <t>5.4m×2.8m</t>
  </si>
  <si>
    <t>5.0m×2.2m</t>
  </si>
  <si>
    <t>2.7m×2.5m</t>
  </si>
  <si>
    <t>3.0m×2.3m</t>
  </si>
  <si>
    <t>0.2m×0.45m・D=0.07m</t>
  </si>
  <si>
    <t>0.2m×0.05m</t>
  </si>
  <si>
    <t>0.2m×0.3m・D=0.07m</t>
  </si>
  <si>
    <t>0.15m×0.1m</t>
  </si>
  <si>
    <t>4.5m×1.5m</t>
  </si>
  <si>
    <t>4.6m×0.5m</t>
  </si>
  <si>
    <t>0.05m×0.3m</t>
  </si>
  <si>
    <t>0.2m×0.25m</t>
  </si>
  <si>
    <t>3.8m×0.5m</t>
  </si>
  <si>
    <t>4.2m×0.5m</t>
  </si>
  <si>
    <t>2.5m×7.0m</t>
  </si>
  <si>
    <t>2.3m×7.0m</t>
  </si>
  <si>
    <t>3.1m×1.6m</t>
  </si>
  <si>
    <t>2.8m×1.3m</t>
  </si>
  <si>
    <t>1.6m×6.2m・D=0.03m</t>
  </si>
  <si>
    <t>1.0m×1.9m</t>
  </si>
  <si>
    <t>1.5m×10.3m・D=0.03m</t>
  </si>
  <si>
    <t>1.1m×7.7m</t>
  </si>
  <si>
    <t>1.3m×0.7m</t>
  </si>
  <si>
    <t>2.8m×2.0m</t>
  </si>
  <si>
    <t>2.3m×0.7m</t>
  </si>
  <si>
    <t>3.0m×0.8m</t>
  </si>
  <si>
    <t>2.3m×0.5m</t>
  </si>
  <si>
    <t>2.5m×2.2m</t>
  </si>
  <si>
    <t>0.5m×2.3m</t>
  </si>
  <si>
    <t>1.1m×1.5m</t>
  </si>
  <si>
    <t>1.5m×2.0m</t>
  </si>
  <si>
    <t>1.2m×5.7m・D=0.03m</t>
  </si>
  <si>
    <t>0.9m×3.8m</t>
  </si>
  <si>
    <t>1.6m×5.7m・D=0.03m</t>
  </si>
  <si>
    <t>0.9m×3.2m</t>
  </si>
  <si>
    <t>0.8m×0.6m</t>
  </si>
  <si>
    <t>0.9m×0.7m</t>
  </si>
  <si>
    <t>1.5m×0.5m</t>
  </si>
  <si>
    <t>1.3m×0.6m</t>
  </si>
  <si>
    <t>1.0m×0.5m</t>
  </si>
  <si>
    <t>0.1m×0.5m</t>
  </si>
  <si>
    <t>W=0.5mm×L=1.8m</t>
  </si>
  <si>
    <t>W=0.5mm×L=1.9m</t>
  </si>
  <si>
    <t>W=0.8mm×L=5.4m</t>
  </si>
  <si>
    <t>W=0.8mm×L=3.4m</t>
  </si>
  <si>
    <t>W=0.6mm×L=2.5m</t>
  </si>
  <si>
    <t>W=0.6mm×L=2.3m</t>
  </si>
  <si>
    <t>W=0.6mm×L=2.4m</t>
  </si>
  <si>
    <t>W=0.6mm×L=2.2m</t>
  </si>
  <si>
    <t>W=0.5mm×L=6.0m</t>
  </si>
  <si>
    <t>W=0.5mm×L=4.8m</t>
  </si>
  <si>
    <t>W=0.7mm×L=2.9m</t>
  </si>
  <si>
    <t>W=0.7mm×L=2.8m</t>
  </si>
  <si>
    <t>W=0.8mm×L=3.5m</t>
  </si>
  <si>
    <t>W=0.8mm×L=4.9m</t>
  </si>
  <si>
    <t>W=0.8mm×L=4.0m</t>
  </si>
  <si>
    <t>W=0.8mm×L=2.6m</t>
  </si>
  <si>
    <t>0.7m×0.5m</t>
  </si>
  <si>
    <t>1.5m×6.2m・D=0.03m</t>
  </si>
  <si>
    <t>0.7m×2.1m</t>
  </si>
  <si>
    <t>0.8m×7.8m・D=0.03m</t>
  </si>
  <si>
    <t>0.5m×5.8m</t>
  </si>
  <si>
    <t>2.5m×2.0m</t>
  </si>
  <si>
    <t>2.3m×1.9m</t>
  </si>
  <si>
    <t>2.5m×1.3m</t>
  </si>
  <si>
    <t>2.4m×0.7m</t>
  </si>
  <si>
    <t>W=0.5mm×L=2.3m</t>
  </si>
  <si>
    <t>W=0.5mm×L=2.4m</t>
  </si>
  <si>
    <t>2.6m×2.9m</t>
  </si>
  <si>
    <t>2.7m×2.3m</t>
  </si>
  <si>
    <t>2.5m×3.8m</t>
  </si>
  <si>
    <t>2.4m×5.2m</t>
  </si>
  <si>
    <t>2.5m×1.8m</t>
  </si>
  <si>
    <t>2.3m×0.6m</t>
  </si>
  <si>
    <t>2.4m×1.7m</t>
  </si>
  <si>
    <t>2.3m×1.3m</t>
  </si>
  <si>
    <t>6.5m×0.88m</t>
  </si>
  <si>
    <t>6.1m×1.0m</t>
  </si>
  <si>
    <t>6.2m×0.5m</t>
  </si>
  <si>
    <t>6.2m×1.3m</t>
  </si>
  <si>
    <t>6.7m×1.7m</t>
  </si>
  <si>
    <t>1.0m×1.2m</t>
  </si>
  <si>
    <t>6.4m×3.1m</t>
  </si>
  <si>
    <t>その他　0.4m×0.4m</t>
  </si>
  <si>
    <t>面壁の骨材露出 浸透性硬化剤塗布済 計画的な対策が望まれる</t>
  </si>
  <si>
    <t>漏水　0.3m×0.3m</t>
  </si>
  <si>
    <t>面壁のにじみ 経過観察が望まれる</t>
  </si>
  <si>
    <t>うき・はく離　0.4m×0.9m</t>
  </si>
  <si>
    <t>面壁のうき 浸透性硬化剤塗布済 計画的な対策が望まれる</t>
  </si>
  <si>
    <t>うき・はく離　0.4m×1.5m</t>
  </si>
  <si>
    <t>うき・はく離　0.8m×0.5m</t>
  </si>
  <si>
    <t>うき・はく離　0.4m×1.6m</t>
  </si>
  <si>
    <t>うき・はく離　0.25m×1.5m</t>
  </si>
  <si>
    <t>漏水　2.9m×4.5m</t>
  </si>
  <si>
    <t>うき・はく離　0.4m×0.2m</t>
  </si>
  <si>
    <t>アーチのうき 浸透性硬化剤塗布済 計画的な対策が望まれる</t>
  </si>
  <si>
    <t>その他　0.4m×0.6m</t>
  </si>
  <si>
    <t>アーチの骨材露出 浸透性硬化剤塗布済 経過観察が望まれる</t>
  </si>
  <si>
    <t>アーチの骨材露出  浸透性硬化剤塗布済 経過観察が望まれる</t>
  </si>
  <si>
    <t>その他　0.3m×0.3m</t>
  </si>
  <si>
    <t>うき・はく離　2.2m×0.25m</t>
  </si>
  <si>
    <t>側壁のうき 経過観察が望まれる</t>
  </si>
  <si>
    <t>新規</t>
  </si>
  <si>
    <t>面壁のうき 経過観察が望まれる</t>
  </si>
  <si>
    <t>漏水　6.2m×3.1m</t>
  </si>
  <si>
    <t>アーチのにじみ 経過観察が望まれる</t>
  </si>
  <si>
    <t>うき・はく離　0.5m×0.3m</t>
  </si>
  <si>
    <t>滴水　6.5m×0.5m</t>
  </si>
  <si>
    <t>漏水　4.2m×1.7m</t>
  </si>
  <si>
    <t>漏水　5.1m×1.6m</t>
  </si>
  <si>
    <t>うき・はく離　0.7m×0.2m</t>
  </si>
  <si>
    <t>アーチのうき 計画的な対策が望まれる</t>
  </si>
  <si>
    <t>漏水　4.9m×0.7m</t>
  </si>
  <si>
    <t>側壁のにじみ 経過観察が望まれる</t>
  </si>
  <si>
    <t>漏水　2.3m×0.8m</t>
  </si>
  <si>
    <t>漏水　2.3×0.5m</t>
  </si>
  <si>
    <t>漏水　4.5m×0.5m</t>
  </si>
  <si>
    <t>材質劣化・ひび割れ　W=0.6mm×L=3.4m</t>
  </si>
  <si>
    <t>側壁のひび割れ 経過観察が望まれる</t>
  </si>
  <si>
    <t>滞水　0.2m×0.6m</t>
  </si>
  <si>
    <t>車道の滞水 今回確認されなかった</t>
  </si>
  <si>
    <t>漏水跡　5.5m×0.5m</t>
  </si>
  <si>
    <t>漏水　6.5m×0.5m</t>
  </si>
  <si>
    <t>アーチの滴水(5ml/min) 計画的な対策が望まれる</t>
  </si>
  <si>
    <t>漏水　4.8m×2.0m</t>
  </si>
  <si>
    <t>漏水　5.8m×1.9m</t>
  </si>
  <si>
    <t>漏水　5.5m×1.0m</t>
  </si>
  <si>
    <t>滴水　6.2m×1.0m</t>
  </si>
  <si>
    <t>アーチの遊離石灰(今回漏水なし) 経過観察が望まれる</t>
  </si>
  <si>
    <t>滞水　0.5m×0.7m</t>
  </si>
  <si>
    <t>車道の滞水</t>
  </si>
  <si>
    <t>うき・はく離　1.0m×1.1m</t>
  </si>
  <si>
    <t>車道のアスファルト欠損</t>
  </si>
  <si>
    <t>うき・はく離　0.5m×2.5m</t>
  </si>
  <si>
    <t xml:space="preserve">車道のアスファルト欠損 </t>
  </si>
  <si>
    <t>滞水　0.8m×1.2m</t>
  </si>
  <si>
    <t>うき・はく離　1.0m×1.8m</t>
  </si>
  <si>
    <t>漏水　6.2m×1.1m</t>
  </si>
  <si>
    <t>うき・はく離　0.5m×0.1m</t>
  </si>
  <si>
    <t>漏水　5.0m×2.2m</t>
  </si>
  <si>
    <t>漏水　3.0m×2.3m</t>
  </si>
  <si>
    <t>うき・はく離　0.2m×0.05m</t>
  </si>
  <si>
    <t>うき・はく離　0.15m×0.1m</t>
  </si>
  <si>
    <t>漏水　4.6m×0.5m</t>
  </si>
  <si>
    <t>うき・はく離　0.05m×0.3m</t>
  </si>
  <si>
    <t>うき・はく離　0.2m×0.25m</t>
  </si>
  <si>
    <t>漏水(漏水跡)　3.8m×0.5m</t>
  </si>
  <si>
    <t>アーチの漏水跡 経過観察が望まれる</t>
  </si>
  <si>
    <t>漏水　4.2m×0.5m</t>
  </si>
  <si>
    <t>漏水　2.3m×7.0m</t>
  </si>
  <si>
    <t>漏水　2.8m×1.3m</t>
  </si>
  <si>
    <t>うき・はく離　1.0m×1.9m</t>
  </si>
  <si>
    <t>うき・はく離　1.1m×7.7m</t>
  </si>
  <si>
    <t>漏水(漏水跡)　1.0m×1.9m</t>
  </si>
  <si>
    <t>側壁の漏水跡 経過観察が望まれる</t>
  </si>
  <si>
    <t>漏水　2.3m×0.7m</t>
  </si>
  <si>
    <t>漏水　2.3m×0.5m</t>
  </si>
  <si>
    <t>漏水　0.5m×2.3m</t>
  </si>
  <si>
    <t>アーチの目地切れ(最大10㎜) 計画的な対策が望まれる</t>
  </si>
  <si>
    <t>うき・はく離　0.9m×3.8m</t>
  </si>
  <si>
    <t>うき・はく離　0.9m×3.2m</t>
  </si>
  <si>
    <t>漏水(漏水跡)　1.3m×0.6m</t>
  </si>
  <si>
    <t>漏水(漏水跡)　0.8m×0.5m</t>
  </si>
  <si>
    <t>うき・はく離　0.1m×0.5m</t>
  </si>
  <si>
    <t>材質劣化・ひび割れ　W=0.5mm×L=1.9m</t>
  </si>
  <si>
    <t>アーチのひび割れ 経過観察が望まれる</t>
  </si>
  <si>
    <t>材質劣化・ひび割れ　W=0.8mm×L=3.4m</t>
  </si>
  <si>
    <t>材質劣化・ひび割れ　W=0.6mm×L=2.3m</t>
  </si>
  <si>
    <t>材質劣化・ひび割れ　W=0.6mm×L=2.2m</t>
  </si>
  <si>
    <t>アーチの目地切れ(最大20㎜) 計画的な対策が望まれる</t>
  </si>
  <si>
    <t>材質劣化・ひび割れ　W=0.5mm×L=4.8m</t>
  </si>
  <si>
    <t>材質劣化・ひび割れ　W=0.7mm×L=2.8m</t>
  </si>
  <si>
    <t>材質劣化・ひび割れ　W=0.8mm×L=4.9m</t>
  </si>
  <si>
    <t>材質劣化・ひび割れ　W=0.8mm×L=2.6m</t>
  </si>
  <si>
    <t>漏水　0.7m×0.5m</t>
  </si>
  <si>
    <t>うき・はく離　0.7m×2.1m</t>
  </si>
  <si>
    <t>うき・はく離　0.5m×5.8m</t>
  </si>
  <si>
    <t>漏水　2.3m×1.9m</t>
  </si>
  <si>
    <t>漏水(漏水跡)　2.4m×0.7m</t>
  </si>
  <si>
    <t>材質劣化・ひび割れ　W=0.5mm×L=2.4m</t>
  </si>
  <si>
    <t>漏水　2.7m×2.3m</t>
  </si>
  <si>
    <t>漏水　2.4m×5.2m</t>
  </si>
  <si>
    <t>漏水(漏水跡)　2.3m×0.5m</t>
  </si>
  <si>
    <t>漏水　2.3m×0.6m</t>
  </si>
  <si>
    <t>漏水　2.3m×1.3m</t>
  </si>
  <si>
    <t>滴水　6.1m×0.5m</t>
  </si>
  <si>
    <t>漏水　6.2m×0.5m</t>
  </si>
  <si>
    <t>漏水　6.7m×1.7m</t>
  </si>
  <si>
    <t>滞水　0.4m×0.9m</t>
  </si>
  <si>
    <t>漏水　6.1m×2.2m</t>
  </si>
  <si>
    <t>B：将来的に、利用者に対して影響が及ぶ可能性がある状態。</t>
  </si>
  <si>
    <t>補修工ボルト腐食：16箇所</t>
  </si>
  <si>
    <t>鋼材腐食　補修工ボルト腐食：16箇所</t>
  </si>
  <si>
    <t>鋼板補修工の固定ボルト腐食 防錆材塗布済 計画的な対策が望まれる</t>
  </si>
  <si>
    <t>目地切れ　1.1m×1.5m</t>
  </si>
  <si>
    <t>目地切れ　1.5m×2.0m</t>
  </si>
  <si>
    <t>目地切れ　0.8m×0.6m</t>
  </si>
  <si>
    <t>目地切れ　0.9m×0.7m</t>
  </si>
  <si>
    <t>目地切れ　0.8m×0.5m</t>
  </si>
  <si>
    <t>骨材露出</t>
    <rPh sb="0" eb="4">
      <t>コツザイロシュツ</t>
    </rPh>
    <phoneticPr fontId="12"/>
  </si>
  <si>
    <t>滞水なし</t>
    <rPh sb="0" eb="2">
      <t>タイスイ</t>
    </rPh>
    <phoneticPr fontId="12"/>
  </si>
  <si>
    <t>ｱｽﾌｧﾙﾄ欠損</t>
    <rPh sb="6" eb="8">
      <t>ケッソン</t>
    </rPh>
    <phoneticPr fontId="12"/>
  </si>
  <si>
    <t>済</t>
  </si>
  <si>
    <t>金具撤去済</t>
  </si>
  <si>
    <t>応急対策済</t>
  </si>
  <si>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</si>
  <si>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面壁のうき 計画的な対策が望まれる</t>
  </si>
  <si>
    <t>0.4m×0.5m</t>
  </si>
  <si>
    <t>うき・はく離　0.4m×0.5m</t>
  </si>
  <si>
    <t>漏水　4.8m×0.8m</t>
  </si>
  <si>
    <t>2.4m×0.68m</t>
  </si>
  <si>
    <t>漏水　5.8m×1.8m</t>
  </si>
  <si>
    <t>6.2m×1.8m</t>
  </si>
  <si>
    <t>アーチの目地切れ（最大10㎜）</t>
    <rPh sb="4" eb="7">
      <t>メジキ</t>
    </rPh>
    <rPh sb="9" eb="11">
      <t>サイダイ</t>
    </rPh>
    <phoneticPr fontId="12"/>
  </si>
  <si>
    <t>アーチの目地切れ（最大20㎜）</t>
    <rPh sb="4" eb="7">
      <t>メジキ</t>
    </rPh>
    <rPh sb="9" eb="11">
      <t>サイダイ</t>
    </rPh>
    <phoneticPr fontId="12"/>
  </si>
  <si>
    <t>6.1m×2.2m</t>
  </si>
  <si>
    <t>5.8m×1.8m</t>
  </si>
  <si>
    <t>4.8m×0.8m</t>
  </si>
  <si>
    <r>
      <rPr>
        <b/>
        <u/>
        <sz val="14"/>
        <rFont val="HGSｺﾞｼｯｸM"/>
        <family val="3"/>
        <charset val="128"/>
      </rPr>
      <t xml:space="preserve">１．変状・異常の内容とそれが確認された部材・部位（客観的事実）
</t>
    </r>
    <r>
      <rPr>
        <sz val="14"/>
        <rFont val="HGSｺﾞｼｯｸM"/>
        <family val="3"/>
        <charset val="128"/>
      </rPr>
      <t xml:space="preserve">○圧ざ・ひび割れ
・覆工アーチのブロック積み覆工面に横断方向のひび割れ、一部縦断ひび割れが認められた。また、側壁部においても、鉛直方向のひび割れも広範囲に認められた。
・補修履歴からは確認できないが、アーチ部の横断ひび割れについては、ひび割れ補修が講じられているものも確認された。
○うき・はく離
・坑門面壁、覆工アーチ部および側壁ひび割れ周辺に沿ったうき・はく離が生じていた。
・ブロック積み覆工部においては、積層部材単体の表層がはく離を生じていた。一方、S005～S007のアーチ部天端では、ブロック積みの目地切れが広範囲に見受けられた。
・側壁のコンクリート面においては、表層面が脆弱化し、比較的広範囲に渡りスケーリングを生じていた。
○漏水
・覆工アーチ部のひび割れ部および水平目地部において、滴水、にじみ程度の漏水が確認された。前回点検時と同様に、アーチ部全体に渡りブロック積み覆工目地部から遊離石灰の析出が多く認められた。
○その他
・平成１７年度に、照明設備が更新されている。アーチ天端に設置されている照明用電気配線のプルボックス蓋が欠損しており、取付ネジも全数において腐食していた。側壁右側に過去に供用していた配管パイプが破断したまま残置されている。
</t>
    </r>
    <r>
      <rPr>
        <b/>
        <u/>
        <sz val="14"/>
        <rFont val="HGSｺﾞｼｯｸM"/>
        <family val="3"/>
        <charset val="128"/>
      </rPr>
      <t>２．変状等の原因（推定）</t>
    </r>
    <r>
      <rPr>
        <sz val="14"/>
        <rFont val="HGSｺﾞｼｯｸM"/>
        <family val="3"/>
        <charset val="128"/>
      </rPr>
      <t xml:space="preserve">
・深堀隧道は、1953年に供用開始されており、1950年代で木製支柱式支保工の過渡期に施工された矢板工法のトンネルである。
・ブロック積み覆工面における横断方向のひび割れ、縦断方向のひび割れについては、構造的な弱点となる目地部において、発生していると思われる。また、側壁の鉛直方向に発生しているひび割れは、前回点検時からの進行性のひび割れは見受けられず、コンクリートの乾燥収縮等により発生しているものと推察される。
・坑門面壁、ブロック積み覆工および側壁のひび割れ周辺のうき・はく離については、コンクリートブロック、側壁コンクリート面それぞれの表層面が脆弱化しスケーリングを生じることで、うきを認める。トンネル全面に渡り、遊離石灰の析出やひび割れからの漏水によりトンネル覆工面の表層で、乾湿繰り返し作用により脆弱化したものと推察される。
・漏水については、降雨による背面水の増加やブロック積み覆工目地部の脆弱な水路、ひび割れ部を通じて発生していると推察される。
</t>
    </r>
    <r>
      <rPr>
        <b/>
        <u/>
        <sz val="14"/>
        <rFont val="HGSｺﾞｼｯｸM"/>
        <family val="3"/>
        <charset val="128"/>
      </rPr>
      <t>３．施設の現状と次回定期点検まで及び将来における構造物の状態（推定）</t>
    </r>
    <r>
      <rPr>
        <b/>
        <sz val="14"/>
        <rFont val="HGSｺﾞｼｯｸM"/>
        <family val="3"/>
        <charset val="128"/>
      </rPr>
      <t xml:space="preserve">
</t>
    </r>
    <r>
      <rPr>
        <sz val="14"/>
        <rFont val="HGSｺﾞｼｯｸM"/>
        <family val="3"/>
        <charset val="128"/>
      </rPr>
      <t xml:space="preserve">○構造物としての安全性や安定の推定
・深堀隧道は、山口県西部を流れる木屋川の上流域に位置する木屋川ダム堤体と豊田湖畔公園を結ぶ経路の標高130ｍの浸食が進んだ丘陵地に建設されている。地質は、中生代白亜紀の関門層群の泥岩・砂岩等の分布域である。
・1950年代の木製支柱式支保工によると思われるブロック積み覆工トンネルであるが、人力での施工のため背面空洞の残存等が懸念される。施工年度は不明であるが、S001のアーチ天端に、補強プレートが設置されていた。土被りは、20ｍ程度と小さく、膨張性地山には該当せず、有害水も認められない。
○予防保全の必要性や長寿命化の実現などの観点から経年的劣化に対する評価
・施工年度は不明であるが、過去に補強プレートの設置、ひび割れ補修および目地材の充填補修が施されている。
・ブロック積み覆工面に認めるひび割れ、うきおよび目地切れ等は、計画的な重点監視が必要である。また、漏水に起因する劣化進行の有無を定期的に確認する必要がある。
一方、アーチのひび割れやブロック積み覆工目地部から湧出する漏水については、経年により背面空洞を助長する原因になるため、継続的な監視が必要と考えられる。
○道路利用者被害の発生の可能性
・経年により、ブロック積み覆工面の目地切れの進行や、ブロック単体のスケーリング等の材質劣化によるうきの進行が、通行車両へのコンクリート片の剥落、飛散に繋がる可能性があるため計画的な措置が必要である。
</t>
    </r>
    <r>
      <rPr>
        <b/>
        <u/>
        <sz val="14"/>
        <rFont val="HGSｺﾞｼｯｸM"/>
        <family val="3"/>
        <charset val="128"/>
      </rPr>
      <t>４．措置の必要性の判断に関わる事項</t>
    </r>
    <r>
      <rPr>
        <sz val="14"/>
        <rFont val="HGSｺﾞｼｯｸM"/>
        <family val="3"/>
        <charset val="128"/>
      </rPr>
      <t xml:space="preserve">
・ブロック積み覆工の母材および側壁面のコンクリートのうき・はく離は計画的な措置が必要である。
・ブロック積み覆工のひび割れ部および目地脆弱部から認められる漏水については、計画的な措置を講じる必要がある。
・アーチ天端に設置されている照明用電気配線のプルボックス蓋の更新が必要である。
</t>
    </r>
    <r>
      <rPr>
        <b/>
        <u/>
        <sz val="14"/>
        <rFont val="HGSｺﾞｼｯｸM"/>
        <family val="3"/>
        <charset val="128"/>
      </rPr>
      <t>５．その他、次回定期点検へ引き継ぐ事項等</t>
    </r>
    <r>
      <rPr>
        <sz val="14"/>
        <rFont val="HGSｺﾞｼｯｸM"/>
        <family val="3"/>
        <charset val="128"/>
      </rPr>
      <t xml:space="preserve">
・ブロック積み覆工トンネルにおいては、目地の健全性と背面空洞の有無が耐力に影響するため、双方の要因の継続的な監視が重要となる。
・ブロック積み覆工面および側壁コンクリート面において、表層劣化の進行やうきの進展の有無については、打音異常がないか入念に確認して継続的に把握すること。
・降雨時の漏水量の確認をすること。</t>
    </r>
    <phoneticPr fontId="12"/>
  </si>
  <si>
    <t>34.23956</t>
    <phoneticPr fontId="12"/>
  </si>
  <si>
    <t>131.11619</t>
    <phoneticPr fontId="12"/>
  </si>
  <si>
    <t>34.23956,131.11619</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</si>
</sst>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0%"/>
    <numFmt numFmtId="202" formatCode="0&quot;箇所&quot;"/>
    <numFmt numFmtId="203" formatCode="0.00##"/>
    <numFmt numFmtId="204" formatCode="&quot;対策区分判定&quot;\ General"/>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11"/>
      <color indexed="8"/>
      <name val="ＭＳ Ｐゴシック"/>
      <family val="3"/>
      <charset val="128"/>
    </font>
    <font>
      <sz val="11"/>
      <name val="ＭＳ ゴシック"/>
      <family val="3"/>
      <charset val="128"/>
    </font>
    <font>
      <b/>
      <u/>
      <sz val="14"/>
      <name val="HGSｺﾞｼｯｸM"/>
      <family val="3"/>
      <charset val="128"/>
    </font>
    <font>
      <b/>
      <sz val="14"/>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6">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38" fontId="39" fillId="0" borderId="0" applyFont="0" applyFill="0" applyBorder="0" applyAlignment="0" applyProtection="0">
      <alignment vertical="center"/>
    </xf>
    <xf numFmtId="0" fontId="1" fillId="0" borderId="0">
      <alignment vertical="center"/>
    </xf>
  </cellStyleXfs>
  <cellXfs count="1126">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8" fillId="0" borderId="0" xfId="2" applyFont="1" applyAlignment="1" applyProtection="1">
      <alignment vertical="center"/>
      <protection locked="0"/>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6" fillId="0" borderId="0" xfId="2" applyAlignment="1">
      <alignment vertical="center"/>
    </xf>
    <xf numFmtId="192" fontId="16" fillId="0" borderId="1" xfId="2" applyNumberFormat="1" applyBorder="1" applyAlignment="1">
      <alignment vertical="center"/>
    </xf>
    <xf numFmtId="186" fontId="16"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2" fontId="13" fillId="0" borderId="0" xfId="2" applyNumberFormat="1" applyFont="1" applyProtection="1">
      <protection locked="0"/>
    </xf>
    <xf numFmtId="194"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6" xfId="5" applyFont="1" applyFill="1" applyBorder="1" applyAlignment="1">
      <alignment horizontal="center" vertical="center"/>
    </xf>
    <xf numFmtId="0" fontId="19" fillId="2" borderId="27" xfId="5" applyFont="1" applyFill="1" applyBorder="1" applyAlignment="1">
      <alignment horizontal="center" vertical="center"/>
    </xf>
    <xf numFmtId="0" fontId="19" fillId="2" borderId="29" xfId="5" applyFont="1" applyFill="1" applyBorder="1" applyAlignment="1">
      <alignment horizontal="center" vertical="center"/>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5" xfId="5" applyFont="1" applyFill="1" applyBorder="1" applyAlignment="1">
      <alignment horizontal="center" vertical="center"/>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2" borderId="33"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 xfId="5" applyFont="1" applyBorder="1" applyAlignment="1">
      <alignment horizontal="center" vertical="center" shrinkToFit="1"/>
    </xf>
    <xf numFmtId="0" fontId="42" fillId="0" borderId="26" xfId="5" applyFont="1" applyBorder="1" applyAlignment="1">
      <alignment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44" xfId="5" applyFont="1" applyBorder="1" applyAlignment="1">
      <alignment vertical="center" shrinkToFit="1"/>
    </xf>
    <xf numFmtId="0" fontId="42" fillId="0" borderId="26" xfId="5" applyFont="1" applyBorder="1" applyAlignment="1">
      <alignment horizontal="center" vertical="center" shrinkToFit="1"/>
    </xf>
    <xf numFmtId="0" fontId="42" fillId="0" borderId="27"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27" xfId="5" applyNumberFormat="1" applyFont="1" applyBorder="1" applyAlignment="1">
      <alignment horizontal="center" vertical="center" shrinkToFit="1"/>
    </xf>
    <xf numFmtId="2" fontId="42" fillId="0" borderId="44" xfId="5" applyNumberFormat="1" applyFont="1" applyBorder="1" applyAlignment="1">
      <alignment horizontal="center" vertical="center" shrinkToFit="1"/>
    </xf>
    <xf numFmtId="2" fontId="42" fillId="0" borderId="16"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3" fillId="0" borderId="64" xfId="0" applyFont="1" applyBorder="1" applyAlignment="1">
      <alignment horizontal="center" vertical="center" shrinkToFit="1"/>
    </xf>
    <xf numFmtId="0" fontId="23" fillId="0" borderId="0" xfId="0" applyFont="1" applyAlignment="1">
      <alignment horizontal="center" vertical="center" shrinkToFit="1"/>
    </xf>
    <xf numFmtId="0" fontId="23" fillId="0" borderId="33" xfId="0" applyFont="1" applyBorder="1" applyAlignment="1">
      <alignment horizontal="center" vertical="center" shrinkToFit="1"/>
    </xf>
    <xf numFmtId="0" fontId="23" fillId="0" borderId="34" xfId="0" applyFont="1" applyBorder="1" applyAlignment="1">
      <alignment horizontal="center" vertical="center" shrinkToFit="1"/>
    </xf>
    <xf numFmtId="0" fontId="23" fillId="7" borderId="25" xfId="0" applyFont="1" applyFill="1" applyBorder="1" applyAlignment="1">
      <alignment horizontal="center" vertical="center" shrinkToFit="1"/>
    </xf>
    <xf numFmtId="0" fontId="23"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42" fillId="0" borderId="45" xfId="5" applyFont="1" applyBorder="1" applyAlignment="1">
      <alignment horizontal="center" vertical="center" shrinkToFit="1"/>
    </xf>
    <xf numFmtId="0" fontId="13" fillId="0" borderId="51" xfId="5" applyFont="1" applyBorder="1" applyAlignment="1">
      <alignment vertical="center" shrinkToFit="1"/>
    </xf>
    <xf numFmtId="0" fontId="13" fillId="0" borderId="52" xfId="5" applyFont="1" applyBorder="1" applyAlignment="1">
      <alignment vertical="center" shrinkToFit="1"/>
    </xf>
    <xf numFmtId="0" fontId="13" fillId="0" borderId="57" xfId="5" applyFont="1" applyBorder="1" applyAlignment="1">
      <alignment vertical="center" shrinkToFit="1"/>
    </xf>
    <xf numFmtId="0" fontId="13" fillId="0" borderId="58" xfId="5" applyFont="1" applyBorder="1" applyAlignment="1">
      <alignment vertical="center" shrinkToFit="1"/>
    </xf>
    <xf numFmtId="179" fontId="13" fillId="0" borderId="39" xfId="5" applyNumberFormat="1" applyFont="1" applyBorder="1" applyAlignment="1">
      <alignment horizontal="center" vertical="center" shrinkToFit="1"/>
    </xf>
    <xf numFmtId="179" fontId="13" fillId="0" borderId="46" xfId="5" applyNumberFormat="1" applyFont="1" applyBorder="1" applyAlignment="1">
      <alignment horizontal="center" vertical="center" shrinkToFit="1"/>
    </xf>
    <xf numFmtId="179" fontId="13" fillId="0" borderId="41" xfId="5" applyNumberFormat="1" applyFont="1" applyBorder="1" applyAlignment="1">
      <alignment horizontal="center" vertical="center" shrinkToFit="1"/>
    </xf>
    <xf numFmtId="179" fontId="13" fillId="0" borderId="32"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2" fontId="13" fillId="0" borderId="46" xfId="5" applyNumberFormat="1" applyFont="1" applyBorder="1" applyAlignment="1">
      <alignment horizontal="center" vertical="center" shrinkToFit="1"/>
    </xf>
    <xf numFmtId="2" fontId="13" fillId="0" borderId="41" xfId="5" applyNumberFormat="1" applyFont="1" applyBorder="1" applyAlignment="1">
      <alignment horizontal="center" vertical="center" shrinkToFit="1"/>
    </xf>
    <xf numFmtId="2" fontId="13" fillId="0" borderId="37"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51" fillId="2" borderId="14" xfId="2" applyFont="1" applyFill="1" applyBorder="1" applyAlignment="1">
      <alignment vertical="center" textRotation="255" wrapText="1" shrinkToFit="1"/>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9" xfId="2" applyFont="1" applyBorder="1" applyAlignment="1" applyProtection="1">
      <alignment horizontal="center" vertical="center" shrinkToFit="1"/>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176" fontId="49" fillId="2" borderId="1" xfId="2" applyNumberFormat="1" applyFont="1" applyFill="1" applyBorder="1" applyAlignment="1">
      <alignment horizontal="center" vertical="center" shrinkToFit="1"/>
    </xf>
    <xf numFmtId="197"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5" fontId="50" fillId="0" borderId="7" xfId="10" applyNumberFormat="1" applyFont="1" applyBorder="1" applyAlignment="1" applyProtection="1">
      <alignment vertical="center" shrinkToFit="1"/>
      <protection locked="0"/>
    </xf>
    <xf numFmtId="195"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6" fontId="50" fillId="0" borderId="4" xfId="10" applyNumberFormat="1" applyFont="1" applyBorder="1" applyAlignment="1" applyProtection="1">
      <alignment vertical="center" shrinkToFit="1"/>
      <protection locked="0"/>
    </xf>
    <xf numFmtId="196"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9" fillId="2" borderId="2"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1" xfId="2" applyFont="1" applyBorder="1" applyAlignment="1" applyProtection="1">
      <alignment horizontal="center" vertical="center" shrinkToFit="1"/>
      <protection locked="0"/>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2" borderId="1"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1" xfId="2" applyFont="1" applyBorder="1" applyAlignment="1">
      <alignment horizontal="center" vertical="center" shrinkToFit="1"/>
    </xf>
    <xf numFmtId="0" fontId="49" fillId="2" borderId="1"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3" xfId="2" applyFont="1" applyBorder="1" applyAlignment="1">
      <alignment horizontal="center" vertical="center"/>
    </xf>
    <xf numFmtId="0" fontId="49" fillId="0" borderId="8" xfId="2" applyFont="1" applyBorder="1" applyAlignment="1">
      <alignment horizontal="center" vertical="center"/>
    </xf>
    <xf numFmtId="176" fontId="49" fillId="2" borderId="14" xfId="2" applyNumberFormat="1" applyFont="1" applyFill="1" applyBorder="1" applyAlignment="1">
      <alignment horizontal="center" vertical="center" shrinkToFit="1"/>
    </xf>
    <xf numFmtId="0" fontId="49" fillId="2" borderId="1"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1" xfId="2" applyFont="1" applyFill="1" applyBorder="1" applyAlignment="1">
      <alignment horizontal="center" vertical="center"/>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13" fillId="0" borderId="8" xfId="2" applyFont="1" applyBorder="1" applyAlignment="1" applyProtection="1">
      <alignment horizontal="center" vertical="center"/>
      <protection locked="0"/>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178" fontId="19" fillId="0" borderId="0" xfId="4" applyNumberFormat="1" applyFont="1" applyAlignment="1">
      <alignment horizontal="center" vertical="center" shrinkToFit="1"/>
    </xf>
    <xf numFmtId="0" fontId="49" fillId="3" borderId="1" xfId="4" applyFont="1" applyFill="1" applyBorder="1" applyAlignment="1">
      <alignment horizontal="center" vertical="center"/>
    </xf>
    <xf numFmtId="0" fontId="13" fillId="3" borderId="1" xfId="4" applyFont="1" applyFill="1" applyBorder="1" applyAlignment="1">
      <alignment horizontal="center" vertical="center"/>
    </xf>
    <xf numFmtId="0" fontId="13" fillId="0" borderId="1" xfId="2" applyFont="1" applyBorder="1" applyAlignment="1" applyProtection="1">
      <alignment horizontal="center" vertical="center" shrinkToFit="1"/>
      <protection locked="0"/>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0" fontId="19" fillId="2" borderId="19"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 xfId="5" applyFont="1" applyFill="1" applyBorder="1" applyAlignment="1">
      <alignment horizontal="center" vertical="center"/>
    </xf>
    <xf numFmtId="0" fontId="13" fillId="0" borderId="0" xfId="2" applyFont="1" applyAlignment="1">
      <alignment vertical="center"/>
    </xf>
    <xf numFmtId="201" fontId="13" fillId="0" borderId="0" xfId="2" applyNumberFormat="1" applyFont="1" applyProtection="1">
      <protection locked="0"/>
    </xf>
    <xf numFmtId="0" fontId="49" fillId="0" borderId="6" xfId="2" applyFont="1" applyBorder="1" applyAlignment="1" applyProtection="1">
      <alignment horizontal="center" vertical="center" shrinkToFit="1"/>
      <protection locked="0"/>
    </xf>
    <xf numFmtId="0" fontId="61" fillId="0" borderId="1" xfId="7" applyFont="1" applyBorder="1" applyAlignment="1">
      <alignment horizontal="center" vertical="center"/>
    </xf>
    <xf numFmtId="0" fontId="44" fillId="0" borderId="1" xfId="7" applyFont="1" applyBorder="1" applyAlignment="1">
      <alignment horizontal="center" vertical="center"/>
    </xf>
    <xf numFmtId="0" fontId="32" fillId="0" borderId="1" xfId="2" applyFont="1" applyBorder="1" applyAlignment="1" applyProtection="1">
      <alignment horizontal="center" vertical="center" wrapText="1" shrinkToFit="1"/>
      <protection locked="0"/>
    </xf>
    <xf numFmtId="0" fontId="63" fillId="0" borderId="1" xfId="7" applyFont="1" applyBorder="1" applyAlignment="1">
      <alignment horizontal="center" vertical="center"/>
    </xf>
    <xf numFmtId="178" fontId="49" fillId="0" borderId="1" xfId="4" applyNumberFormat="1" applyFont="1" applyBorder="1" applyAlignment="1">
      <alignment horizontal="center" vertical="center"/>
    </xf>
    <xf numFmtId="178" fontId="13" fillId="0" borderId="1" xfId="4" applyNumberFormat="1" applyFont="1" applyBorder="1" applyAlignment="1">
      <alignment horizontal="center" vertical="center"/>
    </xf>
    <xf numFmtId="186" fontId="49" fillId="0" borderId="8" xfId="2" applyNumberFormat="1" applyFont="1" applyBorder="1" applyAlignment="1" applyProtection="1">
      <alignment horizontal="center" vertical="center"/>
      <protection locked="0"/>
    </xf>
    <xf numFmtId="178" fontId="42" fillId="0" borderId="17" xfId="5" applyNumberFormat="1" applyFont="1" applyBorder="1" applyAlignment="1">
      <alignment horizontal="center" vertical="center" shrinkToFit="1"/>
    </xf>
    <xf numFmtId="179" fontId="49" fillId="0" borderId="3" xfId="2" applyNumberFormat="1" applyFont="1" applyBorder="1" applyAlignment="1">
      <alignment horizontal="center" vertical="center" shrinkToFit="1"/>
    </xf>
    <xf numFmtId="203" fontId="36" fillId="0" borderId="1" xfId="2" applyNumberFormat="1" applyFont="1" applyBorder="1" applyAlignment="1" applyProtection="1">
      <alignment horizontal="center" vertical="center" shrinkToFit="1"/>
      <protection locked="0"/>
    </xf>
    <xf numFmtId="203" fontId="36" fillId="0" borderId="1" xfId="2" applyNumberFormat="1" applyFont="1" applyBorder="1" applyAlignment="1" applyProtection="1">
      <alignment horizontal="right" vertical="center" shrinkToFit="1"/>
      <protection locked="0"/>
    </xf>
    <xf numFmtId="203" fontId="42" fillId="0" borderId="29" xfId="5" applyNumberFormat="1" applyFont="1" applyBorder="1" applyAlignment="1">
      <alignment horizontal="center" vertical="center" shrinkToFit="1"/>
    </xf>
    <xf numFmtId="203" fontId="42" fillId="0" borderId="27" xfId="5" applyNumberFormat="1" applyFont="1" applyBorder="1" applyAlignment="1">
      <alignment horizontal="center" vertical="center" shrinkToFit="1"/>
    </xf>
    <xf numFmtId="203" fontId="42" fillId="0" borderId="8" xfId="5" applyNumberFormat="1" applyFont="1" applyBorder="1" applyAlignment="1">
      <alignment horizontal="center" vertical="center" shrinkToFit="1"/>
    </xf>
    <xf numFmtId="203" fontId="13" fillId="0" borderId="38" xfId="5" applyNumberFormat="1" applyFont="1" applyBorder="1" applyAlignment="1">
      <alignment horizontal="center" vertical="center" shrinkToFit="1"/>
    </xf>
    <xf numFmtId="203" fontId="13" fillId="0" borderId="46" xfId="5" applyNumberFormat="1" applyFont="1" applyBorder="1" applyAlignment="1">
      <alignment horizontal="center" vertical="center" shrinkToFit="1"/>
    </xf>
    <xf numFmtId="203" fontId="13" fillId="0" borderId="41" xfId="5" applyNumberFormat="1" applyFont="1" applyBorder="1" applyAlignment="1">
      <alignment horizontal="center" vertical="center" shrinkToFit="1"/>
    </xf>
    <xf numFmtId="203" fontId="13" fillId="0" borderId="32" xfId="5" applyNumberFormat="1" applyFont="1" applyBorder="1" applyAlignment="1">
      <alignment horizontal="center" vertical="center" shrinkToFit="1"/>
    </xf>
    <xf numFmtId="193" fontId="36" fillId="0" borderId="1" xfId="2" applyNumberFormat="1" applyFont="1" applyBorder="1" applyAlignment="1" applyProtection="1">
      <alignment horizontal="center" vertical="center" shrinkToFit="1"/>
      <protection locked="0"/>
    </xf>
    <xf numFmtId="204" fontId="49" fillId="0" borderId="1" xfId="2" applyNumberFormat="1" applyFont="1" applyBorder="1" applyAlignment="1" applyProtection="1">
      <alignment horizontal="center" vertical="center" shrinkToFit="1"/>
      <protection locked="0"/>
    </xf>
    <xf numFmtId="0" fontId="41" fillId="0" borderId="0" xfId="2" applyFont="1" applyAlignment="1">
      <alignment vertical="top" wrapText="1"/>
    </xf>
    <xf numFmtId="0" fontId="41" fillId="0" borderId="0" xfId="2" applyFont="1" applyAlignment="1">
      <alignment vertical="top"/>
    </xf>
    <xf numFmtId="49" fontId="49" fillId="2" borderId="1" xfId="2" applyNumberFormat="1" applyFont="1" applyFill="1" applyBorder="1" applyAlignment="1">
      <alignment horizontal="center" vertical="center" shrinkToFit="1"/>
    </xf>
    <xf numFmtId="49" fontId="49" fillId="2" borderId="14" xfId="2" applyNumberFormat="1" applyFont="1" applyFill="1" applyBorder="1" applyAlignment="1">
      <alignment horizontal="center" vertical="center" shrinkToFit="1"/>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2"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0" fontId="49" fillId="2" borderId="3" xfId="2" applyFont="1" applyFill="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8" fillId="0" borderId="1" xfId="2" applyFont="1" applyBorder="1" applyAlignment="1">
      <alignment horizontal="center" vertical="center"/>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textRotation="255"/>
    </xf>
    <xf numFmtId="0" fontId="49" fillId="2" borderId="15" xfId="2" applyFont="1" applyFill="1" applyBorder="1" applyAlignment="1">
      <alignment horizontal="center" vertical="center" textRotation="255"/>
    </xf>
    <xf numFmtId="0" fontId="49" fillId="2" borderId="14" xfId="2" applyFont="1" applyFill="1" applyBorder="1" applyAlignment="1">
      <alignment horizontal="center" vertical="center" shrinkToFit="1"/>
    </xf>
    <xf numFmtId="0" fontId="13" fillId="0" borderId="6" xfId="2" applyFont="1" applyBorder="1" applyAlignment="1">
      <alignment horizontal="left" vertical="center" shrinkToFit="1"/>
    </xf>
    <xf numFmtId="0" fontId="13" fillId="0" borderId="7" xfId="2" applyFont="1" applyBorder="1" applyAlignment="1">
      <alignment horizontal="left" vertical="center" shrinkToFit="1"/>
    </xf>
    <xf numFmtId="0" fontId="13" fillId="0" borderId="5" xfId="2" applyFont="1" applyBorder="1" applyAlignment="1">
      <alignment horizontal="left" vertical="center" shrinkToFit="1"/>
    </xf>
    <xf numFmtId="0" fontId="49" fillId="2" borderId="1" xfId="2" applyFont="1" applyFill="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13" fillId="0" borderId="9" xfId="2" applyFont="1" applyBorder="1" applyAlignment="1">
      <alignment horizontal="left" vertical="center" shrinkToFit="1"/>
    </xf>
    <xf numFmtId="0" fontId="13" fillId="0" borderId="10" xfId="2" applyFont="1" applyBorder="1" applyAlignment="1">
      <alignment horizontal="left" vertical="center" shrinkToFit="1"/>
    </xf>
    <xf numFmtId="0" fontId="13" fillId="0" borderId="11" xfId="2" applyFont="1" applyBorder="1" applyAlignment="1">
      <alignment horizontal="left" vertical="center" shrinkToFit="1"/>
    </xf>
    <xf numFmtId="0" fontId="13" fillId="0" borderId="1" xfId="2" applyFont="1" applyBorder="1" applyAlignment="1">
      <alignment horizontal="center" vertical="center" shrinkToFit="1"/>
    </xf>
    <xf numFmtId="0" fontId="49" fillId="2" borderId="12" xfId="2" applyFont="1" applyFill="1" applyBorder="1" applyAlignment="1">
      <alignment horizontal="center" vertical="center" shrinkToFit="1"/>
    </xf>
    <xf numFmtId="49" fontId="30" fillId="0" borderId="9" xfId="1" applyNumberFormat="1" applyFont="1" applyBorder="1" applyAlignment="1" applyProtection="1">
      <alignment horizontal="center" vertical="center" shrinkToFit="1"/>
      <protection locked="0"/>
    </xf>
    <xf numFmtId="49" fontId="30" fillId="0" borderId="3" xfId="1" applyNumberFormat="1" applyFont="1" applyBorder="1" applyAlignment="1" applyProtection="1">
      <alignment horizontal="center" vertical="center" shrinkToFit="1"/>
      <protection locked="0"/>
    </xf>
    <xf numFmtId="49" fontId="30" fillId="0" borderId="8" xfId="1" applyNumberFormat="1" applyFont="1" applyBorder="1" applyAlignment="1" applyProtection="1">
      <alignment horizontal="center" vertical="center" shrinkToFit="1"/>
      <protection locked="0"/>
    </xf>
    <xf numFmtId="14" fontId="13" fillId="0" borderId="9" xfId="2" applyNumberFormat="1" applyFont="1" applyBorder="1" applyAlignment="1" applyProtection="1">
      <alignment horizontal="center" vertical="center"/>
      <protection locked="0"/>
    </xf>
    <xf numFmtId="14" fontId="13" fillId="0" borderId="11" xfId="2" applyNumberFormat="1" applyFont="1" applyBorder="1" applyAlignment="1" applyProtection="1">
      <alignment horizontal="center" vertical="center"/>
      <protection locked="0"/>
    </xf>
    <xf numFmtId="0" fontId="13" fillId="0" borderId="12" xfId="2" applyFont="1" applyBorder="1" applyAlignment="1" applyProtection="1">
      <alignment horizontal="center" vertical="center" shrinkToFit="1"/>
      <protection locked="0"/>
    </xf>
    <xf numFmtId="0" fontId="13" fillId="0" borderId="4" xfId="2" applyFont="1" applyBorder="1" applyAlignment="1" applyProtection="1">
      <alignment horizontal="center" vertical="center" shrinkToFit="1"/>
      <protection locked="0"/>
    </xf>
    <xf numFmtId="49" fontId="30" fillId="0" borderId="10" xfId="1" applyNumberFormat="1" applyFont="1" applyBorder="1" applyAlignment="1" applyProtection="1">
      <alignment horizontal="center" vertical="center" shrinkToFit="1"/>
      <protection locked="0"/>
    </xf>
    <xf numFmtId="49" fontId="30" fillId="0" borderId="11" xfId="1" applyNumberFormat="1"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14" fontId="13" fillId="0" borderId="2" xfId="2" applyNumberFormat="1"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2" borderId="7" xfId="2" applyFont="1" applyFill="1" applyBorder="1" applyAlignment="1">
      <alignment horizontal="center" vertical="center" shrinkToFit="1"/>
    </xf>
    <xf numFmtId="0" fontId="49" fillId="0" borderId="6" xfId="2" applyFont="1" applyBorder="1" applyAlignment="1">
      <alignment horizontal="center" vertical="center" wrapText="1"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6" xfId="2" applyFont="1" applyFill="1" applyBorder="1" applyAlignment="1">
      <alignment horizontal="center" vertical="center"/>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13" fillId="0" borderId="1" xfId="2" applyFont="1" applyBorder="1" applyAlignment="1" applyProtection="1">
      <alignment horizontal="center" vertical="center"/>
      <protection locked="0"/>
    </xf>
    <xf numFmtId="185" fontId="13" fillId="0" borderId="15" xfId="2" applyNumberFormat="1" applyFont="1" applyBorder="1" applyAlignment="1" applyProtection="1">
      <alignment horizontal="center" vertical="center"/>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13" fillId="0" borderId="13" xfId="2" applyFont="1" applyBorder="1" applyAlignment="1" applyProtection="1">
      <alignment horizontal="center" vertical="center"/>
      <protection locked="0"/>
    </xf>
    <xf numFmtId="0" fontId="49" fillId="2" borderId="13" xfId="2" applyFont="1" applyFill="1" applyBorder="1" applyAlignment="1">
      <alignment horizontal="center" vertical="center" textRotation="255"/>
    </xf>
    <xf numFmtId="0" fontId="13" fillId="0" borderId="14" xfId="2" applyFont="1" applyBorder="1" applyAlignment="1" applyProtection="1">
      <alignment horizontal="center" vertical="center"/>
      <protection locked="0"/>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0" fontId="49" fillId="0" borderId="2" xfId="14" applyNumberFormat="1" applyFont="1" applyBorder="1" applyAlignment="1" applyProtection="1">
      <alignment horizontal="center" vertical="center"/>
      <protection locked="0"/>
    </xf>
    <xf numFmtId="180" fontId="49" fillId="0" borderId="3" xfId="14" applyNumberFormat="1" applyFont="1" applyBorder="1" applyAlignment="1" applyProtection="1">
      <alignment horizontal="center" vertical="center"/>
      <protection locked="0"/>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183" fontId="49" fillId="0" borderId="1" xfId="2" applyNumberFormat="1" applyFont="1" applyBorder="1" applyAlignment="1" applyProtection="1">
      <alignment horizontal="center" vertical="center"/>
      <protection locked="0"/>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2" fontId="49"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6" fillId="0" borderId="2" xfId="7"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31" fillId="0" borderId="1" xfId="7" applyFont="1" applyBorder="1" applyAlignment="1">
      <alignment horizontal="center" vertical="center" shrinkToFit="1"/>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8" fillId="2" borderId="1" xfId="2" applyFont="1" applyFill="1" applyBorder="1" applyAlignment="1">
      <alignment horizontal="center" vertical="center" wrapText="1"/>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8" fontId="10" fillId="0" borderId="6" xfId="2" applyNumberFormat="1" applyFont="1" applyBorder="1" applyAlignment="1">
      <alignment horizontal="left" vertical="center"/>
    </xf>
    <xf numFmtId="198" fontId="10" fillId="0" borderId="7" xfId="2" applyNumberFormat="1" applyFont="1" applyBorder="1" applyAlignment="1">
      <alignment horizontal="left" vertical="center"/>
    </xf>
    <xf numFmtId="198"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8" fontId="10" fillId="0" borderId="2" xfId="2" applyNumberFormat="1" applyFont="1" applyBorder="1" applyAlignment="1">
      <alignment horizontal="left" vertical="center" shrinkToFit="1"/>
    </xf>
    <xf numFmtId="198" fontId="10" fillId="0" borderId="3" xfId="2" applyNumberFormat="1" applyFont="1" applyBorder="1" applyAlignment="1">
      <alignment horizontal="left" vertical="center" shrinkToFit="1"/>
    </xf>
    <xf numFmtId="198"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8" fontId="10" fillId="0" borderId="9" xfId="2" applyNumberFormat="1" applyFont="1" applyBorder="1" applyAlignment="1">
      <alignment horizontal="left" vertical="center"/>
    </xf>
    <xf numFmtId="198" fontId="10" fillId="0" borderId="10" xfId="2" applyNumberFormat="1" applyFont="1" applyBorder="1" applyAlignment="1">
      <alignment horizontal="left" vertical="center"/>
    </xf>
    <xf numFmtId="198" fontId="10" fillId="0" borderId="11" xfId="2" applyNumberFormat="1" applyFont="1" applyBorder="1" applyAlignment="1">
      <alignment horizontal="left" vertical="center"/>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8" fontId="10" fillId="0" borderId="6" xfId="2" applyNumberFormat="1" applyFont="1" applyBorder="1" applyAlignment="1">
      <alignment horizontal="center" vertical="center" wrapText="1" shrinkToFit="1"/>
    </xf>
    <xf numFmtId="198" fontId="10" fillId="0" borderId="7" xfId="2" applyNumberFormat="1" applyFont="1" applyBorder="1" applyAlignment="1">
      <alignment horizontal="center" vertical="center" wrapText="1" shrinkToFit="1"/>
    </xf>
    <xf numFmtId="198" fontId="10" fillId="0" borderId="5" xfId="2" applyNumberFormat="1" applyFont="1" applyBorder="1" applyAlignment="1">
      <alignment horizontal="center" vertical="center" wrapText="1" shrinkToFit="1"/>
    </xf>
    <xf numFmtId="198" fontId="10" fillId="0" borderId="9" xfId="2" applyNumberFormat="1" applyFont="1" applyBorder="1" applyAlignment="1">
      <alignment horizontal="center" vertical="center" wrapText="1" shrinkToFit="1"/>
    </xf>
    <xf numFmtId="198" fontId="10" fillId="0" borderId="10" xfId="2" applyNumberFormat="1" applyFont="1" applyBorder="1" applyAlignment="1">
      <alignment horizontal="center" vertical="center" wrapText="1" shrinkToFit="1"/>
    </xf>
    <xf numFmtId="198"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6" xfId="2" applyFont="1" applyBorder="1" applyAlignment="1" applyProtection="1">
      <alignment horizontal="center"/>
      <protection locked="0"/>
    </xf>
    <xf numFmtId="0" fontId="13" fillId="0" borderId="7" xfId="2" applyFont="1" applyBorder="1" applyAlignment="1" applyProtection="1">
      <alignment horizontal="center"/>
      <protection locked="0"/>
    </xf>
    <xf numFmtId="0" fontId="13" fillId="0" borderId="5" xfId="2" applyFont="1" applyBorder="1" applyAlignment="1" applyProtection="1">
      <alignment horizontal="center"/>
      <protection locked="0"/>
    </xf>
    <xf numFmtId="0" fontId="13" fillId="0" borderId="12" xfId="2" applyFont="1" applyBorder="1" applyAlignment="1" applyProtection="1">
      <alignment horizontal="center"/>
      <protection locked="0"/>
    </xf>
    <xf numFmtId="0" fontId="13" fillId="0" borderId="0" xfId="2" applyFont="1" applyAlignment="1" applyProtection="1">
      <alignment horizontal="center"/>
      <protection locked="0"/>
    </xf>
    <xf numFmtId="0" fontId="13" fillId="0" borderId="4" xfId="2" applyFont="1" applyBorder="1" applyAlignment="1" applyProtection="1">
      <alignment horizontal="center"/>
      <protection locked="0"/>
    </xf>
    <xf numFmtId="0" fontId="13" fillId="0" borderId="9" xfId="2" applyFont="1" applyBorder="1" applyAlignment="1" applyProtection="1">
      <alignment horizontal="center"/>
      <protection locked="0"/>
    </xf>
    <xf numFmtId="0" fontId="13" fillId="0" borderId="10" xfId="2" applyFont="1" applyBorder="1" applyAlignment="1" applyProtection="1">
      <alignment horizontal="center"/>
      <protection locked="0"/>
    </xf>
    <xf numFmtId="0" fontId="13" fillId="0" borderId="11" xfId="2" applyFont="1" applyBorder="1" applyAlignment="1" applyProtection="1">
      <alignment horizontal="center"/>
      <protection locked="0"/>
    </xf>
    <xf numFmtId="198" fontId="13" fillId="0" borderId="6" xfId="2" applyNumberFormat="1" applyFont="1" applyBorder="1" applyAlignment="1">
      <alignment horizontal="center" vertical="center" wrapText="1" shrinkToFit="1"/>
    </xf>
    <xf numFmtId="198" fontId="13" fillId="0" borderId="7" xfId="2" applyNumberFormat="1" applyFont="1" applyBorder="1" applyAlignment="1">
      <alignment horizontal="center" vertical="center" wrapText="1" shrinkToFit="1"/>
    </xf>
    <xf numFmtId="198" fontId="13" fillId="0" borderId="5" xfId="2" applyNumberFormat="1" applyFont="1" applyBorder="1" applyAlignment="1">
      <alignment horizontal="center" vertical="center" wrapText="1" shrinkToFit="1"/>
    </xf>
    <xf numFmtId="198" fontId="13" fillId="0" borderId="9" xfId="2" applyNumberFormat="1" applyFont="1" applyBorder="1" applyAlignment="1">
      <alignment horizontal="center" vertical="center" wrapText="1" shrinkToFit="1"/>
    </xf>
    <xf numFmtId="198" fontId="13" fillId="0" borderId="10" xfId="2" applyNumberFormat="1" applyFont="1" applyBorder="1" applyAlignment="1">
      <alignment horizontal="center" vertical="center" wrapText="1" shrinkToFit="1"/>
    </xf>
    <xf numFmtId="198"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8" fontId="13" fillId="0" borderId="6" xfId="2" applyNumberFormat="1" applyFont="1" applyBorder="1" applyAlignment="1">
      <alignment horizontal="left" vertical="center"/>
    </xf>
    <xf numFmtId="198" fontId="13" fillId="0" borderId="7" xfId="2" applyNumberFormat="1" applyFont="1" applyBorder="1" applyAlignment="1">
      <alignment horizontal="left" vertical="center"/>
    </xf>
    <xf numFmtId="198"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8"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8" fontId="13" fillId="0" borderId="9" xfId="2" applyNumberFormat="1" applyFont="1" applyBorder="1" applyAlignment="1">
      <alignment horizontal="left" vertical="center"/>
    </xf>
    <xf numFmtId="198" fontId="13" fillId="0" borderId="10" xfId="2" applyNumberFormat="1" applyFont="1" applyBorder="1" applyAlignment="1">
      <alignment horizontal="left" vertical="center"/>
    </xf>
    <xf numFmtId="198"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0" borderId="1" xfId="2" applyFont="1" applyBorder="1" applyAlignment="1" applyProtection="1">
      <alignment horizontal="center"/>
      <protection locked="0"/>
    </xf>
    <xf numFmtId="0" fontId="53" fillId="0" borderId="10" xfId="2" applyFont="1" applyBorder="1" applyAlignment="1" applyProtection="1">
      <alignment horizontal="left" vertical="top" wrapText="1"/>
      <protection locked="0"/>
    </xf>
    <xf numFmtId="199" fontId="49" fillId="0" borderId="6" xfId="2" applyNumberFormat="1" applyFont="1" applyBorder="1" applyAlignment="1" applyProtection="1">
      <alignment horizontal="center" vertical="center"/>
      <protection locked="0"/>
    </xf>
    <xf numFmtId="199" fontId="49" fillId="0" borderId="5" xfId="2" applyNumberFormat="1" applyFont="1" applyBorder="1" applyAlignment="1" applyProtection="1">
      <alignment horizontal="center" vertical="center"/>
      <protection locked="0"/>
    </xf>
    <xf numFmtId="199" fontId="49" fillId="0" borderId="9" xfId="2" applyNumberFormat="1" applyFont="1" applyBorder="1" applyAlignment="1" applyProtection="1">
      <alignment horizontal="center" vertical="center"/>
      <protection locked="0"/>
    </xf>
    <xf numFmtId="199"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199" fontId="49" fillId="0" borderId="2" xfId="2" applyNumberFormat="1" applyFont="1" applyBorder="1" applyAlignment="1" applyProtection="1">
      <alignment horizontal="center" vertical="center"/>
      <protection locked="0"/>
    </xf>
    <xf numFmtId="199" fontId="49" fillId="0" borderId="8" xfId="2" applyNumberFormat="1" applyFont="1" applyBorder="1" applyAlignment="1" applyProtection="1">
      <alignment horizontal="center" vertical="center"/>
      <protection locked="0"/>
    </xf>
    <xf numFmtId="199" fontId="49" fillId="0" borderId="12" xfId="2" applyNumberFormat="1" applyFont="1" applyBorder="1" applyAlignment="1" applyProtection="1">
      <alignment horizontal="center" vertical="center"/>
      <protection locked="0"/>
    </xf>
    <xf numFmtId="199"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199"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49" fontId="49" fillId="2" borderId="6" xfId="2" applyNumberFormat="1" applyFont="1" applyFill="1" applyBorder="1" applyAlignment="1">
      <alignment horizontal="center" vertical="center" shrinkToFit="1"/>
    </xf>
    <xf numFmtId="49" fontId="49" fillId="2" borderId="9" xfId="2" applyNumberFormat="1" applyFont="1" applyFill="1" applyBorder="1" applyAlignment="1">
      <alignment horizontal="center" vertical="center" shrinkToFit="1"/>
    </xf>
    <xf numFmtId="49" fontId="49" fillId="0" borderId="2" xfId="2" applyNumberFormat="1" applyFont="1" applyBorder="1" applyAlignment="1">
      <alignment horizontal="center" vertical="center" shrinkToFit="1"/>
    </xf>
    <xf numFmtId="49" fontId="49" fillId="0" borderId="3" xfId="2" applyNumberFormat="1" applyFont="1" applyBorder="1" applyAlignment="1">
      <alignment horizontal="center" vertical="center" shrinkToFit="1"/>
    </xf>
    <xf numFmtId="49" fontId="49" fillId="0" borderId="8" xfId="2" applyNumberFormat="1"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49" fontId="49" fillId="2" borderId="14" xfId="2" applyNumberFormat="1" applyFont="1" applyFill="1" applyBorder="1" applyAlignment="1">
      <alignment horizontal="center" vertical="center" shrinkToFit="1"/>
    </xf>
    <xf numFmtId="49" fontId="49" fillId="2" borderId="13"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39" fillId="0" borderId="5" xfId="0" applyFont="1" applyBorder="1" applyAlignment="1">
      <alignment horizontal="center" vertical="center" wrapText="1" shrinkToFi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13" xfId="2" applyFont="1" applyBorder="1" applyAlignment="1">
      <alignment horizontal="left"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9" xfId="2" applyFont="1" applyBorder="1" applyAlignment="1">
      <alignment horizontal="center" vertical="center" wrapText="1" shrinkToFit="1"/>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39" fillId="0" borderId="1" xfId="0" applyFont="1" applyBorder="1" applyAlignment="1">
      <alignment horizontal="center" vertical="center" wrapText="1"/>
    </xf>
    <xf numFmtId="0" fontId="49" fillId="2" borderId="1" xfId="2" applyFont="1" applyFill="1" applyBorder="1" applyAlignment="1">
      <alignment horizontal="center" vertical="center"/>
    </xf>
    <xf numFmtId="0" fontId="39" fillId="0" borderId="1" xfId="0" applyFont="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textRotation="255"/>
    </xf>
    <xf numFmtId="0" fontId="49" fillId="0" borderId="3" xfId="2" applyFont="1" applyBorder="1" applyAlignment="1" applyProtection="1">
      <alignment horizontal="center" vertical="center" shrinkToFit="1"/>
      <protection locked="0"/>
    </xf>
    <xf numFmtId="202" fontId="49" fillId="0" borderId="48" xfId="2" applyNumberFormat="1" applyFont="1" applyBorder="1" applyAlignment="1" applyProtection="1">
      <alignment horizontal="center" vertical="center" shrinkToFit="1"/>
      <protection locked="0"/>
    </xf>
    <xf numFmtId="202" fontId="49" fillId="0" borderId="8" xfId="2" applyNumberFormat="1" applyFont="1" applyBorder="1" applyAlignment="1" applyProtection="1">
      <alignment horizontal="center" vertical="center" shrinkToFit="1"/>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14" fillId="0" borderId="10" xfId="2" applyFont="1" applyBorder="1" applyAlignment="1">
      <alignment horizontal="left" vertical="center"/>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176" fontId="16" fillId="0" borderId="1" xfId="2" applyNumberFormat="1" applyBorder="1" applyAlignment="1">
      <alignment horizontal="center" vertical="center" shrinkToFit="1"/>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6" fillId="0" borderId="1" xfId="2" applyBorder="1" applyAlignment="1">
      <alignment horizontal="center" vertical="center"/>
    </xf>
    <xf numFmtId="0" fontId="13" fillId="2" borderId="2" xfId="2" applyFont="1" applyFill="1" applyBorder="1" applyAlignment="1">
      <alignment horizontal="center" vertical="center" wrapText="1"/>
    </xf>
    <xf numFmtId="0" fontId="16"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8" xfId="2" applyFont="1" applyFill="1" applyBorder="1" applyAlignment="1">
      <alignment horizontal="center" vertical="center" wrapTex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6" fillId="0" borderId="3" xfId="2" applyBorder="1" applyAlignment="1">
      <alignment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176" fontId="16" fillId="0" borderId="1" xfId="2" applyNumberFormat="1" applyBorder="1" applyAlignment="1">
      <alignment horizontal="center" vertical="center"/>
    </xf>
    <xf numFmtId="0" fontId="16" fillId="0" borderId="3"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49" fillId="0" borderId="1" xfId="2" applyFont="1" applyBorder="1" applyAlignment="1">
      <alignment horizontal="center" vertical="center"/>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2" borderId="6" xfId="2" applyFont="1" applyFill="1" applyBorder="1" applyAlignment="1">
      <alignment horizontal="center" vertical="center" shrinkToFit="1"/>
    </xf>
    <xf numFmtId="0" fontId="57" fillId="2" borderId="7"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57" fillId="0" borderId="14" xfId="2" applyFont="1" applyBorder="1" applyAlignment="1">
      <alignment horizontal="center" vertical="center" wrapText="1"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0" borderId="2" xfId="4" applyFont="1" applyBorder="1" applyAlignment="1">
      <alignment horizontal="center" vertical="center" wrapText="1" shrinkToFit="1"/>
    </xf>
    <xf numFmtId="0" fontId="57" fillId="0" borderId="13" xfId="2" applyFont="1" applyBorder="1" applyAlignment="1">
      <alignment horizontal="center" vertical="center" wrapText="1" shrinkToFit="1"/>
    </xf>
    <xf numFmtId="0" fontId="47" fillId="2" borderId="14"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5"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7" fillId="2" borderId="1" xfId="4" applyFont="1" applyFill="1" applyBorder="1" applyAlignment="1">
      <alignment horizontal="center" vertical="center" wrapText="1"/>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shrinkToFi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center"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center"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49" fillId="3" borderId="13" xfId="4" applyFont="1" applyFill="1" applyBorder="1" applyAlignment="1">
      <alignment horizontal="center" vertical="center"/>
    </xf>
    <xf numFmtId="0" fontId="49" fillId="0" borderId="13" xfId="4" applyFont="1" applyBorder="1">
      <alignment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13" fillId="3" borderId="2" xfId="4" applyFont="1" applyFill="1" applyBorder="1" applyAlignment="1">
      <alignment horizontal="center" vertical="center"/>
    </xf>
    <xf numFmtId="0" fontId="13" fillId="3" borderId="3" xfId="4" applyFont="1" applyFill="1" applyBorder="1" applyAlignment="1">
      <alignment horizontal="center" vertical="center"/>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3" borderId="8"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7" fillId="0" borderId="13" xfId="4" applyFont="1" applyBorder="1" applyAlignment="1">
      <alignment horizontal="center" vertical="center" wrapText="1"/>
    </xf>
    <xf numFmtId="0" fontId="47" fillId="0" borderId="1"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vertical="center" shrinkToFit="1"/>
    </xf>
    <xf numFmtId="0" fontId="31" fillId="0" borderId="10" xfId="0" applyFont="1" applyBorder="1" applyAlignment="1">
      <alignment horizontal="left" vertical="center"/>
    </xf>
    <xf numFmtId="0" fontId="31" fillId="0" borderId="0" xfId="0" applyFont="1" applyAlignment="1">
      <alignment horizontal="left" vertical="center"/>
    </xf>
    <xf numFmtId="0" fontId="35" fillId="0" borderId="0" xfId="2" applyFont="1" applyAlignment="1">
      <alignment vertical="center" wrapText="1"/>
    </xf>
    <xf numFmtId="0" fontId="19" fillId="2" borderId="1" xfId="5" applyFont="1" applyFill="1" applyBorder="1" applyAlignment="1">
      <alignment horizontal="center" vertical="center" wrapText="1"/>
    </xf>
    <xf numFmtId="0" fontId="32" fillId="2" borderId="1" xfId="5" applyFont="1" applyFill="1" applyBorder="1" applyAlignment="1">
      <alignment horizontal="center" vertical="center" wrapText="1"/>
    </xf>
    <xf numFmtId="0" fontId="31" fillId="0" borderId="7" xfId="0" applyFont="1" applyBorder="1" applyAlignment="1">
      <alignment horizontal="center" vertical="center" wrapText="1" shrinkToFit="1"/>
    </xf>
    <xf numFmtId="0" fontId="31" fillId="0" borderId="5" xfId="0" applyFont="1" applyBorder="1" applyAlignment="1">
      <alignment horizontal="center" vertical="center" wrapText="1" shrinkToFit="1"/>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31" fillId="0" borderId="10" xfId="0" applyFont="1" applyBorder="1" applyAlignment="1">
      <alignment horizontal="center" vertical="center" shrinkToFit="1"/>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178" fontId="19" fillId="0" borderId="2" xfId="2" applyNumberFormat="1" applyFont="1" applyBorder="1" applyAlignment="1" applyProtection="1">
      <alignment horizontal="center" vertical="center" wrapText="1"/>
      <protection locked="0"/>
    </xf>
    <xf numFmtId="178" fontId="19" fillId="0" borderId="3" xfId="2" applyNumberFormat="1" applyFont="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19" fillId="2" borderId="1"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0" borderId="1" xfId="2" applyFont="1" applyBorder="1" applyAlignment="1" applyProtection="1">
      <alignment horizontal="center" vertical="center" wrapTex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19" fillId="0" borderId="1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29" fillId="0" borderId="1"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shrinkToFit="1"/>
      <protection locked="0"/>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188" fontId="45" fillId="0" borderId="2" xfId="0" applyNumberFormat="1"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8" xfId="0" applyFont="1" applyBorder="1" applyAlignment="1">
      <alignment horizontal="center" vertical="center" shrinkToFit="1"/>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177" fontId="28" fillId="0" borderId="6" xfId="5" applyNumberFormat="1" applyFont="1" applyBorder="1" applyAlignment="1">
      <alignment horizontal="center" vertical="center" wrapText="1" shrinkToFit="1"/>
    </xf>
    <xf numFmtId="177" fontId="28" fillId="0" borderId="7" xfId="5" applyNumberFormat="1" applyFont="1" applyBorder="1" applyAlignment="1">
      <alignment horizontal="center" vertical="center" wrapText="1" shrinkToFit="1"/>
    </xf>
    <xf numFmtId="177" fontId="28" fillId="0" borderId="5" xfId="5" applyNumberFormat="1" applyFont="1" applyBorder="1" applyAlignment="1">
      <alignment horizontal="center" vertical="center" wrapText="1" shrinkToFit="1"/>
    </xf>
    <xf numFmtId="177" fontId="28" fillId="0" borderId="9" xfId="5" applyNumberFormat="1" applyFont="1" applyBorder="1" applyAlignment="1">
      <alignment horizontal="center" vertical="center" wrapText="1" shrinkToFit="1"/>
    </xf>
    <xf numFmtId="177" fontId="28" fillId="0" borderId="10" xfId="5" applyNumberFormat="1" applyFont="1" applyBorder="1" applyAlignment="1">
      <alignment horizontal="center" vertical="center" wrapText="1" shrinkToFit="1"/>
    </xf>
    <xf numFmtId="177"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2" borderId="1" xfId="5" applyFont="1" applyFill="1" applyBorder="1" applyAlignment="1">
      <alignment horizontal="center"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19" fillId="2" borderId="19"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0" xfId="5" applyFont="1" applyFill="1" applyBorder="1" applyAlignment="1">
      <alignment horizontal="center" vertical="center" wrapText="1"/>
    </xf>
    <xf numFmtId="0" fontId="19" fillId="2" borderId="18" xfId="5" applyFont="1" applyFill="1" applyBorder="1" applyAlignment="1">
      <alignment horizontal="center" vertical="center" wrapText="1"/>
    </xf>
    <xf numFmtId="0" fontId="19" fillId="2" borderId="8" xfId="5" applyFont="1" applyFill="1" applyBorder="1" applyAlignment="1">
      <alignment horizontal="center" vertical="center"/>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3" xfId="5" applyFont="1" applyFill="1" applyBorder="1" applyAlignment="1">
      <alignment horizontal="center" vertical="center" wrapText="1"/>
    </xf>
    <xf numFmtId="0" fontId="51" fillId="2" borderId="47"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0" fontId="19" fillId="2" borderId="21" xfId="5" applyFont="1" applyFill="1" applyBorder="1" applyAlignment="1">
      <alignment horizontal="center" vertical="center" wrapText="1"/>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3" fillId="0" borderId="55" xfId="5" applyFont="1" applyBorder="1" applyAlignment="1">
      <alignment horizontal="center" vertical="center" shrinkToFit="1"/>
    </xf>
    <xf numFmtId="0" fontId="13" fillId="0" borderId="43"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54" xfId="5" applyFont="1" applyBorder="1" applyAlignment="1">
      <alignment horizontal="center" vertical="center" shrinkToFit="1"/>
    </xf>
    <xf numFmtId="0" fontId="13" fillId="0" borderId="56" xfId="5" applyFont="1" applyBorder="1" applyAlignment="1">
      <alignment horizontal="center" vertical="center" shrinkToFit="1"/>
    </xf>
    <xf numFmtId="0" fontId="13" fillId="0" borderId="24" xfId="5" applyFont="1" applyBorder="1" applyAlignment="1">
      <alignment horizontal="center" vertical="center" shrinkToFit="1"/>
    </xf>
    <xf numFmtId="179" fontId="13" fillId="2" borderId="34"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179" fontId="13" fillId="2" borderId="24" xfId="5" applyNumberFormat="1" applyFont="1" applyFill="1" applyBorder="1" applyAlignment="1">
      <alignment horizontal="center" vertical="center" shrinkToFit="1"/>
    </xf>
    <xf numFmtId="0" fontId="13" fillId="0" borderId="35" xfId="5" applyFont="1" applyBorder="1" applyAlignment="1">
      <alignment horizontal="center" vertical="center" shrinkToFit="1"/>
    </xf>
    <xf numFmtId="0" fontId="13" fillId="0" borderId="49" xfId="5" applyFont="1" applyBorder="1" applyAlignment="1">
      <alignment horizontal="center" vertical="center" shrinkToFit="1"/>
    </xf>
    <xf numFmtId="0" fontId="13" fillId="0" borderId="36" xfId="5" applyFont="1" applyBorder="1" applyAlignment="1">
      <alignment horizontal="center" vertical="center" shrinkToFit="1"/>
    </xf>
    <xf numFmtId="0" fontId="13" fillId="0" borderId="34"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21"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6"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59" xfId="5" applyFont="1" applyBorder="1" applyAlignment="1">
      <alignment horizontal="center" vertical="center"/>
    </xf>
    <xf numFmtId="0" fontId="13" fillId="0" borderId="25" xfId="5" applyFont="1" applyBorder="1" applyAlignment="1">
      <alignment horizontal="center" vertical="center"/>
    </xf>
    <xf numFmtId="0" fontId="13" fillId="0" borderId="60" xfId="5" applyFont="1" applyBorder="1" applyAlignment="1">
      <alignment horizontal="center" vertical="center"/>
    </xf>
    <xf numFmtId="0" fontId="13" fillId="0" borderId="51"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50" xfId="5" applyFont="1" applyBorder="1" applyAlignment="1">
      <alignment horizontal="center" vertical="center" shrinkToFit="1"/>
    </xf>
    <xf numFmtId="0" fontId="13" fillId="0" borderId="40" xfId="5" applyFont="1" applyBorder="1" applyAlignment="1">
      <alignment horizontal="center" vertical="center"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29" fillId="0" borderId="6" xfId="2" applyFont="1" applyBorder="1" applyAlignment="1">
      <alignment horizontal="left" vertical="top" wrapText="1"/>
    </xf>
    <xf numFmtId="0" fontId="29" fillId="0" borderId="7" xfId="2" applyFont="1" applyBorder="1" applyAlignment="1">
      <alignment horizontal="left" vertical="top"/>
    </xf>
    <xf numFmtId="0" fontId="29" fillId="0" borderId="5" xfId="2" applyFont="1" applyBorder="1" applyAlignment="1">
      <alignment horizontal="left" vertical="top"/>
    </xf>
    <xf numFmtId="0" fontId="29" fillId="0" borderId="12" xfId="2" applyFont="1" applyBorder="1" applyAlignment="1">
      <alignment horizontal="left" vertical="top"/>
    </xf>
    <xf numFmtId="0" fontId="29" fillId="0" borderId="0" xfId="2" applyFont="1" applyAlignment="1">
      <alignment horizontal="left" vertical="top"/>
    </xf>
    <xf numFmtId="0" fontId="29" fillId="0" borderId="4" xfId="2" applyFont="1" applyBorder="1" applyAlignment="1">
      <alignment horizontal="left" vertical="top"/>
    </xf>
    <xf numFmtId="0" fontId="29" fillId="0" borderId="9" xfId="2" applyFont="1" applyBorder="1" applyAlignment="1">
      <alignment horizontal="left" vertical="top"/>
    </xf>
    <xf numFmtId="0" fontId="29" fillId="0" borderId="10" xfId="2" applyFont="1" applyBorder="1" applyAlignment="1">
      <alignment horizontal="left" vertical="top"/>
    </xf>
    <xf numFmtId="0" fontId="29"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6">
    <cellStyle name="桁区切り" xfId="14" builtinId="6"/>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5 2" xfId="15" xr:uid="{F8F0FAAE-9A42-4C26-9302-D30BA32884BB}"/>
    <cellStyle name="標準 6" xfId="13" xr:uid="{0FD6ADB8-7869-45FF-9F73-E424B9EE2C3E}"/>
    <cellStyle name="標準_021220点検表修正案" xfId="7" xr:uid="{00000000-0005-0000-0000-000009000000}"/>
  </cellStyles>
  <dxfs count="34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6" Type="http://schemas.openxmlformats.org/officeDocument/2006/relationships/image" Target="../media/image119.jpeg"/><Relationship Id="rId5" Type="http://schemas.openxmlformats.org/officeDocument/2006/relationships/image" Target="../media/image118.jpeg"/><Relationship Id="rId4" Type="http://schemas.openxmlformats.org/officeDocument/2006/relationships/image" Target="../media/image117.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6" Type="http://schemas.openxmlformats.org/officeDocument/2006/relationships/image" Target="../media/image125.jpeg"/><Relationship Id="rId5" Type="http://schemas.openxmlformats.org/officeDocument/2006/relationships/image" Target="../media/image124.jpeg"/><Relationship Id="rId4" Type="http://schemas.openxmlformats.org/officeDocument/2006/relationships/image" Target="../media/image123.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6" Type="http://schemas.openxmlformats.org/officeDocument/2006/relationships/image" Target="../media/image131.jpeg"/><Relationship Id="rId5" Type="http://schemas.openxmlformats.org/officeDocument/2006/relationships/image" Target="../media/image130.jpeg"/><Relationship Id="rId4" Type="http://schemas.openxmlformats.org/officeDocument/2006/relationships/image" Target="../media/image129.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4.jpeg"/><Relationship Id="rId2" Type="http://schemas.openxmlformats.org/officeDocument/2006/relationships/image" Target="../media/image133.jpeg"/><Relationship Id="rId1" Type="http://schemas.openxmlformats.org/officeDocument/2006/relationships/image" Target="../media/image132.jpeg"/><Relationship Id="rId6" Type="http://schemas.openxmlformats.org/officeDocument/2006/relationships/image" Target="../media/image137.jpeg"/><Relationship Id="rId5" Type="http://schemas.openxmlformats.org/officeDocument/2006/relationships/image" Target="../media/image136.jpeg"/><Relationship Id="rId4" Type="http://schemas.openxmlformats.org/officeDocument/2006/relationships/image" Target="../media/image135.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50.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5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53.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54.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176892</xdr:colOff>
      <xdr:row>6</xdr:row>
      <xdr:rowOff>0</xdr:rowOff>
    </xdr:from>
    <xdr:to>
      <xdr:col>15</xdr:col>
      <xdr:colOff>65059</xdr:colOff>
      <xdr:row>6</xdr:row>
      <xdr:rowOff>256329</xdr:rowOff>
    </xdr:to>
    <xdr:sp macro="" textlink="">
      <xdr:nvSpPr>
        <xdr:cNvPr id="12" name="Text Box 8">
          <a:extLst>
            <a:ext uri="{FF2B5EF4-FFF2-40B4-BE49-F238E27FC236}">
              <a16:creationId xmlns:a16="http://schemas.microsoft.com/office/drawing/2014/main" id="{D89A589D-F73C-46D8-8303-ED62B5994C30}"/>
            </a:ext>
          </a:extLst>
        </xdr:cNvPr>
        <xdr:cNvSpPr txBox="1">
          <a:spLocks noChangeArrowheads="1"/>
        </xdr:cNvSpPr>
      </xdr:nvSpPr>
      <xdr:spPr bwMode="auto">
        <a:xfrm>
          <a:off x="2828652"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editAs="oneCell">
    <xdr:from>
      <xdr:col>2</xdr:col>
      <xdr:colOff>287109</xdr:colOff>
      <xdr:row>6</xdr:row>
      <xdr:rowOff>314324</xdr:rowOff>
    </xdr:from>
    <xdr:to>
      <xdr:col>22</xdr:col>
      <xdr:colOff>213359</xdr:colOff>
      <xdr:row>17</xdr:row>
      <xdr:rowOff>549088</xdr:rowOff>
    </xdr:to>
    <xdr:pic>
      <xdr:nvPicPr>
        <xdr:cNvPr id="2" name="図 1">
          <a:extLst>
            <a:ext uri="{FF2B5EF4-FFF2-40B4-BE49-F238E27FC236}">
              <a16:creationId xmlns:a16="http://schemas.microsoft.com/office/drawing/2014/main" id="{C9DF85DF-7654-4CAD-9D1D-FFD55A52D004}"/>
            </a:ext>
          </a:extLst>
        </xdr:cNvPr>
        <xdr:cNvPicPr>
          <a:picLocks noChangeAspect="1"/>
        </xdr:cNvPicPr>
      </xdr:nvPicPr>
      <xdr:blipFill rotWithShape="1">
        <a:blip xmlns:r="http://schemas.openxmlformats.org/officeDocument/2006/relationships" r:embed="rId1"/>
        <a:srcRect l="22758" t="2672" r="26479" b="9524"/>
        <a:stretch>
          <a:fillRect/>
        </a:stretch>
      </xdr:blipFill>
      <xdr:spPr>
        <a:xfrm>
          <a:off x="725259" y="1714499"/>
          <a:ext cx="6212750" cy="5159189"/>
        </a:xfrm>
        <a:prstGeom prst="rect">
          <a:avLst/>
        </a:prstGeom>
      </xdr:spPr>
    </xdr:pic>
    <xdr:clientData/>
  </xdr:twoCellAnchor>
  <xdr:twoCellAnchor>
    <xdr:from>
      <xdr:col>26</xdr:col>
      <xdr:colOff>207900</xdr:colOff>
      <xdr:row>6</xdr:row>
      <xdr:rowOff>16367</xdr:rowOff>
    </xdr:from>
    <xdr:to>
      <xdr:col>31</xdr:col>
      <xdr:colOff>135614</xdr:colOff>
      <xdr:row>6</xdr:row>
      <xdr:rowOff>264557</xdr:rowOff>
    </xdr:to>
    <xdr:sp macro="" textlink="">
      <xdr:nvSpPr>
        <xdr:cNvPr id="4" name="Text Box 8">
          <a:extLst>
            <a:ext uri="{FF2B5EF4-FFF2-40B4-BE49-F238E27FC236}">
              <a16:creationId xmlns:a16="http://schemas.microsoft.com/office/drawing/2014/main" id="{B345048C-ABAE-4C43-BD4B-D631539F0519}"/>
            </a:ext>
          </a:extLst>
        </xdr:cNvPr>
        <xdr:cNvSpPr txBox="1">
          <a:spLocks noChangeArrowheads="1"/>
        </xdr:cNvSpPr>
      </xdr:nvSpPr>
      <xdr:spPr bwMode="auto">
        <a:xfrm>
          <a:off x="8189850" y="1416542"/>
          <a:ext cx="1499339" cy="24819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188307</xdr:colOff>
      <xdr:row>12</xdr:row>
      <xdr:rowOff>194113</xdr:rowOff>
    </xdr:from>
    <xdr:to>
      <xdr:col>31</xdr:col>
      <xdr:colOff>125721</xdr:colOff>
      <xdr:row>13</xdr:row>
      <xdr:rowOff>0</xdr:rowOff>
    </xdr:to>
    <xdr:sp macro="" textlink="">
      <xdr:nvSpPr>
        <xdr:cNvPr id="5" name="Text Box 9">
          <a:extLst>
            <a:ext uri="{FF2B5EF4-FFF2-40B4-BE49-F238E27FC236}">
              <a16:creationId xmlns:a16="http://schemas.microsoft.com/office/drawing/2014/main" id="{E838A593-9C57-4709-975B-9AF0CE29EA9C}"/>
            </a:ext>
          </a:extLst>
        </xdr:cNvPr>
        <xdr:cNvSpPr txBox="1">
          <a:spLocks noChangeArrowheads="1"/>
        </xdr:cNvSpPr>
      </xdr:nvSpPr>
      <xdr:spPr bwMode="auto">
        <a:xfrm>
          <a:off x="8170257" y="4280338"/>
          <a:ext cx="1509039" cy="253562"/>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xdr:from>
      <xdr:col>7</xdr:col>
      <xdr:colOff>33594</xdr:colOff>
      <xdr:row>11</xdr:row>
      <xdr:rowOff>251499</xdr:rowOff>
    </xdr:from>
    <xdr:to>
      <xdr:col>8</xdr:col>
      <xdr:colOff>157036</xdr:colOff>
      <xdr:row>13</xdr:row>
      <xdr:rowOff>89796</xdr:rowOff>
    </xdr:to>
    <xdr:sp macro="" textlink="">
      <xdr:nvSpPr>
        <xdr:cNvPr id="6" name="楕円 5">
          <a:extLst>
            <a:ext uri="{FF2B5EF4-FFF2-40B4-BE49-F238E27FC236}">
              <a16:creationId xmlns:a16="http://schemas.microsoft.com/office/drawing/2014/main" id="{C5E8BD37-184C-4396-8609-7D16375CADB5}"/>
            </a:ext>
          </a:extLst>
        </xdr:cNvPr>
        <xdr:cNvSpPr/>
      </xdr:nvSpPr>
      <xdr:spPr bwMode="auto">
        <a:xfrm rot="6826627">
          <a:off x="1895429" y="4037989"/>
          <a:ext cx="733647" cy="43776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28574</xdr:colOff>
      <xdr:row>15</xdr:row>
      <xdr:rowOff>6405</xdr:rowOff>
    </xdr:from>
    <xdr:to>
      <xdr:col>14</xdr:col>
      <xdr:colOff>222404</xdr:colOff>
      <xdr:row>15</xdr:row>
      <xdr:rowOff>294644</xdr:rowOff>
    </xdr:to>
    <xdr:sp macro="" textlink="">
      <xdr:nvSpPr>
        <xdr:cNvPr id="7" name="テキスト ボックス 6">
          <a:extLst>
            <a:ext uri="{FF2B5EF4-FFF2-40B4-BE49-F238E27FC236}">
              <a16:creationId xmlns:a16="http://schemas.microsoft.com/office/drawing/2014/main" id="{F9F04BFF-6FDB-4661-AE1D-82B244CAD648}"/>
            </a:ext>
          </a:extLst>
        </xdr:cNvPr>
        <xdr:cNvSpPr txBox="1"/>
      </xdr:nvSpPr>
      <xdr:spPr>
        <a:xfrm>
          <a:off x="3295649" y="5435655"/>
          <a:ext cx="1136805" cy="288239"/>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1200" b="1">
              <a:latin typeface="ＭＳ Ｐゴシック" panose="020B0600070205080204" pitchFamily="50" charset="-128"/>
              <a:ea typeface="ＭＳ Ｐゴシック" panose="020B0600070205080204" pitchFamily="50" charset="-128"/>
            </a:rPr>
            <a:t>深堀隧道</a:t>
          </a:r>
        </a:p>
      </xdr:txBody>
    </xdr:sp>
    <xdr:clientData/>
  </xdr:twoCellAnchor>
  <xdr:twoCellAnchor>
    <xdr:from>
      <xdr:col>8</xdr:col>
      <xdr:colOff>138457</xdr:colOff>
      <xdr:row>12</xdr:row>
      <xdr:rowOff>258897</xdr:rowOff>
    </xdr:from>
    <xdr:to>
      <xdr:col>12</xdr:col>
      <xdr:colOff>282652</xdr:colOff>
      <xdr:row>15</xdr:row>
      <xdr:rowOff>6405</xdr:rowOff>
    </xdr:to>
    <xdr:cxnSp macro="">
      <xdr:nvCxnSpPr>
        <xdr:cNvPr id="8" name="直線矢印コネクタ 7">
          <a:extLst>
            <a:ext uri="{FF2B5EF4-FFF2-40B4-BE49-F238E27FC236}">
              <a16:creationId xmlns:a16="http://schemas.microsoft.com/office/drawing/2014/main" id="{DC3B9A73-9587-4B1F-8B38-4B5A3D985BB0}"/>
            </a:ext>
          </a:extLst>
        </xdr:cNvPr>
        <xdr:cNvCxnSpPr>
          <a:stCxn id="7" idx="0"/>
          <a:endCxn id="6" idx="0"/>
        </xdr:cNvCxnSpPr>
      </xdr:nvCxnSpPr>
      <xdr:spPr bwMode="auto">
        <a:xfrm flipH="1" flipV="1">
          <a:off x="2462557" y="4345122"/>
          <a:ext cx="1401495" cy="1090533"/>
        </a:xfrm>
        <a:prstGeom prst="straightConnector1">
          <a:avLst/>
        </a:prstGeom>
        <a:solidFill>
          <a:srgbClr val="FFFFFF"/>
        </a:solidFill>
        <a:ln w="12700" cap="flat" cmpd="sng" algn="ctr">
          <a:solidFill>
            <a:srgbClr val="FF0000"/>
          </a:solidFill>
          <a:prstDash val="solid"/>
          <a:round/>
          <a:headEnd type="none" w="med" len="med"/>
          <a:tailEnd type="triangle"/>
        </a:ln>
        <a:effectLst/>
      </xdr:spPr>
    </xdr:cxnSp>
    <xdr:clientData/>
  </xdr:twoCellAnchor>
  <xdr:twoCellAnchor editAs="oneCell">
    <xdr:from>
      <xdr:col>24</xdr:col>
      <xdr:colOff>31</xdr:colOff>
      <xdr:row>13</xdr:row>
      <xdr:rowOff>164809</xdr:rowOff>
    </xdr:from>
    <xdr:to>
      <xdr:col>34</xdr:col>
      <xdr:colOff>123670</xdr:colOff>
      <xdr:row>17</xdr:row>
      <xdr:rowOff>388210</xdr:rowOff>
    </xdr:to>
    <xdr:pic>
      <xdr:nvPicPr>
        <xdr:cNvPr id="9" name="PE-IMG_0058.JPG">
          <a:extLst>
            <a:ext uri="{FF2B5EF4-FFF2-40B4-BE49-F238E27FC236}">
              <a16:creationId xmlns:a16="http://schemas.microsoft.com/office/drawing/2014/main" id="{8B8D4425-1576-4587-B4E4-FB129FEB43B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353331" y="4698709"/>
          <a:ext cx="3266889" cy="2014101"/>
        </a:xfrm>
        <a:prstGeom prst="rect">
          <a:avLst/>
        </a:prstGeom>
      </xdr:spPr>
    </xdr:pic>
    <xdr:clientData/>
  </xdr:twoCellAnchor>
  <xdr:twoCellAnchor editAs="oneCell">
    <xdr:from>
      <xdr:col>23</xdr:col>
      <xdr:colOff>279616</xdr:colOff>
      <xdr:row>6</xdr:row>
      <xdr:rowOff>403718</xdr:rowOff>
    </xdr:from>
    <xdr:to>
      <xdr:col>34</xdr:col>
      <xdr:colOff>136555</xdr:colOff>
      <xdr:row>11</xdr:row>
      <xdr:rowOff>190314</xdr:rowOff>
    </xdr:to>
    <xdr:pic>
      <xdr:nvPicPr>
        <xdr:cNvPr id="10" name="PS-IMG_0001.JPG">
          <a:extLst>
            <a:ext uri="{FF2B5EF4-FFF2-40B4-BE49-F238E27FC236}">
              <a16:creationId xmlns:a16="http://schemas.microsoft.com/office/drawing/2014/main" id="{DEA2E60A-6191-489F-9CD1-A3D9118D80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318591" y="1803893"/>
          <a:ext cx="3314514" cy="20249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209550</xdr:colOff>
      <xdr:row>9</xdr:row>
      <xdr:rowOff>114300</xdr:rowOff>
    </xdr:from>
    <xdr:to>
      <xdr:col>32</xdr:col>
      <xdr:colOff>238125</xdr:colOff>
      <xdr:row>15</xdr:row>
      <xdr:rowOff>38100</xdr:rowOff>
    </xdr:to>
    <xdr:pic>
      <xdr:nvPicPr>
        <xdr:cNvPr id="2" name="図 1">
          <a:extLst>
            <a:ext uri="{FF2B5EF4-FFF2-40B4-BE49-F238E27FC236}">
              <a16:creationId xmlns:a16="http://schemas.microsoft.com/office/drawing/2014/main" id="{4D3112F0-5869-4CAE-B7A8-814EF883EC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962025" y="8982075"/>
          <a:ext cx="9144000" cy="260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57150</xdr:colOff>
      <xdr:row>6</xdr:row>
      <xdr:rowOff>0</xdr:rowOff>
    </xdr:from>
    <xdr:to>
      <xdr:col>17</xdr:col>
      <xdr:colOff>209550</xdr:colOff>
      <xdr:row>15</xdr:row>
      <xdr:rowOff>371475</xdr:rowOff>
    </xdr:to>
    <xdr:pic>
      <xdr:nvPicPr>
        <xdr:cNvPr id="2" name="図 2">
          <a:extLst>
            <a:ext uri="{FF2B5EF4-FFF2-40B4-BE49-F238E27FC236}">
              <a16:creationId xmlns:a16="http://schemas.microsoft.com/office/drawing/2014/main" id="{648878E5-85E2-4933-9FBD-FC025B413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t="-2795" b="48941"/>
        <a:stretch>
          <a:fillRect/>
        </a:stretch>
      </xdr:blipFill>
      <xdr:spPr bwMode="auto">
        <a:xfrm>
          <a:off x="1123950" y="13649325"/>
          <a:ext cx="4238625" cy="440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209550</xdr:colOff>
      <xdr:row>9</xdr:row>
      <xdr:rowOff>285750</xdr:rowOff>
    </xdr:from>
    <xdr:to>
      <xdr:col>33</xdr:col>
      <xdr:colOff>152400</xdr:colOff>
      <xdr:row>16</xdr:row>
      <xdr:rowOff>247650</xdr:rowOff>
    </xdr:to>
    <xdr:pic>
      <xdr:nvPicPr>
        <xdr:cNvPr id="3" name="図 3">
          <a:extLst>
            <a:ext uri="{FF2B5EF4-FFF2-40B4-BE49-F238E27FC236}">
              <a16:creationId xmlns:a16="http://schemas.microsoft.com/office/drawing/2014/main" id="{E767F71F-76F6-4210-B7BB-0E58C82F76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t="65407" b="-2490"/>
        <a:stretch>
          <a:fillRect/>
        </a:stretch>
      </xdr:blipFill>
      <xdr:spPr bwMode="auto">
        <a:xfrm>
          <a:off x="5991225" y="15278100"/>
          <a:ext cx="4343400" cy="309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F18C2814-E22A-43C6-B338-8C641A5584B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442031</xdr:colOff>
      <xdr:row>11</xdr:row>
      <xdr:rowOff>109727</xdr:rowOff>
    </xdr:from>
    <xdr:to>
      <xdr:col>24</xdr:col>
      <xdr:colOff>106609</xdr:colOff>
      <xdr:row>26</xdr:row>
      <xdr:rowOff>164591</xdr:rowOff>
    </xdr:to>
    <xdr:pic>
      <xdr:nvPicPr>
        <xdr:cNvPr id="4" name="図 3">
          <a:extLst>
            <a:ext uri="{FF2B5EF4-FFF2-40B4-BE49-F238E27FC236}">
              <a16:creationId xmlns:a16="http://schemas.microsoft.com/office/drawing/2014/main" id="{627FB91A-D391-1B98-596E-F751BEFE74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021151" y="2494787"/>
          <a:ext cx="9837278" cy="41696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B2A66E62-48E2-46BB-9A39-27760B243B3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442031</xdr:colOff>
      <xdr:row>11</xdr:row>
      <xdr:rowOff>109727</xdr:rowOff>
    </xdr:from>
    <xdr:to>
      <xdr:col>24</xdr:col>
      <xdr:colOff>106609</xdr:colOff>
      <xdr:row>26</xdr:row>
      <xdr:rowOff>164591</xdr:rowOff>
    </xdr:to>
    <xdr:pic>
      <xdr:nvPicPr>
        <xdr:cNvPr id="4" name="図 3">
          <a:extLst>
            <a:ext uri="{FF2B5EF4-FFF2-40B4-BE49-F238E27FC236}">
              <a16:creationId xmlns:a16="http://schemas.microsoft.com/office/drawing/2014/main" id="{F13BEFB1-486F-C5A2-FBB9-7AF4B3D9F19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021151" y="2494787"/>
          <a:ext cx="9837278" cy="41696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11</xdr:col>
      <xdr:colOff>99060</xdr:colOff>
      <xdr:row>12</xdr:row>
      <xdr:rowOff>83820</xdr:rowOff>
    </xdr:from>
    <xdr:ext cx="2152649" cy="559192"/>
    <xdr:sp macro="" textlink="">
      <xdr:nvSpPr>
        <xdr:cNvPr id="3" name="テキスト ボックス 2">
          <a:extLst>
            <a:ext uri="{FF2B5EF4-FFF2-40B4-BE49-F238E27FC236}">
              <a16:creationId xmlns:a16="http://schemas.microsoft.com/office/drawing/2014/main" id="{CA164513-BF2D-421F-A143-03F99CC5EE73}"/>
            </a:ext>
          </a:extLst>
        </xdr:cNvPr>
        <xdr:cNvSpPr txBox="1"/>
      </xdr:nvSpPr>
      <xdr:spPr>
        <a:xfrm>
          <a:off x="4069080" y="379476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8C779C8-A0A7-B0A8-DF8E-BAE473E8A1C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A381DA0-DB55-D8DB-A625-95E5E2F4C3A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0F1B71E-3493-6D41-DB01-D44D12121E2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08FD964-A925-ED0D-F6D0-D77BF5C3353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B0C48A2-EDA8-9F80-974D-843DC116C9E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48DE47A1-9577-AB4A-C170-FF51765B1CB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789F457-7E35-5ADB-BFE1-FF10ECB7C67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BCF1512-8FD9-A5F7-B2AF-700F04DAAC5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73B4A4E-2B1F-1E3A-AB5E-8CCB7CA9C0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623A3625-7F8E-03F2-0367-7F676423D11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726DA732-78E4-E4A3-2CC5-067D187387F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4C8A91CC-0BB1-E976-A292-BA792875548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9BFBCE3-12AE-5692-8708-EE2F1F0F2E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B7D9506-788D-E3F9-3275-EB2E882C96C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40EB238-ED19-DD2B-7E9E-0D98154EC66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D132A835-115E-0EB6-F257-295FBADC58C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D4ED5ED-4E6A-4B4F-A4EB-3C32C2BE231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D15443C-BE68-C0A9-6166-A733CC12CF3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39D85EF-2D93-E148-4155-8B289ADF69D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98AFD1C-46A5-8133-43C6-D30FC75102F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56615A6-0887-798B-F346-CC9282C9BC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17</xdr:col>
      <xdr:colOff>33724</xdr:colOff>
      <xdr:row>4</xdr:row>
      <xdr:rowOff>64769</xdr:rowOff>
    </xdr:from>
    <xdr:to>
      <xdr:col>21</xdr:col>
      <xdr:colOff>661602</xdr:colOff>
      <xdr:row>11</xdr:row>
      <xdr:rowOff>259079</xdr:rowOff>
    </xdr:to>
    <xdr:pic>
      <xdr:nvPicPr>
        <xdr:cNvPr id="5" name="図 4">
          <a:extLst>
            <a:ext uri="{FF2B5EF4-FFF2-40B4-BE49-F238E27FC236}">
              <a16:creationId xmlns:a16="http://schemas.microsoft.com/office/drawing/2014/main" id="{08CCA998-6E93-8B4D-7D53-4E103CE48E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396924" y="1122044"/>
          <a:ext cx="3409178"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3C2A22D-70AA-FC5E-FE9A-86DDA41D224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698DAEF-457C-90F7-578F-FEFF3FD9E4E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B916EE4B-1EBF-1FF8-1FA8-76DED52AC98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91E6EB4-29CC-02C1-44B5-0B0E23FDA7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2162683-1A44-2222-47ED-BC5D8E4975F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055C4DB-D228-CF26-D2A0-504F34883C2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6D51CE4-9C76-A60A-1C52-8D542EB6F52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6F82254C-637C-AB92-A419-CC1C6C41252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79C0A7E4-B3D8-FD8A-2876-6ADA817603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75A8030-C94E-5E16-F3D1-D1E895D8314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C6EA6DD-E767-0DDB-60E2-B47F776CC59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01E3DE1-B634-F846-DEB9-07C51885046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C69B3E5-3500-3003-2D8B-8026110EBF4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9EA68264-E6CE-2F3B-4F27-6F3EC20B1DA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52B0E8C-7F8D-15A8-04FA-6DB5A0C1925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0D40086-A6FD-47E3-E6BF-42D7DF2F280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E1B669F-4BD5-C408-A0A2-CA636503B28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8C9F2B3-3CA5-5A4F-1773-BCC187C14E5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0DDC58AB-DEBC-2981-8FCF-A1F5DEC0143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C48BDF3-6B34-5664-6B21-EC17C0C53E4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00D9E0A-922A-A62E-3AD1-E8F092B3C47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C14560A-4ACC-E2B0-2306-41E4DCE6F1A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6AEEE63-6808-8223-FEED-0E5082A85C5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861476A-994E-97D5-1F2B-D9C4130A1EC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293D1A0C-E577-E86D-C8EF-3E2A78E1F52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7D4159D-95EE-F982-5C75-79D2CF854BF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C0E65DB-3070-4425-6E44-1DF53972BB3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069D529-D2D2-2E9D-1AD9-FBFD483D839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99774875-D349-AB2F-E325-74081B84C12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493C4B16-0D39-A7AD-FFF7-4ADB2AD5AB2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C8C5F40-82D0-03FD-ABA3-51E7DA073F9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8FC517A-D2F6-2CE4-B1FA-EDFC5B3484B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23BE038-4D04-FC99-77EF-1F477005C8A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F2F804B-F727-C239-6466-7EACB50EAEE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20F4D69-BC9E-05A5-3D43-4AD19E2259F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A731192-9AFF-E63D-2779-FECCF85360B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91FD4F2-1044-1BE5-2714-D1FA923BEFB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430CA5B-DF51-1D80-43B8-328B6804836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4D812A8-1EBA-C960-61A7-7B1AEB116CD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A157F67A-579F-BD6E-4CC4-ECDA0F5336F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7C745DF-2251-C8E3-B1B5-978EBB6DD88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7F30352-B1D1-E740-7576-8AA4F64E3E5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073F7DC-F1F4-9F2F-1DE5-5E52B204168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4D6CC1C-3C4F-907A-2356-858CEA9802B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8DB9C67-C9A6-09D0-D91A-2523C4242A0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336BEC8-21F3-D609-747C-8CAE8FC84E2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676819</xdr:colOff>
      <xdr:row>4</xdr:row>
      <xdr:rowOff>64770</xdr:rowOff>
    </xdr:from>
    <xdr:to>
      <xdr:col>11</xdr:col>
      <xdr:colOff>18507</xdr:colOff>
      <xdr:row>11</xdr:row>
      <xdr:rowOff>259080</xdr:rowOff>
    </xdr:to>
    <xdr:pic>
      <xdr:nvPicPr>
        <xdr:cNvPr id="3" name="図 2">
          <a:extLst>
            <a:ext uri="{FF2B5EF4-FFF2-40B4-BE49-F238E27FC236}">
              <a16:creationId xmlns:a16="http://schemas.microsoft.com/office/drawing/2014/main" id="{A0B7A1AE-42C6-C437-3A7E-24CE7871BCA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143794" y="1122045"/>
          <a:ext cx="3513638"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B4BF8D16-F6A4-5783-5087-28F4CD7D0C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8689EAF-1193-C4B4-F0F2-16E67B6C9D8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09A40A3-6532-73F2-3D06-CBD89B2775A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13FF5F78-40C3-6DDA-E121-7D031567F2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676818</xdr:colOff>
      <xdr:row>4</xdr:row>
      <xdr:rowOff>64770</xdr:rowOff>
    </xdr:from>
    <xdr:to>
      <xdr:col>22</xdr:col>
      <xdr:colOff>18506</xdr:colOff>
      <xdr:row>11</xdr:row>
      <xdr:rowOff>259080</xdr:rowOff>
    </xdr:to>
    <xdr:pic>
      <xdr:nvPicPr>
        <xdr:cNvPr id="5" name="図 4">
          <a:extLst>
            <a:ext uri="{FF2B5EF4-FFF2-40B4-BE49-F238E27FC236}">
              <a16:creationId xmlns:a16="http://schemas.microsoft.com/office/drawing/2014/main" id="{8F227CC1-EB21-8793-DED6-7BC01C10F53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344693" y="1122045"/>
          <a:ext cx="3513638"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A67F161-734C-B067-AE7D-C28313092B6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7685D9E-B3A3-DAF4-69DE-301EFA6289C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A02B549-9520-0B79-486D-138D496C704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6B4FA2E-E3E3-6B8C-F110-4BD56768225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CC42541-9BCB-AE73-7855-2215EBDD57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ABCF7D1-0021-C535-B9EB-AA6FD57C777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676819</xdr:colOff>
      <xdr:row>4</xdr:row>
      <xdr:rowOff>64770</xdr:rowOff>
    </xdr:from>
    <xdr:to>
      <xdr:col>11</xdr:col>
      <xdr:colOff>18507</xdr:colOff>
      <xdr:row>11</xdr:row>
      <xdr:rowOff>259080</xdr:rowOff>
    </xdr:to>
    <xdr:pic>
      <xdr:nvPicPr>
        <xdr:cNvPr id="3" name="図 2">
          <a:extLst>
            <a:ext uri="{FF2B5EF4-FFF2-40B4-BE49-F238E27FC236}">
              <a16:creationId xmlns:a16="http://schemas.microsoft.com/office/drawing/2014/main" id="{D6E871FD-2FD4-D16F-5438-37CB72BB724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143794" y="1122045"/>
          <a:ext cx="3513638"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F578B897-AE69-09AA-C1D5-A88CAAE3505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2488D3A-07A5-D9CB-73CC-8D4521CB3E8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B26FEF4-37C2-90B7-87AB-F57DE6074A5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4F582E2-1EFD-820A-EE95-6063D58BDD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44A6D883-F873-2044-721B-AC29D556D2C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410FA95-7760-7566-8EC9-252C6CC03FE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2D50DE3-E898-5399-9160-DA51E533AFC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EE9B10D-E0B2-0971-9B2B-CC602D13EB8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C6C01D7-257B-9D24-10D1-E6398AA833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93228AD-7414-CCDC-559B-329E5F986F7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3826D8A-DDFB-A7C7-82AA-9AF87DD853D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129F8F6-9906-7006-F438-90126CD0A3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BEEFCF8-257E-AC74-4473-22962D7D212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B8E69A1-9C80-5CA5-AFF1-C582A642788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56D39FF-BF7F-000A-7DAD-A94749A9766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35B4A7B-EB0C-41DB-B6A1-B8C611C54FF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523D755-8D66-893E-9864-513A0AC3EF8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DEE663E-4ADA-7CC5-77A8-46207B12ACD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4458331-0BF0-DA76-30E0-D0FCC3A65D3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487618</xdr:colOff>
      <xdr:row>8</xdr:row>
      <xdr:rowOff>55721</xdr:rowOff>
    </xdr:from>
    <xdr:to>
      <xdr:col>8</xdr:col>
      <xdr:colOff>188656</xdr:colOff>
      <xdr:row>20</xdr:row>
      <xdr:rowOff>115729</xdr:rowOff>
    </xdr:to>
    <xdr:pic>
      <xdr:nvPicPr>
        <xdr:cNvPr id="3" name="図 2">
          <a:extLst>
            <a:ext uri="{FF2B5EF4-FFF2-40B4-BE49-F238E27FC236}">
              <a16:creationId xmlns:a16="http://schemas.microsoft.com/office/drawing/2014/main" id="{CAA61F91-FEAF-1D8F-8E97-D382D5C0CE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1018" y="1789271"/>
          <a:ext cx="3177663" cy="2117408"/>
        </a:xfrm>
        <a:prstGeom prst="rect">
          <a:avLst/>
        </a:prstGeom>
      </xdr:spPr>
    </xdr:pic>
    <xdr:clientData/>
  </xdr:twoCellAnchor>
  <xdr:twoCellAnchor editAs="oneCell">
    <xdr:from>
      <xdr:col>9</xdr:col>
      <xdr:colOff>487618</xdr:colOff>
      <xdr:row>8</xdr:row>
      <xdr:rowOff>55721</xdr:rowOff>
    </xdr:from>
    <xdr:to>
      <xdr:col>16</xdr:col>
      <xdr:colOff>217231</xdr:colOff>
      <xdr:row>20</xdr:row>
      <xdr:rowOff>115729</xdr:rowOff>
    </xdr:to>
    <xdr:pic>
      <xdr:nvPicPr>
        <xdr:cNvPr id="5" name="図 4">
          <a:extLst>
            <a:ext uri="{FF2B5EF4-FFF2-40B4-BE49-F238E27FC236}">
              <a16:creationId xmlns:a16="http://schemas.microsoft.com/office/drawing/2014/main" id="{00BE79E3-C018-A379-38DA-ECCF24AAB8A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3918" y="1789271"/>
          <a:ext cx="3177663"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9E08911F-8B1C-32FC-7008-5D4BFCFBBAC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F4AF6A89-FC8A-68DF-DEA0-F792F095AAE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FE23B30A-CD9B-A452-0793-81263869569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1145" y="4780121"/>
          <a:ext cx="2823211" cy="2117408"/>
        </a:xfrm>
        <a:prstGeom prst="rect">
          <a:avLst/>
        </a:prstGeom>
      </xdr:spPr>
    </xdr:pic>
    <xdr:clientData/>
  </xdr:twoCellAnchor>
  <xdr:twoCellAnchor editAs="oneCell">
    <xdr:from>
      <xdr:col>17</xdr:col>
      <xdr:colOff>487618</xdr:colOff>
      <xdr:row>25</xdr:row>
      <xdr:rowOff>55721</xdr:rowOff>
    </xdr:from>
    <xdr:to>
      <xdr:col>24</xdr:col>
      <xdr:colOff>217231</xdr:colOff>
      <xdr:row>37</xdr:row>
      <xdr:rowOff>115729</xdr:rowOff>
    </xdr:to>
    <xdr:pic>
      <xdr:nvPicPr>
        <xdr:cNvPr id="13" name="図 12">
          <a:extLst>
            <a:ext uri="{FF2B5EF4-FFF2-40B4-BE49-F238E27FC236}">
              <a16:creationId xmlns:a16="http://schemas.microsoft.com/office/drawing/2014/main" id="{EB8EDAC4-64A2-D9EA-4D1F-940390367F3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8243" y="4780121"/>
          <a:ext cx="3177663" cy="211740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AE9ED201-21EE-ECE7-2827-31EFCC57F8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C24467B4-1CE7-E2D9-1759-1AE8D0378C4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B210D0AA-6FC9-1F60-2B55-3B044939C89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75470" y="1789271"/>
          <a:ext cx="2823211" cy="2117408"/>
        </a:xfrm>
        <a:prstGeom prst="rect">
          <a:avLst/>
        </a:prstGeom>
      </xdr:spPr>
    </xdr:pic>
    <xdr:clientData/>
  </xdr:twoCellAnchor>
  <xdr:twoCellAnchor editAs="oneCell">
    <xdr:from>
      <xdr:col>1</xdr:col>
      <xdr:colOff>487618</xdr:colOff>
      <xdr:row>25</xdr:row>
      <xdr:rowOff>55721</xdr:rowOff>
    </xdr:from>
    <xdr:to>
      <xdr:col>8</xdr:col>
      <xdr:colOff>188656</xdr:colOff>
      <xdr:row>37</xdr:row>
      <xdr:rowOff>115729</xdr:rowOff>
    </xdr:to>
    <xdr:pic>
      <xdr:nvPicPr>
        <xdr:cNvPr id="9" name="図 8">
          <a:extLst>
            <a:ext uri="{FF2B5EF4-FFF2-40B4-BE49-F238E27FC236}">
              <a16:creationId xmlns:a16="http://schemas.microsoft.com/office/drawing/2014/main" id="{3CE746C3-62D0-8438-6933-8E5BFE507A0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1018" y="4780121"/>
          <a:ext cx="3177663"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11933E2D-FAFB-7802-3B9E-E4368153F95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1145" y="4780121"/>
          <a:ext cx="2823211" cy="2117408"/>
        </a:xfrm>
        <a:prstGeom prst="rect">
          <a:avLst/>
        </a:prstGeom>
      </xdr:spPr>
    </xdr:pic>
    <xdr:clientData/>
  </xdr:twoCellAnchor>
  <xdr:twoCellAnchor editAs="oneCell">
    <xdr:from>
      <xdr:col>17</xdr:col>
      <xdr:colOff>487618</xdr:colOff>
      <xdr:row>25</xdr:row>
      <xdr:rowOff>55721</xdr:rowOff>
    </xdr:from>
    <xdr:to>
      <xdr:col>24</xdr:col>
      <xdr:colOff>217231</xdr:colOff>
      <xdr:row>37</xdr:row>
      <xdr:rowOff>115729</xdr:rowOff>
    </xdr:to>
    <xdr:pic>
      <xdr:nvPicPr>
        <xdr:cNvPr id="13" name="図 12">
          <a:extLst>
            <a:ext uri="{FF2B5EF4-FFF2-40B4-BE49-F238E27FC236}">
              <a16:creationId xmlns:a16="http://schemas.microsoft.com/office/drawing/2014/main" id="{A43E2F5A-BB25-F437-6371-E0964E05BF6A}"/>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8243" y="4780121"/>
          <a:ext cx="3177663" cy="211740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0A4552B3-9091-F387-DBE2-44917E2E7BA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8245" y="1789271"/>
          <a:ext cx="2823211" cy="2117408"/>
        </a:xfrm>
        <a:prstGeom prst="rect">
          <a:avLst/>
        </a:prstGeom>
      </xdr:spPr>
    </xdr:pic>
    <xdr:clientData/>
  </xdr:twoCellAnchor>
  <xdr:twoCellAnchor editAs="oneCell">
    <xdr:from>
      <xdr:col>9</xdr:col>
      <xdr:colOff>487618</xdr:colOff>
      <xdr:row>8</xdr:row>
      <xdr:rowOff>55721</xdr:rowOff>
    </xdr:from>
    <xdr:to>
      <xdr:col>16</xdr:col>
      <xdr:colOff>217231</xdr:colOff>
      <xdr:row>20</xdr:row>
      <xdr:rowOff>115729</xdr:rowOff>
    </xdr:to>
    <xdr:pic>
      <xdr:nvPicPr>
        <xdr:cNvPr id="5" name="図 4">
          <a:extLst>
            <a:ext uri="{FF2B5EF4-FFF2-40B4-BE49-F238E27FC236}">
              <a16:creationId xmlns:a16="http://schemas.microsoft.com/office/drawing/2014/main" id="{492F8E9A-05F3-CE9C-F9BB-251E26AE428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3918" y="1789271"/>
          <a:ext cx="3177663"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021FB636-BF55-AC53-1B3D-E8C08FC9AB7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475470" y="1789271"/>
          <a:ext cx="2823211" cy="2117408"/>
        </a:xfrm>
        <a:prstGeom prst="rect">
          <a:avLst/>
        </a:prstGeom>
      </xdr:spPr>
    </xdr:pic>
    <xdr:clientData/>
  </xdr:twoCellAnchor>
  <xdr:twoCellAnchor editAs="oneCell">
    <xdr:from>
      <xdr:col>1</xdr:col>
      <xdr:colOff>487618</xdr:colOff>
      <xdr:row>25</xdr:row>
      <xdr:rowOff>55721</xdr:rowOff>
    </xdr:from>
    <xdr:to>
      <xdr:col>8</xdr:col>
      <xdr:colOff>188656</xdr:colOff>
      <xdr:row>37</xdr:row>
      <xdr:rowOff>115729</xdr:rowOff>
    </xdr:to>
    <xdr:pic>
      <xdr:nvPicPr>
        <xdr:cNvPr id="9" name="図 8">
          <a:extLst>
            <a:ext uri="{FF2B5EF4-FFF2-40B4-BE49-F238E27FC236}">
              <a16:creationId xmlns:a16="http://schemas.microsoft.com/office/drawing/2014/main" id="{31E7F840-74DB-DD14-AF2E-A8766054C00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1018" y="4780121"/>
          <a:ext cx="3177663"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FD63C1AD-EE80-6EA7-FBB8-C1BC44B092F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351145" y="4780121"/>
          <a:ext cx="2823211" cy="2117408"/>
        </a:xfrm>
        <a:prstGeom prst="rect">
          <a:avLst/>
        </a:prstGeom>
      </xdr:spPr>
    </xdr:pic>
    <xdr:clientData/>
  </xdr:twoCellAnchor>
  <xdr:twoCellAnchor editAs="oneCell">
    <xdr:from>
      <xdr:col>17</xdr:col>
      <xdr:colOff>487618</xdr:colOff>
      <xdr:row>25</xdr:row>
      <xdr:rowOff>55721</xdr:rowOff>
    </xdr:from>
    <xdr:to>
      <xdr:col>24</xdr:col>
      <xdr:colOff>217231</xdr:colOff>
      <xdr:row>37</xdr:row>
      <xdr:rowOff>115729</xdr:rowOff>
    </xdr:to>
    <xdr:pic>
      <xdr:nvPicPr>
        <xdr:cNvPr id="13" name="図 12">
          <a:extLst>
            <a:ext uri="{FF2B5EF4-FFF2-40B4-BE49-F238E27FC236}">
              <a16:creationId xmlns:a16="http://schemas.microsoft.com/office/drawing/2014/main" id="{AAF2622B-3CC3-0158-64C8-D216CFFCBA2D}"/>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8243" y="4780121"/>
          <a:ext cx="3177663" cy="211740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487618</xdr:colOff>
      <xdr:row>8</xdr:row>
      <xdr:rowOff>55721</xdr:rowOff>
    </xdr:from>
    <xdr:to>
      <xdr:col>8</xdr:col>
      <xdr:colOff>188656</xdr:colOff>
      <xdr:row>20</xdr:row>
      <xdr:rowOff>115729</xdr:rowOff>
    </xdr:to>
    <xdr:pic>
      <xdr:nvPicPr>
        <xdr:cNvPr id="3" name="図 2">
          <a:extLst>
            <a:ext uri="{FF2B5EF4-FFF2-40B4-BE49-F238E27FC236}">
              <a16:creationId xmlns:a16="http://schemas.microsoft.com/office/drawing/2014/main" id="{C657BE91-83C2-5465-38FC-004AD894C63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1018" y="1789271"/>
          <a:ext cx="3177663"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6557D192-2255-631C-206C-AA701DEEA1E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351145" y="1789271"/>
          <a:ext cx="2823211" cy="2117408"/>
        </a:xfrm>
        <a:prstGeom prst="rect">
          <a:avLst/>
        </a:prstGeom>
      </xdr:spPr>
    </xdr:pic>
    <xdr:clientData/>
  </xdr:twoCellAnchor>
  <xdr:twoCellAnchor editAs="oneCell">
    <xdr:from>
      <xdr:col>17</xdr:col>
      <xdr:colOff>487618</xdr:colOff>
      <xdr:row>8</xdr:row>
      <xdr:rowOff>55721</xdr:rowOff>
    </xdr:from>
    <xdr:to>
      <xdr:col>24</xdr:col>
      <xdr:colOff>217231</xdr:colOff>
      <xdr:row>20</xdr:row>
      <xdr:rowOff>115729</xdr:rowOff>
    </xdr:to>
    <xdr:pic>
      <xdr:nvPicPr>
        <xdr:cNvPr id="7" name="図 6">
          <a:extLst>
            <a:ext uri="{FF2B5EF4-FFF2-40B4-BE49-F238E27FC236}">
              <a16:creationId xmlns:a16="http://schemas.microsoft.com/office/drawing/2014/main" id="{45093541-2E01-B486-ADCE-C86B0CE1824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8243" y="1789271"/>
          <a:ext cx="3177663"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F2CF02C5-A415-4F4F-4465-85B9B2E1F52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198245" y="4780121"/>
          <a:ext cx="2823211" cy="2117408"/>
        </a:xfrm>
        <a:prstGeom prst="rect">
          <a:avLst/>
        </a:prstGeom>
      </xdr:spPr>
    </xdr:pic>
    <xdr:clientData/>
  </xdr:twoCellAnchor>
  <xdr:twoCellAnchor editAs="oneCell">
    <xdr:from>
      <xdr:col>9</xdr:col>
      <xdr:colOff>487618</xdr:colOff>
      <xdr:row>25</xdr:row>
      <xdr:rowOff>55721</xdr:rowOff>
    </xdr:from>
    <xdr:to>
      <xdr:col>16</xdr:col>
      <xdr:colOff>217231</xdr:colOff>
      <xdr:row>37</xdr:row>
      <xdr:rowOff>115729</xdr:rowOff>
    </xdr:to>
    <xdr:pic>
      <xdr:nvPicPr>
        <xdr:cNvPr id="11" name="図 10">
          <a:extLst>
            <a:ext uri="{FF2B5EF4-FFF2-40B4-BE49-F238E27FC236}">
              <a16:creationId xmlns:a16="http://schemas.microsoft.com/office/drawing/2014/main" id="{96EBC199-E0E6-0276-FA77-6CE7066D7F9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3918" y="4780121"/>
          <a:ext cx="3177663" cy="2117408"/>
        </a:xfrm>
        <a:prstGeom prst="rect">
          <a:avLst/>
        </a:prstGeom>
      </xdr:spPr>
    </xdr:pic>
    <xdr:clientData/>
  </xdr:twoCellAnchor>
  <xdr:twoCellAnchor editAs="oneCell">
    <xdr:from>
      <xdr:col>17</xdr:col>
      <xdr:colOff>487618</xdr:colOff>
      <xdr:row>25</xdr:row>
      <xdr:rowOff>55721</xdr:rowOff>
    </xdr:from>
    <xdr:to>
      <xdr:col>24</xdr:col>
      <xdr:colOff>217231</xdr:colOff>
      <xdr:row>37</xdr:row>
      <xdr:rowOff>115729</xdr:rowOff>
    </xdr:to>
    <xdr:pic>
      <xdr:nvPicPr>
        <xdr:cNvPr id="13" name="図 12">
          <a:extLst>
            <a:ext uri="{FF2B5EF4-FFF2-40B4-BE49-F238E27FC236}">
              <a16:creationId xmlns:a16="http://schemas.microsoft.com/office/drawing/2014/main" id="{177A1A58-A93C-18A0-CAE7-04D94DACB17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8243" y="4780121"/>
          <a:ext cx="3177663" cy="211740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6C001574-3B27-AD83-53FF-9D271136A2D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198245" y="1789271"/>
          <a:ext cx="2823211" cy="211740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3</xdr:col>
      <xdr:colOff>0</xdr:colOff>
      <xdr:row>7</xdr:row>
      <xdr:rowOff>86977</xdr:rowOff>
    </xdr:from>
    <xdr:to>
      <xdr:col>34</xdr:col>
      <xdr:colOff>0</xdr:colOff>
      <xdr:row>15</xdr:row>
      <xdr:rowOff>194964</xdr:rowOff>
    </xdr:to>
    <xdr:pic>
      <xdr:nvPicPr>
        <xdr:cNvPr id="3" name="図 2">
          <a:extLst>
            <a:ext uri="{FF2B5EF4-FFF2-40B4-BE49-F238E27FC236}">
              <a16:creationId xmlns:a16="http://schemas.microsoft.com/office/drawing/2014/main" id="{0CB98F71-BC97-7486-04BB-AC3BE84D2F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931017"/>
          <a:ext cx="8740140" cy="370462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3</xdr:col>
      <xdr:colOff>0</xdr:colOff>
      <xdr:row>7</xdr:row>
      <xdr:rowOff>86977</xdr:rowOff>
    </xdr:from>
    <xdr:to>
      <xdr:col>34</xdr:col>
      <xdr:colOff>0</xdr:colOff>
      <xdr:row>15</xdr:row>
      <xdr:rowOff>194964</xdr:rowOff>
    </xdr:to>
    <xdr:pic>
      <xdr:nvPicPr>
        <xdr:cNvPr id="3" name="図 2">
          <a:extLst>
            <a:ext uri="{FF2B5EF4-FFF2-40B4-BE49-F238E27FC236}">
              <a16:creationId xmlns:a16="http://schemas.microsoft.com/office/drawing/2014/main" id="{90BCE04B-C008-7337-FBB3-80AD3E8C843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931017"/>
          <a:ext cx="8740140" cy="370462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142874</xdr:colOff>
      <xdr:row>6</xdr:row>
      <xdr:rowOff>0</xdr:rowOff>
    </xdr:from>
    <xdr:to>
      <xdr:col>32</xdr:col>
      <xdr:colOff>142875</xdr:colOff>
      <xdr:row>17</xdr:row>
      <xdr:rowOff>23597</xdr:rowOff>
    </xdr:to>
    <xdr:pic>
      <xdr:nvPicPr>
        <xdr:cNvPr id="4" name="図 3">
          <a:extLst>
            <a:ext uri="{FF2B5EF4-FFF2-40B4-BE49-F238E27FC236}">
              <a16:creationId xmlns:a16="http://schemas.microsoft.com/office/drawing/2014/main" id="{8A34B08A-2082-7B6A-67FD-CC441CE9BB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771649" y="1400175"/>
          <a:ext cx="8172451" cy="478609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142874</xdr:colOff>
      <xdr:row>6</xdr:row>
      <xdr:rowOff>0</xdr:rowOff>
    </xdr:from>
    <xdr:to>
      <xdr:col>32</xdr:col>
      <xdr:colOff>142875</xdr:colOff>
      <xdr:row>17</xdr:row>
      <xdr:rowOff>23597</xdr:rowOff>
    </xdr:to>
    <xdr:pic>
      <xdr:nvPicPr>
        <xdr:cNvPr id="3" name="図 2">
          <a:extLst>
            <a:ext uri="{FF2B5EF4-FFF2-40B4-BE49-F238E27FC236}">
              <a16:creationId xmlns:a16="http://schemas.microsoft.com/office/drawing/2014/main" id="{24A19169-4442-4828-A5AA-6A1B563B857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771649" y="1400175"/>
          <a:ext cx="8172451" cy="478609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179D2BF0-117F-B2A9-D0D4-515EC2B3089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E4E10C03-75B3-16A9-303A-F066CCF61B6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B4DFACAD-165C-0594-6531-FB17360946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4E86FA9C-2C05-CEF8-6D3A-47FCE8A065F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646CBC20-C500-9957-A1F7-ECAB3E3ACAF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8FBDA038-A173-9B00-074F-4C37A21161F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E820AF87-4C5B-CC71-14C0-DC1815075B8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DEB212C5-BA2A-03C1-CAFC-8B76538E7FB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11750666-5F8D-C5FD-C6A7-E77A8A74DA9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A2B6D75D-1481-FC87-CD94-4A2E2D5BC5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AEEA6959-74E6-0025-1DB3-B765D1BC885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125730</xdr:colOff>
      <xdr:row>11</xdr:row>
      <xdr:rowOff>102011</xdr:rowOff>
    </xdr:from>
    <xdr:to>
      <xdr:col>9</xdr:col>
      <xdr:colOff>188595</xdr:colOff>
      <xdr:row>38</xdr:row>
      <xdr:rowOff>50389</xdr:rowOff>
    </xdr:to>
    <xdr:pic>
      <xdr:nvPicPr>
        <xdr:cNvPr id="3" name="図 2">
          <a:extLst>
            <a:ext uri="{FF2B5EF4-FFF2-40B4-BE49-F238E27FC236}">
              <a16:creationId xmlns:a16="http://schemas.microsoft.com/office/drawing/2014/main" id="{57C56215-69E3-E844-A70A-2289232B78B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45111"/>
          <a:ext cx="2263140" cy="412032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oneCellAnchor>
    <xdr:from>
      <xdr:col>23</xdr:col>
      <xdr:colOff>99060</xdr:colOff>
      <xdr:row>10</xdr:row>
      <xdr:rowOff>83820</xdr:rowOff>
    </xdr:from>
    <xdr:ext cx="2152649" cy="559192"/>
    <xdr:sp macro="" textlink="">
      <xdr:nvSpPr>
        <xdr:cNvPr id="3" name="テキスト ボックス 2">
          <a:extLst>
            <a:ext uri="{FF2B5EF4-FFF2-40B4-BE49-F238E27FC236}">
              <a16:creationId xmlns:a16="http://schemas.microsoft.com/office/drawing/2014/main" id="{2FBF016F-9C58-4F25-819C-FB1600555123}"/>
            </a:ext>
          </a:extLst>
        </xdr:cNvPr>
        <xdr:cNvSpPr txBox="1"/>
      </xdr:nvSpPr>
      <xdr:spPr>
        <a:xfrm>
          <a:off x="3413760" y="322326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57.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48" dataDxfId="346" headerRowBorderDxfId="347" tableBorderDxfId="345">
  <autoFilter ref="B15:B47" xr:uid="{00000000-0009-0000-0100-000001000000}"/>
  <tableColumns count="1">
    <tableColumn id="1" xr3:uid="{00000000-0010-0000-0000-000001000000}" name="対象箇所" dataDxfId="3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43" dataDxfId="341" headerRowBorderDxfId="342" tableBorderDxfId="340">
  <autoFilter ref="C15:J47" xr:uid="{00000000-0009-0000-0100-000002000000}"/>
  <tableColumns count="8">
    <tableColumn id="9" xr3:uid="{00000000-0010-0000-0100-000009000000}" name="部位区分" totalsRowLabel="集計" dataDxfId="339" totalsRowDxfId="338"/>
    <tableColumn id="2" xr3:uid="{00000000-0010-0000-0100-000002000000}" name="変状区分" dataDxfId="337" totalsRowDxfId="336"/>
    <tableColumn id="7" xr3:uid="{00000000-0010-0000-0100-000007000000}" name="変状種類" dataDxfId="335" totalsRowDxfId="334"/>
    <tableColumn id="4" xr3:uid="{00000000-0010-0000-0100-000004000000}" name="対策区分" dataDxfId="333" totalsRowDxfId="332"/>
    <tableColumn id="5" xr3:uid="{00000000-0010-0000-0100-000005000000}" name="健全性" dataDxfId="331" totalsRowDxfId="330"/>
    <tableColumn id="12" xr3:uid="{00000000-0010-0000-0100-00000C000000}" name="調査の要否" dataDxfId="329" totalsRowDxfId="328"/>
    <tableColumn id="10" xr3:uid="{00000000-0010-0000-0100-00000A000000}" name="措置の要否" dataDxfId="327" totalsRowDxfId="326"/>
    <tableColumn id="11" xr3:uid="{00000000-0010-0000-0100-00000B000000}" name="実施有無" totalsRowFunction="count" dataDxfId="325" totalsRowDxfId="3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22" headerRowBorderDxfId="323" tableBorderDxfId="321">
  <autoFilter ref="B51:B83" xr:uid="{00000000-0009-0000-0100-00000B000000}"/>
  <tableColumns count="1">
    <tableColumn id="1" xr3:uid="{00000000-0010-0000-0200-000001000000}" name="施設の内訳" dataDxfId="3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18" headerRowBorderDxfId="319" tableBorderDxfId="317">
  <autoFilter ref="C51:C83" xr:uid="{00000000-0009-0000-0100-00000C000000}"/>
  <tableColumns count="1">
    <tableColumn id="1" xr3:uid="{00000000-0010-0000-0300-000001000000}" name="対象箇所" dataDxfId="31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15" dataDxfId="313" headerRowBorderDxfId="314" tableBorderDxfId="312">
  <autoFilter ref="D51:D83" xr:uid="{00000000-0009-0000-0100-00000D000000}"/>
  <tableColumns count="1">
    <tableColumn id="1" xr3:uid="{00000000-0010-0000-0400-000001000000}" name="部位区分" dataDxfId="3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10" dataDxfId="308" headerRowBorderDxfId="309" tableBorderDxfId="307">
  <autoFilter ref="E51:G83" xr:uid="{00000000-0009-0000-0100-00000E000000}"/>
  <tableColumns count="3">
    <tableColumn id="1" xr3:uid="{00000000-0010-0000-0500-000001000000}" name="異常の種類" dataDxfId="306"/>
    <tableColumn id="2" xr3:uid="{00000000-0010-0000-0500-000002000000}" name="異常判定区分 " dataDxfId="305"/>
    <tableColumn id="3" xr3:uid="{00000000-0010-0000-0500-000003000000}" name="実施有無" dataDxfId="3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03" dataDxfId="301" headerRowBorderDxfId="302" tableBorderDxfId="300">
  <autoFilter ref="B5:B12" xr:uid="{00000000-0009-0000-0100-000003000000}"/>
  <tableColumns count="1">
    <tableColumn id="1" xr3:uid="{00000000-0010-0000-0800-000001000000}" name="トンネルの分類" dataDxfId="29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98" dataDxfId="296" headerRowBorderDxfId="297" tableBorderDxfId="295">
  <autoFilter ref="C5:F12" xr:uid="{00000000-000C-0000-FFFF-FFFF09000000}"/>
  <tableColumns count="4">
    <tableColumn id="1" xr3:uid="{00000000-0010-0000-0900-000001000000}" name="トンネル工法" dataDxfId="294"/>
    <tableColumn id="4" xr3:uid="{F8DDB5BD-A7DE-4BB8-BD9F-E5AF467E6653}" name="自専道or一般道" dataDxfId="293"/>
    <tableColumn id="2" xr3:uid="{00000000-0010-0000-0900-000002000000}" name="緊急輸送路" dataDxfId="292"/>
    <tableColumn id="3" xr3:uid="{00000000-0010-0000-0900-000003000000}" name="代替路" dataDxfId="2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7.xml"/><Relationship Id="rId1" Type="http://schemas.openxmlformats.org/officeDocument/2006/relationships/printerSettings" Target="../printerSettings/printerSettings6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106" zoomScaleNormal="85" zoomScaleSheetLayoutView="106" workbookViewId="0">
      <selection activeCell="H39" sqref="H39:N43"/>
    </sheetView>
  </sheetViews>
  <sheetFormatPr defaultRowHeight="13.5" x14ac:dyDescent="0.15"/>
  <cols>
    <col min="1" max="2" width="8.875" customWidth="1"/>
    <col min="3" max="3" width="9" customWidth="1"/>
    <col min="4" max="4" width="8.875" customWidth="1"/>
  </cols>
  <sheetData>
    <row r="1" spans="1:14" x14ac:dyDescent="0.15">
      <c r="A1" s="404" t="s">
        <v>0</v>
      </c>
      <c r="B1" s="404"/>
      <c r="C1" s="404"/>
      <c r="D1" s="404"/>
      <c r="E1" s="404"/>
      <c r="F1" s="404"/>
      <c r="G1" s="404"/>
      <c r="H1" s="404"/>
      <c r="I1" s="404"/>
      <c r="J1" s="404"/>
      <c r="K1" s="404"/>
      <c r="L1" s="404"/>
      <c r="M1" s="404"/>
      <c r="N1" s="404"/>
    </row>
    <row r="2" spans="1:14" x14ac:dyDescent="0.15">
      <c r="A2" s="404"/>
      <c r="B2" s="404"/>
      <c r="C2" s="404"/>
      <c r="D2" s="404"/>
      <c r="E2" s="404"/>
      <c r="F2" s="404"/>
      <c r="G2" s="404"/>
      <c r="H2" s="404"/>
      <c r="I2" s="404"/>
      <c r="J2" s="404"/>
      <c r="K2" s="404"/>
      <c r="L2" s="404"/>
      <c r="M2" s="404"/>
      <c r="N2" s="404"/>
    </row>
    <row r="3" spans="1:14" x14ac:dyDescent="0.15">
      <c r="A3" s="405" t="s">
        <v>1</v>
      </c>
      <c r="B3" s="405"/>
      <c r="C3" s="405"/>
      <c r="D3" s="405"/>
      <c r="E3" s="405"/>
      <c r="F3" s="405"/>
      <c r="G3" s="405"/>
      <c r="H3" s="406" t="s">
        <v>2</v>
      </c>
      <c r="I3" s="406"/>
      <c r="J3" s="406"/>
      <c r="K3" s="406"/>
      <c r="L3" s="406"/>
      <c r="M3" s="406"/>
      <c r="N3" s="406"/>
    </row>
    <row r="4" spans="1:14" x14ac:dyDescent="0.15">
      <c r="H4" t="s">
        <v>3</v>
      </c>
    </row>
    <row r="5" spans="1:14" x14ac:dyDescent="0.15">
      <c r="H5" s="403" t="s">
        <v>4</v>
      </c>
      <c r="I5" s="403"/>
      <c r="J5" s="403"/>
      <c r="K5" s="403"/>
      <c r="L5" s="403"/>
      <c r="M5" s="403"/>
      <c r="N5" s="403"/>
    </row>
    <row r="6" spans="1:14" x14ac:dyDescent="0.15">
      <c r="H6" s="403"/>
      <c r="I6" s="403"/>
      <c r="J6" s="403"/>
      <c r="K6" s="403"/>
      <c r="L6" s="403"/>
      <c r="M6" s="403"/>
      <c r="N6" s="403"/>
    </row>
    <row r="7" spans="1:14" x14ac:dyDescent="0.15">
      <c r="H7" s="403"/>
      <c r="I7" s="403"/>
      <c r="J7" s="403"/>
      <c r="K7" s="403"/>
      <c r="L7" s="403"/>
      <c r="M7" s="403"/>
      <c r="N7" s="403"/>
    </row>
    <row r="8" spans="1:14" x14ac:dyDescent="0.15">
      <c r="H8" s="403"/>
      <c r="I8" s="403"/>
      <c r="J8" s="403"/>
      <c r="K8" s="403"/>
      <c r="L8" s="403"/>
      <c r="M8" s="403"/>
      <c r="N8" s="403"/>
    </row>
    <row r="9" spans="1:14" x14ac:dyDescent="0.15">
      <c r="H9" t="s">
        <v>5</v>
      </c>
    </row>
    <row r="10" spans="1:14" x14ac:dyDescent="0.15">
      <c r="H10" s="402" t="s">
        <v>6</v>
      </c>
      <c r="I10" s="402"/>
      <c r="J10" s="402"/>
      <c r="K10" s="402"/>
      <c r="L10" s="402"/>
      <c r="M10" s="402"/>
      <c r="N10" s="402"/>
    </row>
    <row r="11" spans="1:14" x14ac:dyDescent="0.15">
      <c r="H11" s="402"/>
      <c r="I11" s="402"/>
      <c r="J11" s="402"/>
      <c r="K11" s="402"/>
      <c r="L11" s="402"/>
      <c r="M11" s="402"/>
      <c r="N11" s="402"/>
    </row>
    <row r="12" spans="1:14" x14ac:dyDescent="0.15">
      <c r="H12" t="s">
        <v>7</v>
      </c>
    </row>
    <row r="13" spans="1:14" ht="13.5" customHeight="1" x14ac:dyDescent="0.15">
      <c r="H13" s="402" t="s">
        <v>8</v>
      </c>
      <c r="I13" s="402"/>
      <c r="J13" s="402"/>
      <c r="K13" s="402"/>
      <c r="L13" s="402"/>
      <c r="M13" s="402"/>
      <c r="N13" s="402"/>
    </row>
    <row r="14" spans="1:14" ht="13.5" customHeight="1" x14ac:dyDescent="0.15">
      <c r="H14" s="402"/>
      <c r="I14" s="402"/>
      <c r="J14" s="402"/>
      <c r="K14" s="402"/>
      <c r="L14" s="402"/>
      <c r="M14" s="402"/>
      <c r="N14" s="402"/>
    </row>
    <row r="15" spans="1:14" ht="13.5" customHeight="1" x14ac:dyDescent="0.15">
      <c r="H15" s="402"/>
      <c r="I15" s="402"/>
      <c r="J15" s="402"/>
      <c r="K15" s="402"/>
      <c r="L15" s="402"/>
      <c r="M15" s="402"/>
      <c r="N15" s="402"/>
    </row>
    <row r="16" spans="1:14" x14ac:dyDescent="0.15">
      <c r="H16" t="s">
        <v>9</v>
      </c>
    </row>
    <row r="17" spans="8:14" x14ac:dyDescent="0.15">
      <c r="H17" s="402" t="s">
        <v>10</v>
      </c>
      <c r="I17" s="402"/>
      <c r="J17" s="402"/>
      <c r="K17" s="402"/>
      <c r="L17" s="402"/>
      <c r="M17" s="402"/>
      <c r="N17" s="402"/>
    </row>
    <row r="18" spans="8:14" x14ac:dyDescent="0.15">
      <c r="H18" s="402"/>
      <c r="I18" s="402"/>
      <c r="J18" s="402"/>
      <c r="K18" s="402"/>
      <c r="L18" s="402"/>
      <c r="M18" s="402"/>
      <c r="N18" s="402"/>
    </row>
    <row r="19" spans="8:14" x14ac:dyDescent="0.15">
      <c r="H19" t="s">
        <v>11</v>
      </c>
    </row>
    <row r="20" spans="8:14" x14ac:dyDescent="0.15">
      <c r="H20" s="402" t="s">
        <v>12</v>
      </c>
      <c r="I20" s="402"/>
      <c r="J20" s="402"/>
      <c r="K20" s="402"/>
      <c r="L20" s="402"/>
      <c r="M20" s="402"/>
      <c r="N20" s="402"/>
    </row>
    <row r="21" spans="8:14" x14ac:dyDescent="0.15">
      <c r="H21" s="402"/>
      <c r="I21" s="402"/>
      <c r="J21" s="402"/>
      <c r="K21" s="402"/>
      <c r="L21" s="402"/>
      <c r="M21" s="402"/>
      <c r="N21" s="402"/>
    </row>
    <row r="22" spans="8:14" x14ac:dyDescent="0.15">
      <c r="H22" t="s">
        <v>13</v>
      </c>
    </row>
    <row r="23" spans="8:14" ht="27" customHeight="1" x14ac:dyDescent="0.15">
      <c r="H23" s="402" t="s">
        <v>14</v>
      </c>
      <c r="I23" s="402"/>
      <c r="J23" s="402"/>
      <c r="K23" s="402"/>
      <c r="L23" s="402"/>
      <c r="M23" s="402"/>
      <c r="N23" s="402"/>
    </row>
    <row r="24" spans="8:14" x14ac:dyDescent="0.15">
      <c r="H24" t="s">
        <v>15</v>
      </c>
    </row>
    <row r="25" spans="8:14" ht="27" customHeight="1" x14ac:dyDescent="0.15">
      <c r="H25" s="402" t="s">
        <v>16</v>
      </c>
      <c r="I25" s="402"/>
      <c r="J25" s="402"/>
      <c r="K25" s="402"/>
      <c r="L25" s="402"/>
      <c r="M25" s="402"/>
      <c r="N25" s="402"/>
    </row>
    <row r="26" spans="8:14" x14ac:dyDescent="0.15">
      <c r="H26" t="s">
        <v>17</v>
      </c>
    </row>
    <row r="27" spans="8:14" ht="13.5" customHeight="1" x14ac:dyDescent="0.15">
      <c r="H27" s="402" t="s">
        <v>18</v>
      </c>
      <c r="I27" s="402"/>
      <c r="J27" s="402"/>
      <c r="K27" s="402"/>
      <c r="L27" s="402"/>
      <c r="M27" s="402"/>
      <c r="N27" s="402"/>
    </row>
    <row r="28" spans="8:14" ht="13.5" customHeight="1" x14ac:dyDescent="0.15">
      <c r="H28" s="402"/>
      <c r="I28" s="402"/>
      <c r="J28" s="402"/>
      <c r="K28" s="402"/>
      <c r="L28" s="402"/>
      <c r="M28" s="402"/>
      <c r="N28" s="402"/>
    </row>
    <row r="29" spans="8:14" ht="13.5" customHeight="1" x14ac:dyDescent="0.15">
      <c r="H29" s="407" t="s">
        <v>19</v>
      </c>
      <c r="I29" s="407"/>
      <c r="J29" s="407"/>
      <c r="K29" s="407"/>
      <c r="L29" s="407"/>
      <c r="M29" s="407"/>
      <c r="N29" s="407"/>
    </row>
    <row r="30" spans="8:14" ht="13.5" customHeight="1" x14ac:dyDescent="0.15">
      <c r="H30" t="s">
        <v>20</v>
      </c>
    </row>
    <row r="31" spans="8:14" ht="13.5" customHeight="1" x14ac:dyDescent="0.15">
      <c r="H31" s="406" t="s">
        <v>21</v>
      </c>
      <c r="I31" s="406"/>
      <c r="J31" s="406"/>
      <c r="K31" s="406"/>
      <c r="L31" s="406"/>
      <c r="M31" s="406"/>
      <c r="N31" s="406"/>
    </row>
    <row r="32" spans="8:14" ht="13.5" customHeight="1" x14ac:dyDescent="0.15">
      <c r="H32" t="s">
        <v>547</v>
      </c>
    </row>
    <row r="33" spans="2:14" x14ac:dyDescent="0.15">
      <c r="H33" s="402" t="s">
        <v>548</v>
      </c>
      <c r="I33" s="402"/>
      <c r="J33" s="402"/>
      <c r="K33" s="402"/>
      <c r="L33" s="402"/>
      <c r="M33" s="402"/>
      <c r="N33" s="402"/>
    </row>
    <row r="34" spans="2:14" x14ac:dyDescent="0.15">
      <c r="H34" s="402"/>
      <c r="I34" s="402"/>
      <c r="J34" s="402"/>
      <c r="K34" s="402"/>
      <c r="L34" s="402"/>
      <c r="M34" s="402"/>
      <c r="N34" s="402"/>
    </row>
    <row r="35" spans="2:14" x14ac:dyDescent="0.15">
      <c r="B35" s="403"/>
      <c r="C35" s="403"/>
      <c r="D35" s="215"/>
      <c r="H35" s="402"/>
      <c r="I35" s="402"/>
      <c r="J35" s="402"/>
      <c r="K35" s="402"/>
      <c r="L35" s="402"/>
      <c r="M35" s="402"/>
      <c r="N35" s="402"/>
    </row>
    <row r="36" spans="2:14" x14ac:dyDescent="0.15">
      <c r="H36" s="402"/>
      <c r="I36" s="402"/>
      <c r="J36" s="402"/>
      <c r="K36" s="402"/>
      <c r="L36" s="402"/>
      <c r="M36" s="402"/>
      <c r="N36" s="402"/>
    </row>
    <row r="37" spans="2:14" x14ac:dyDescent="0.15">
      <c r="H37" s="402"/>
      <c r="I37" s="402"/>
      <c r="J37" s="402"/>
      <c r="K37" s="402"/>
      <c r="L37" s="402"/>
      <c r="M37" s="402"/>
      <c r="N37" s="402"/>
    </row>
    <row r="38" spans="2:14" ht="13.15" customHeight="1" x14ac:dyDescent="0.15">
      <c r="H38" s="408"/>
      <c r="I38" s="408"/>
      <c r="J38" s="408"/>
      <c r="K38" s="408"/>
      <c r="L38" s="408"/>
      <c r="M38" s="408"/>
      <c r="N38" s="408"/>
    </row>
    <row r="39" spans="2:14" x14ac:dyDescent="0.15">
      <c r="H39" s="402"/>
      <c r="I39" s="402"/>
      <c r="J39" s="402"/>
      <c r="K39" s="402"/>
      <c r="L39" s="402"/>
      <c r="M39" s="402"/>
      <c r="N39" s="402"/>
    </row>
    <row r="40" spans="2:14" x14ac:dyDescent="0.15">
      <c r="H40" s="402"/>
      <c r="I40" s="402"/>
      <c r="J40" s="402"/>
      <c r="K40" s="402"/>
      <c r="L40" s="402"/>
      <c r="M40" s="402"/>
      <c r="N40" s="402"/>
    </row>
    <row r="41" spans="2:14" x14ac:dyDescent="0.15">
      <c r="H41" s="402"/>
      <c r="I41" s="402"/>
      <c r="J41" s="402"/>
      <c r="K41" s="402"/>
      <c r="L41" s="402"/>
      <c r="M41" s="402"/>
      <c r="N41" s="402"/>
    </row>
    <row r="42" spans="2:14" x14ac:dyDescent="0.15">
      <c r="H42" s="402"/>
      <c r="I42" s="402"/>
      <c r="J42" s="402"/>
      <c r="K42" s="402"/>
      <c r="L42" s="402"/>
      <c r="M42" s="402"/>
      <c r="N42" s="402"/>
    </row>
    <row r="43" spans="2:14" x14ac:dyDescent="0.15">
      <c r="H43" s="402"/>
      <c r="I43" s="402"/>
      <c r="J43" s="402"/>
      <c r="K43" s="402"/>
      <c r="L43" s="402"/>
      <c r="M43" s="402"/>
      <c r="N43" s="40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B5" sqref="A5:N45"/>
    </sheetView>
  </sheetViews>
  <sheetFormatPr defaultRowHeight="13.5" x14ac:dyDescent="0.15"/>
  <cols>
    <col min="1" max="1" width="8.875" customWidth="1"/>
    <col min="2" max="3" width="9" customWidth="1"/>
    <col min="4" max="4" width="8.875" customWidth="1"/>
  </cols>
  <sheetData>
    <row r="1" spans="1:14" x14ac:dyDescent="0.15">
      <c r="A1" s="409" t="s">
        <v>22</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22" spans="1:14" ht="13.5" customHeight="1" x14ac:dyDescent="0.15"/>
    <row r="23" spans="1:14" ht="27.75" customHeight="1" x14ac:dyDescent="0.15">
      <c r="B23" s="43"/>
      <c r="C23" s="43"/>
      <c r="D23" s="43"/>
      <c r="E23" s="43"/>
      <c r="F23" s="43"/>
      <c r="G23" s="43"/>
      <c r="H23" s="43"/>
      <c r="I23" s="43"/>
      <c r="J23" s="43"/>
      <c r="K23" s="43"/>
      <c r="L23" s="43"/>
      <c r="M23" s="43"/>
      <c r="N23" s="43"/>
    </row>
    <row r="25" spans="1:14" ht="40.5" customHeight="1" x14ac:dyDescent="0.15">
      <c r="B25" s="43"/>
      <c r="C25" s="43"/>
      <c r="D25" s="43"/>
      <c r="E25" s="43"/>
      <c r="F25" s="43"/>
      <c r="G25" s="43"/>
      <c r="H25" s="43"/>
      <c r="I25" s="43"/>
      <c r="J25" s="43"/>
      <c r="K25" s="43"/>
      <c r="L25" s="43"/>
      <c r="M25" s="43"/>
      <c r="N25" s="43"/>
    </row>
    <row r="26" spans="1:14" ht="13.5" customHeight="1" x14ac:dyDescent="0.15">
      <c r="A26" t="s">
        <v>23</v>
      </c>
      <c r="B26" s="43"/>
      <c r="C26" s="43"/>
      <c r="D26" s="43"/>
      <c r="E26" s="43"/>
      <c r="F26" s="43"/>
      <c r="G26" s="43"/>
      <c r="H26" s="43"/>
      <c r="I26" s="43"/>
      <c r="J26" s="43"/>
      <c r="K26" s="43"/>
      <c r="L26" s="43"/>
      <c r="M26" s="43"/>
      <c r="N26" s="43"/>
    </row>
    <row r="27" spans="1:14" ht="27" customHeight="1" x14ac:dyDescent="0.15">
      <c r="A27" s="402" t="s">
        <v>24</v>
      </c>
      <c r="B27" s="402"/>
      <c r="C27" s="402"/>
      <c r="D27" s="402"/>
      <c r="E27" s="402"/>
      <c r="F27" s="402"/>
      <c r="G27" s="402"/>
      <c r="H27" s="402"/>
      <c r="I27" s="402"/>
      <c r="J27" s="402"/>
      <c r="K27" s="402"/>
      <c r="L27" s="402"/>
      <c r="M27" s="402"/>
      <c r="N27" s="402"/>
    </row>
    <row r="28" spans="1:14" x14ac:dyDescent="0.15">
      <c r="A28" t="s">
        <v>25</v>
      </c>
    </row>
    <row r="29" spans="1:14" ht="40.5" customHeight="1" x14ac:dyDescent="0.15">
      <c r="A29" s="402" t="s">
        <v>26</v>
      </c>
      <c r="B29" s="402"/>
      <c r="C29" s="402"/>
      <c r="D29" s="402"/>
      <c r="E29" s="402"/>
      <c r="F29" s="402"/>
      <c r="G29" s="402"/>
      <c r="H29" s="402"/>
      <c r="I29" s="402"/>
      <c r="J29" s="402"/>
      <c r="K29" s="402"/>
      <c r="L29" s="402"/>
      <c r="M29" s="402"/>
      <c r="N29" s="402"/>
    </row>
    <row r="30" spans="1:14" ht="27" customHeight="1" x14ac:dyDescent="0.15">
      <c r="A30" s="402" t="s">
        <v>27</v>
      </c>
      <c r="B30" s="402"/>
      <c r="C30" s="402"/>
      <c r="D30" s="402"/>
      <c r="E30" s="402"/>
      <c r="F30" s="402"/>
      <c r="G30" s="402"/>
      <c r="H30" s="402"/>
      <c r="I30" s="402"/>
      <c r="J30" s="402"/>
      <c r="K30" s="402"/>
      <c r="L30" s="402"/>
      <c r="M30" s="402"/>
      <c r="N30" s="402"/>
    </row>
    <row r="32" spans="1:14" x14ac:dyDescent="0.15">
      <c r="A32" s="216"/>
      <c r="B32" s="216"/>
      <c r="C32" s="216"/>
      <c r="D32" s="216"/>
      <c r="E32" s="216"/>
      <c r="F32" s="216"/>
      <c r="G32" s="216"/>
      <c r="H32" s="216"/>
      <c r="I32" s="216"/>
      <c r="J32" s="216"/>
      <c r="K32" s="216"/>
      <c r="L32" s="216"/>
      <c r="M32" s="216"/>
      <c r="N32" s="216"/>
    </row>
    <row r="33" spans="1:14" x14ac:dyDescent="0.15">
      <c r="A33" s="216"/>
      <c r="B33" s="216"/>
      <c r="C33" s="216"/>
      <c r="D33" s="216"/>
      <c r="E33" s="216"/>
      <c r="F33" s="216"/>
      <c r="G33" s="216"/>
      <c r="H33" s="216"/>
      <c r="I33" s="216"/>
      <c r="J33" s="216"/>
      <c r="K33" s="216"/>
      <c r="L33" s="216"/>
      <c r="M33" s="216"/>
      <c r="N33" s="216"/>
    </row>
    <row r="39" spans="1:14" x14ac:dyDescent="0.15">
      <c r="G39" s="215"/>
    </row>
  </sheetData>
  <mergeCells count="4">
    <mergeCell ref="A27:N27"/>
    <mergeCell ref="A29:N29"/>
    <mergeCell ref="A30:N30"/>
    <mergeCell ref="A1:N2"/>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C35" sqref="C35"/>
    </sheetView>
  </sheetViews>
  <sheetFormatPr defaultColWidth="9" defaultRowHeight="13.5" x14ac:dyDescent="0.15"/>
  <cols>
    <col min="1" max="1" width="5.875" style="212" customWidth="1"/>
    <col min="2" max="2" width="5" style="212" customWidth="1"/>
    <col min="3" max="3" width="72.125" style="212" customWidth="1"/>
    <col min="4" max="6" width="9" style="212"/>
    <col min="7" max="7" width="24.875" style="212" customWidth="1"/>
    <col min="8" max="16384" width="9" style="212"/>
  </cols>
  <sheetData>
    <row r="2" spans="2:3" x14ac:dyDescent="0.15">
      <c r="B2" s="212" t="s">
        <v>28</v>
      </c>
    </row>
    <row r="3" spans="2:3" x14ac:dyDescent="0.15">
      <c r="B3" s="212" t="s">
        <v>29</v>
      </c>
    </row>
    <row r="5" spans="2:3" x14ac:dyDescent="0.15">
      <c r="B5" s="212" t="s">
        <v>30</v>
      </c>
    </row>
    <row r="6" spans="2:3" x14ac:dyDescent="0.15">
      <c r="C6" s="213" t="s">
        <v>31</v>
      </c>
    </row>
    <row r="7" spans="2:3" x14ac:dyDescent="0.15">
      <c r="C7" s="212" t="s">
        <v>32</v>
      </c>
    </row>
    <row r="8" spans="2:3" x14ac:dyDescent="0.15">
      <c r="C8" s="212" t="s">
        <v>33</v>
      </c>
    </row>
    <row r="11" spans="2:3" x14ac:dyDescent="0.15">
      <c r="B11" s="212" t="s">
        <v>34</v>
      </c>
    </row>
    <row r="12" spans="2:3" x14ac:dyDescent="0.15">
      <c r="C12" s="212" t="s">
        <v>35</v>
      </c>
    </row>
    <row r="13" spans="2:3" x14ac:dyDescent="0.15">
      <c r="C13" s="212" t="s">
        <v>36</v>
      </c>
    </row>
    <row r="14" spans="2:3" x14ac:dyDescent="0.15">
      <c r="C14" s="212" t="s">
        <v>37</v>
      </c>
    </row>
    <row r="15" spans="2:3" x14ac:dyDescent="0.15">
      <c r="C15" s="212" t="s">
        <v>38</v>
      </c>
    </row>
    <row r="16" spans="2:3" x14ac:dyDescent="0.15">
      <c r="C16" s="212" t="s">
        <v>39</v>
      </c>
    </row>
    <row r="32" spans="3:3" x14ac:dyDescent="0.15">
      <c r="C32" s="212" t="s">
        <v>40</v>
      </c>
    </row>
    <row r="41" spans="2:3" x14ac:dyDescent="0.15">
      <c r="B41" s="212" t="s">
        <v>41</v>
      </c>
    </row>
    <row r="42" spans="2:3" x14ac:dyDescent="0.15">
      <c r="C42" s="212" t="s">
        <v>42</v>
      </c>
    </row>
    <row r="43" spans="2:3" x14ac:dyDescent="0.15">
      <c r="C43" s="212" t="s">
        <v>43</v>
      </c>
    </row>
    <row r="44" spans="2:3" x14ac:dyDescent="0.15">
      <c r="C44" s="214" t="s">
        <v>44</v>
      </c>
    </row>
    <row r="45" spans="2:3" x14ac:dyDescent="0.15">
      <c r="C45" s="212" t="s">
        <v>45</v>
      </c>
    </row>
    <row r="46" spans="2:3" x14ac:dyDescent="0.15">
      <c r="C46" s="212" t="s">
        <v>46</v>
      </c>
    </row>
    <row r="47" spans="2:3" x14ac:dyDescent="0.15">
      <c r="C47" s="212" t="s">
        <v>47</v>
      </c>
    </row>
    <row r="48" spans="2:3" x14ac:dyDescent="0.15">
      <c r="C48" s="212" t="s">
        <v>48</v>
      </c>
    </row>
    <row r="49" spans="3:3" x14ac:dyDescent="0.15">
      <c r="C49" s="212" t="s">
        <v>49</v>
      </c>
    </row>
    <row r="50" spans="3:3" x14ac:dyDescent="0.15">
      <c r="C50" s="212" t="s">
        <v>50</v>
      </c>
    </row>
    <row r="52" spans="3:3" x14ac:dyDescent="0.15">
      <c r="C52" s="214" t="s">
        <v>51</v>
      </c>
    </row>
    <row r="53" spans="3:3" x14ac:dyDescent="0.15">
      <c r="C53" s="214" t="s">
        <v>52</v>
      </c>
    </row>
    <row r="54" spans="3:3" x14ac:dyDescent="0.15">
      <c r="C54" s="214" t="s">
        <v>53</v>
      </c>
    </row>
    <row r="55" spans="3:3" x14ac:dyDescent="0.15">
      <c r="C55" s="214" t="s">
        <v>54</v>
      </c>
    </row>
    <row r="59" spans="3:3" x14ac:dyDescent="0.15">
      <c r="C59" s="213" t="s">
        <v>55</v>
      </c>
    </row>
    <row r="60" spans="3:3" x14ac:dyDescent="0.15">
      <c r="C60" s="212" t="s">
        <v>56</v>
      </c>
    </row>
    <row r="61" spans="3:3" x14ac:dyDescent="0.15">
      <c r="C61" s="212" t="s">
        <v>57</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view="pageBreakPreview" zoomScaleNormal="55" zoomScaleSheetLayoutView="100" workbookViewId="0">
      <selection activeCell="AE8" sqref="AE8"/>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58" t="s">
        <v>58</v>
      </c>
      <c r="C2" s="158"/>
      <c r="D2" s="158"/>
      <c r="E2" s="158"/>
      <c r="F2" s="158"/>
      <c r="G2" s="158"/>
      <c r="H2" s="158"/>
      <c r="I2" s="158"/>
      <c r="J2" s="158"/>
      <c r="K2" s="158"/>
      <c r="L2" s="158"/>
      <c r="M2" s="158"/>
      <c r="N2" s="158"/>
      <c r="O2" s="158"/>
      <c r="P2" s="158"/>
      <c r="Q2" s="158"/>
      <c r="R2" s="158"/>
      <c r="S2" s="285" t="s">
        <v>59</v>
      </c>
      <c r="T2" s="292"/>
      <c r="U2" s="292"/>
      <c r="V2" s="286"/>
      <c r="W2" s="309" t="s">
        <v>918</v>
      </c>
      <c r="X2" s="309"/>
      <c r="Y2" s="309"/>
      <c r="Z2" s="309"/>
      <c r="AA2" s="309"/>
      <c r="AB2" s="309"/>
    </row>
    <row r="3" spans="2:37" ht="20.100000000000001" customHeight="1" x14ac:dyDescent="0.15">
      <c r="B3" s="322" t="s">
        <v>60</v>
      </c>
      <c r="C3" s="322"/>
      <c r="D3" s="323" t="s">
        <v>577</v>
      </c>
      <c r="E3" s="324"/>
      <c r="F3" s="324"/>
      <c r="G3" s="325"/>
      <c r="H3" s="326" t="s">
        <v>61</v>
      </c>
      <c r="I3" s="326"/>
      <c r="J3" s="329" t="s">
        <v>551</v>
      </c>
      <c r="K3" s="330"/>
      <c r="L3" s="330"/>
      <c r="M3" s="330"/>
      <c r="N3" s="330"/>
      <c r="O3" s="331"/>
      <c r="P3" s="327" t="s">
        <v>62</v>
      </c>
      <c r="Q3" s="328"/>
      <c r="R3" s="329" t="s">
        <v>552</v>
      </c>
      <c r="S3" s="330"/>
      <c r="T3" s="330"/>
      <c r="U3" s="330"/>
      <c r="V3" s="331"/>
      <c r="W3" s="285" t="s">
        <v>63</v>
      </c>
      <c r="X3" s="292"/>
      <c r="Y3" s="292"/>
      <c r="Z3" s="335" t="s">
        <v>429</v>
      </c>
      <c r="AA3" s="336"/>
      <c r="AB3" s="337"/>
    </row>
    <row r="4" spans="2:37" ht="20.100000000000001" customHeight="1" x14ac:dyDescent="0.15">
      <c r="B4" s="317" t="s">
        <v>64</v>
      </c>
      <c r="C4" s="317"/>
      <c r="D4" s="338" t="s">
        <v>576</v>
      </c>
      <c r="E4" s="339"/>
      <c r="F4" s="339"/>
      <c r="G4" s="340"/>
      <c r="H4" s="326"/>
      <c r="I4" s="326"/>
      <c r="J4" s="332"/>
      <c r="K4" s="333"/>
      <c r="L4" s="333"/>
      <c r="M4" s="333"/>
      <c r="N4" s="333"/>
      <c r="O4" s="334"/>
      <c r="P4" s="310"/>
      <c r="Q4" s="312"/>
      <c r="R4" s="332"/>
      <c r="S4" s="333"/>
      <c r="T4" s="333"/>
      <c r="U4" s="333"/>
      <c r="V4" s="334"/>
      <c r="W4" s="285" t="s">
        <v>65</v>
      </c>
      <c r="X4" s="292"/>
      <c r="Y4" s="292"/>
      <c r="Z4" s="335" t="s">
        <v>430</v>
      </c>
      <c r="AA4" s="336"/>
      <c r="AB4" s="337"/>
    </row>
    <row r="5" spans="2:37" ht="20.100000000000001" customHeight="1" x14ac:dyDescent="0.15">
      <c r="B5" s="359" t="s">
        <v>66</v>
      </c>
      <c r="C5" s="359"/>
      <c r="D5" s="229" t="s">
        <v>67</v>
      </c>
      <c r="E5" s="341" t="s">
        <v>553</v>
      </c>
      <c r="F5" s="341"/>
      <c r="G5" s="341"/>
      <c r="H5" s="327" t="s">
        <v>68</v>
      </c>
      <c r="I5" s="360"/>
      <c r="J5" s="328"/>
      <c r="K5" s="361" t="s">
        <v>581</v>
      </c>
      <c r="L5" s="330"/>
      <c r="M5" s="330"/>
      <c r="N5" s="330"/>
      <c r="O5" s="331"/>
      <c r="P5" s="362" t="s">
        <v>69</v>
      </c>
      <c r="Q5" s="363"/>
      <c r="R5" s="366">
        <v>46080</v>
      </c>
      <c r="S5" s="367"/>
      <c r="T5" s="368"/>
      <c r="U5" s="310" t="s">
        <v>70</v>
      </c>
      <c r="V5" s="311"/>
      <c r="W5" s="312"/>
      <c r="X5" s="318" t="s">
        <v>71</v>
      </c>
      <c r="Y5" s="313"/>
      <c r="Z5" s="313">
        <v>93.7</v>
      </c>
      <c r="AA5" s="313"/>
      <c r="AB5" s="224" t="s">
        <v>72</v>
      </c>
    </row>
    <row r="6" spans="2:37" ht="20.100000000000001" customHeight="1" x14ac:dyDescent="0.15">
      <c r="B6" s="359"/>
      <c r="C6" s="359"/>
      <c r="D6" s="229" t="s">
        <v>73</v>
      </c>
      <c r="E6" s="341" t="s">
        <v>553</v>
      </c>
      <c r="F6" s="341"/>
      <c r="G6" s="341"/>
      <c r="H6" s="310"/>
      <c r="I6" s="311"/>
      <c r="J6" s="312"/>
      <c r="K6" s="332"/>
      <c r="L6" s="333"/>
      <c r="M6" s="333"/>
      <c r="N6" s="333"/>
      <c r="O6" s="334"/>
      <c r="P6" s="364"/>
      <c r="Q6" s="365"/>
      <c r="R6" s="369"/>
      <c r="S6" s="370"/>
      <c r="T6" s="371"/>
      <c r="U6" s="285" t="s">
        <v>74</v>
      </c>
      <c r="V6" s="292"/>
      <c r="W6" s="286"/>
      <c r="X6" s="318" t="s">
        <v>426</v>
      </c>
      <c r="Y6" s="313"/>
      <c r="Z6" s="313"/>
      <c r="AA6" s="313"/>
      <c r="AB6" s="319"/>
    </row>
    <row r="7" spans="2:37" ht="18.95" customHeight="1" x14ac:dyDescent="0.15">
      <c r="B7" s="342" t="s">
        <v>75</v>
      </c>
      <c r="C7" s="314" t="s">
        <v>76</v>
      </c>
      <c r="D7" s="316"/>
      <c r="E7" s="343" t="s">
        <v>916</v>
      </c>
      <c r="F7" s="344"/>
      <c r="G7" s="345"/>
      <c r="H7" s="314" t="s">
        <v>77</v>
      </c>
      <c r="I7" s="315"/>
      <c r="J7" s="316"/>
      <c r="K7" s="346" t="s">
        <v>555</v>
      </c>
      <c r="L7" s="347"/>
      <c r="M7" s="355" t="s">
        <v>78</v>
      </c>
      <c r="N7" s="356"/>
      <c r="O7" s="314" t="s">
        <v>79</v>
      </c>
      <c r="P7" s="316"/>
      <c r="Q7" s="348" t="s">
        <v>559</v>
      </c>
      <c r="R7" s="349"/>
      <c r="S7" s="320" t="s">
        <v>80</v>
      </c>
      <c r="T7" s="314" t="s">
        <v>81</v>
      </c>
      <c r="U7" s="315"/>
      <c r="V7" s="315"/>
      <c r="W7" s="316"/>
      <c r="X7" s="226" t="s">
        <v>82</v>
      </c>
      <c r="Y7" s="221" t="s">
        <v>83</v>
      </c>
      <c r="Z7" s="222" t="s">
        <v>84</v>
      </c>
      <c r="AA7" s="317" t="s">
        <v>85</v>
      </c>
      <c r="AB7" s="317"/>
      <c r="AD7" s="249"/>
      <c r="AG7" s="55"/>
      <c r="AH7" s="56"/>
      <c r="AI7" s="56"/>
    </row>
    <row r="8" spans="2:37" ht="18.95" customHeight="1" x14ac:dyDescent="0.15">
      <c r="B8" s="310"/>
      <c r="C8" s="283" t="s">
        <v>86</v>
      </c>
      <c r="D8" s="284"/>
      <c r="E8" s="343" t="s">
        <v>917</v>
      </c>
      <c r="F8" s="350"/>
      <c r="G8" s="351"/>
      <c r="H8" s="283" t="s">
        <v>87</v>
      </c>
      <c r="I8" s="352"/>
      <c r="J8" s="284"/>
      <c r="K8" s="353" t="s">
        <v>554</v>
      </c>
      <c r="L8" s="354"/>
      <c r="M8" s="355"/>
      <c r="N8" s="356"/>
      <c r="O8" s="283" t="s">
        <v>88</v>
      </c>
      <c r="P8" s="284"/>
      <c r="Q8" s="290" t="s">
        <v>554</v>
      </c>
      <c r="R8" s="291"/>
      <c r="S8" s="321"/>
      <c r="T8" s="294" t="s">
        <v>89</v>
      </c>
      <c r="U8" s="285" t="s">
        <v>90</v>
      </c>
      <c r="V8" s="292"/>
      <c r="W8" s="286"/>
      <c r="X8" s="231"/>
      <c r="Y8" s="231"/>
      <c r="Z8" s="231"/>
      <c r="AA8" s="293"/>
      <c r="AB8" s="293"/>
      <c r="AD8" s="22"/>
      <c r="AG8" s="55"/>
      <c r="AH8" s="56"/>
      <c r="AI8" s="56"/>
    </row>
    <row r="9" spans="2:37" ht="18.95" customHeight="1" x14ac:dyDescent="0.15">
      <c r="B9" s="372" t="s">
        <v>91</v>
      </c>
      <c r="C9" s="283" t="s">
        <v>76</v>
      </c>
      <c r="D9" s="284"/>
      <c r="E9" s="343" t="s">
        <v>604</v>
      </c>
      <c r="F9" s="350"/>
      <c r="G9" s="351"/>
      <c r="H9" s="373" t="s">
        <v>92</v>
      </c>
      <c r="I9" s="374"/>
      <c r="J9" s="374"/>
      <c r="K9" s="290" t="s">
        <v>554</v>
      </c>
      <c r="L9" s="291"/>
      <c r="M9" s="355"/>
      <c r="N9" s="356"/>
      <c r="O9" s="283" t="s">
        <v>93</v>
      </c>
      <c r="P9" s="284"/>
      <c r="Q9" s="376" t="s">
        <v>579</v>
      </c>
      <c r="R9" s="376"/>
      <c r="S9" s="321"/>
      <c r="T9" s="296"/>
      <c r="U9" s="285" t="s">
        <v>94</v>
      </c>
      <c r="V9" s="292"/>
      <c r="W9" s="286"/>
      <c r="X9" s="231"/>
      <c r="Y9" s="231"/>
      <c r="Z9" s="231"/>
      <c r="AA9" s="293"/>
      <c r="AB9" s="293"/>
      <c r="AD9" s="22"/>
    </row>
    <row r="10" spans="2:37" ht="18.95" customHeight="1" x14ac:dyDescent="0.15">
      <c r="B10" s="314"/>
      <c r="C10" s="283" t="s">
        <v>86</v>
      </c>
      <c r="D10" s="284"/>
      <c r="E10" s="343" t="s">
        <v>605</v>
      </c>
      <c r="F10" s="350"/>
      <c r="G10" s="351"/>
      <c r="H10" s="283" t="s">
        <v>95</v>
      </c>
      <c r="I10" s="352"/>
      <c r="J10" s="284"/>
      <c r="K10" s="377" t="s">
        <v>556</v>
      </c>
      <c r="L10" s="354"/>
      <c r="M10" s="357"/>
      <c r="N10" s="358"/>
      <c r="O10" s="283" t="s">
        <v>96</v>
      </c>
      <c r="P10" s="284"/>
      <c r="Q10" s="375" t="s">
        <v>554</v>
      </c>
      <c r="R10" s="375"/>
      <c r="S10" s="321"/>
      <c r="T10" s="295"/>
      <c r="U10" s="285" t="s">
        <v>97</v>
      </c>
      <c r="V10" s="292"/>
      <c r="W10" s="286"/>
      <c r="X10" s="231"/>
      <c r="Y10" s="231"/>
      <c r="Z10" s="231"/>
      <c r="AA10" s="293"/>
      <c r="AB10" s="293"/>
      <c r="AD10" s="22"/>
    </row>
    <row r="11" spans="2:37" ht="18.95" customHeight="1" x14ac:dyDescent="0.15">
      <c r="B11" s="283" t="s">
        <v>98</v>
      </c>
      <c r="C11" s="352"/>
      <c r="D11" s="284"/>
      <c r="E11" s="290" t="s">
        <v>578</v>
      </c>
      <c r="F11" s="378"/>
      <c r="G11" s="291"/>
      <c r="H11" s="283" t="s">
        <v>99</v>
      </c>
      <c r="I11" s="352"/>
      <c r="J11" s="284"/>
      <c r="K11" s="377" t="s">
        <v>556</v>
      </c>
      <c r="L11" s="354"/>
      <c r="M11" s="379" t="s">
        <v>100</v>
      </c>
      <c r="N11" s="380"/>
      <c r="O11" s="283" t="s">
        <v>79</v>
      </c>
      <c r="P11" s="284"/>
      <c r="Q11" s="381" t="s">
        <v>554</v>
      </c>
      <c r="R11" s="381"/>
      <c r="S11" s="321"/>
      <c r="T11" s="159" t="s">
        <v>101</v>
      </c>
      <c r="U11" s="285" t="s">
        <v>102</v>
      </c>
      <c r="V11" s="292"/>
      <c r="W11" s="286"/>
      <c r="X11" s="231"/>
      <c r="Y11" s="231"/>
      <c r="Z11" s="231"/>
      <c r="AA11" s="293"/>
      <c r="AB11" s="293"/>
      <c r="AD11" s="22"/>
    </row>
    <row r="12" spans="2:37" ht="18.95" customHeight="1" x14ac:dyDescent="0.15">
      <c r="B12" s="283" t="s">
        <v>103</v>
      </c>
      <c r="C12" s="352"/>
      <c r="D12" s="284"/>
      <c r="E12" s="287" t="s">
        <v>554</v>
      </c>
      <c r="F12" s="288"/>
      <c r="G12" s="224" t="s">
        <v>580</v>
      </c>
      <c r="H12" s="380" t="s">
        <v>105</v>
      </c>
      <c r="I12" s="320" t="s">
        <v>75</v>
      </c>
      <c r="J12" s="238" t="s">
        <v>106</v>
      </c>
      <c r="K12" s="290" t="s">
        <v>557</v>
      </c>
      <c r="L12" s="291"/>
      <c r="M12" s="357"/>
      <c r="N12" s="358"/>
      <c r="O12" s="283" t="s">
        <v>96</v>
      </c>
      <c r="P12" s="284"/>
      <c r="Q12" s="383" t="s">
        <v>554</v>
      </c>
      <c r="R12" s="383"/>
      <c r="S12" s="321"/>
      <c r="T12" s="294" t="s">
        <v>107</v>
      </c>
      <c r="U12" s="285" t="s">
        <v>108</v>
      </c>
      <c r="V12" s="292"/>
      <c r="W12" s="286"/>
      <c r="X12" s="231"/>
      <c r="Y12" s="231"/>
      <c r="Z12" s="231"/>
      <c r="AA12" s="293"/>
      <c r="AB12" s="293"/>
      <c r="AD12" s="22"/>
      <c r="AE12" s="257"/>
    </row>
    <row r="13" spans="2:37" ht="18.95" customHeight="1" x14ac:dyDescent="0.15">
      <c r="B13" s="372" t="s">
        <v>109</v>
      </c>
      <c r="C13" s="384"/>
      <c r="D13" s="385"/>
      <c r="E13" s="287" t="s">
        <v>554</v>
      </c>
      <c r="F13" s="288"/>
      <c r="G13" s="224"/>
      <c r="H13" s="356"/>
      <c r="I13" s="382"/>
      <c r="J13" s="238" t="s">
        <v>110</v>
      </c>
      <c r="K13" s="218">
        <v>0.6</v>
      </c>
      <c r="L13" s="233" t="s">
        <v>111</v>
      </c>
      <c r="M13" s="386" t="s">
        <v>112</v>
      </c>
      <c r="N13" s="387"/>
      <c r="O13" s="388"/>
      <c r="P13" s="226" t="s">
        <v>82</v>
      </c>
      <c r="Q13" s="217" t="s">
        <v>84</v>
      </c>
      <c r="R13" s="226" t="s">
        <v>96</v>
      </c>
      <c r="S13" s="321"/>
      <c r="T13" s="295"/>
      <c r="U13" s="285" t="s">
        <v>113</v>
      </c>
      <c r="V13" s="292"/>
      <c r="W13" s="286"/>
      <c r="X13" s="231"/>
      <c r="Y13" s="231"/>
      <c r="Z13" s="231"/>
      <c r="AA13" s="293"/>
      <c r="AB13" s="293"/>
      <c r="AD13" s="22"/>
      <c r="AF13" s="9"/>
      <c r="AG13" s="8"/>
      <c r="AH13" s="8"/>
      <c r="AI13" s="8"/>
      <c r="AJ13" s="10"/>
      <c r="AK13" s="6"/>
    </row>
    <row r="14" spans="2:37" ht="18.95" customHeight="1" x14ac:dyDescent="0.15">
      <c r="B14" s="372" t="s">
        <v>114</v>
      </c>
      <c r="C14" s="384"/>
      <c r="D14" s="385"/>
      <c r="E14" s="391" t="s">
        <v>554</v>
      </c>
      <c r="F14" s="392"/>
      <c r="G14" s="227" t="s">
        <v>115</v>
      </c>
      <c r="H14" s="356"/>
      <c r="I14" s="320" t="s">
        <v>91</v>
      </c>
      <c r="J14" s="238" t="s">
        <v>106</v>
      </c>
      <c r="K14" s="290" t="s">
        <v>558</v>
      </c>
      <c r="L14" s="291"/>
      <c r="M14" s="320" t="s">
        <v>116</v>
      </c>
      <c r="N14" s="285" t="s">
        <v>117</v>
      </c>
      <c r="O14" s="286"/>
      <c r="P14" s="247" t="s">
        <v>560</v>
      </c>
      <c r="Q14" s="231">
        <v>7</v>
      </c>
      <c r="R14" s="219" t="s">
        <v>554</v>
      </c>
      <c r="S14" s="321"/>
      <c r="T14" s="294" t="s">
        <v>118</v>
      </c>
      <c r="U14" s="285" t="s">
        <v>119</v>
      </c>
      <c r="V14" s="292"/>
      <c r="W14" s="286"/>
      <c r="X14" s="231"/>
      <c r="Y14" s="231"/>
      <c r="Z14" s="231"/>
      <c r="AA14" s="293"/>
      <c r="AB14" s="293"/>
      <c r="AD14" s="22"/>
      <c r="AF14" s="9"/>
      <c r="AG14" s="8"/>
      <c r="AH14" s="8"/>
      <c r="AI14" s="8"/>
      <c r="AJ14" s="10"/>
      <c r="AK14" s="6"/>
    </row>
    <row r="15" spans="2:37" ht="18.95" customHeight="1" x14ac:dyDescent="0.15">
      <c r="B15" s="161"/>
      <c r="C15" s="283" t="s">
        <v>120</v>
      </c>
      <c r="D15" s="284"/>
      <c r="E15" s="389">
        <v>5</v>
      </c>
      <c r="F15" s="390"/>
      <c r="G15" s="224" t="s">
        <v>104</v>
      </c>
      <c r="H15" s="358"/>
      <c r="I15" s="382"/>
      <c r="J15" s="162" t="s">
        <v>110</v>
      </c>
      <c r="K15" s="163">
        <v>0.6</v>
      </c>
      <c r="L15" s="164" t="s">
        <v>111</v>
      </c>
      <c r="M15" s="321"/>
      <c r="N15" s="285" t="s">
        <v>121</v>
      </c>
      <c r="O15" s="286"/>
      <c r="P15" s="261" t="s">
        <v>561</v>
      </c>
      <c r="Q15" s="231" t="s">
        <v>554</v>
      </c>
      <c r="R15" s="219" t="s">
        <v>554</v>
      </c>
      <c r="S15" s="321"/>
      <c r="T15" s="296"/>
      <c r="U15" s="297" t="s">
        <v>550</v>
      </c>
      <c r="V15" s="298"/>
      <c r="W15" s="299"/>
      <c r="X15" s="165"/>
      <c r="Y15" s="231"/>
      <c r="Z15" s="231"/>
      <c r="AA15" s="293"/>
      <c r="AB15" s="293"/>
      <c r="AD15" s="22"/>
      <c r="AF15" s="9"/>
      <c r="AG15" s="8"/>
      <c r="AH15" s="8"/>
      <c r="AI15" s="8"/>
      <c r="AJ15" s="10"/>
      <c r="AK15" s="6"/>
    </row>
    <row r="16" spans="2:37" ht="18.95" customHeight="1" x14ac:dyDescent="0.15">
      <c r="B16" s="321" t="s">
        <v>122</v>
      </c>
      <c r="C16" s="372" t="s">
        <v>123</v>
      </c>
      <c r="D16" s="385"/>
      <c r="E16" s="389">
        <v>5</v>
      </c>
      <c r="F16" s="390"/>
      <c r="G16" s="220" t="s">
        <v>104</v>
      </c>
      <c r="H16" s="320" t="s">
        <v>124</v>
      </c>
      <c r="I16" s="283" t="s">
        <v>125</v>
      </c>
      <c r="J16" s="284"/>
      <c r="K16" s="231" t="s">
        <v>554</v>
      </c>
      <c r="L16" s="233" t="s">
        <v>126</v>
      </c>
      <c r="M16" s="321"/>
      <c r="N16" s="285" t="s">
        <v>127</v>
      </c>
      <c r="O16" s="286"/>
      <c r="P16" s="219" t="s">
        <v>554</v>
      </c>
      <c r="Q16" s="231" t="s">
        <v>554</v>
      </c>
      <c r="R16" s="219" t="s">
        <v>554</v>
      </c>
      <c r="S16" s="321"/>
      <c r="T16" s="296"/>
      <c r="U16" s="300"/>
      <c r="V16" s="301"/>
      <c r="W16" s="302"/>
      <c r="X16" s="231"/>
      <c r="Y16" s="231"/>
      <c r="Z16" s="231"/>
      <c r="AA16" s="293"/>
      <c r="AB16" s="293"/>
      <c r="AD16" s="22"/>
      <c r="AF16" s="9"/>
      <c r="AG16" s="8"/>
      <c r="AH16" s="8"/>
      <c r="AI16" s="8"/>
      <c r="AJ16" s="10"/>
      <c r="AK16" s="6"/>
    </row>
    <row r="17" spans="2:37" ht="18.95" customHeight="1" x14ac:dyDescent="0.15">
      <c r="B17" s="321"/>
      <c r="C17" s="314"/>
      <c r="D17" s="316"/>
      <c r="E17" s="389" t="s">
        <v>554</v>
      </c>
      <c r="F17" s="390"/>
      <c r="G17" s="220" t="s">
        <v>104</v>
      </c>
      <c r="H17" s="321"/>
      <c r="I17" s="372" t="s">
        <v>128</v>
      </c>
      <c r="J17" s="385"/>
      <c r="K17" s="231" t="s">
        <v>554</v>
      </c>
      <c r="L17" s="233" t="s">
        <v>126</v>
      </c>
      <c r="M17" s="321"/>
      <c r="N17" s="285" t="s">
        <v>129</v>
      </c>
      <c r="O17" s="286"/>
      <c r="P17" s="230" t="s">
        <v>554</v>
      </c>
      <c r="Q17" s="231" t="s">
        <v>554</v>
      </c>
      <c r="R17" s="219" t="s">
        <v>554</v>
      </c>
      <c r="S17" s="321"/>
      <c r="T17" s="296"/>
      <c r="U17" s="285" t="s">
        <v>130</v>
      </c>
      <c r="V17" s="292"/>
      <c r="W17" s="286"/>
      <c r="X17" s="231"/>
      <c r="Y17" s="231"/>
      <c r="Z17" s="231"/>
      <c r="AA17" s="393"/>
      <c r="AB17" s="394"/>
      <c r="AD17" s="22"/>
      <c r="AF17" s="9"/>
      <c r="AG17" s="8"/>
      <c r="AH17" s="8"/>
      <c r="AI17" s="8"/>
      <c r="AJ17" s="7"/>
      <c r="AK17" s="6"/>
    </row>
    <row r="18" spans="2:37" ht="18.95" customHeight="1" x14ac:dyDescent="0.15">
      <c r="B18" s="236"/>
      <c r="C18" s="283" t="s">
        <v>131</v>
      </c>
      <c r="D18" s="284"/>
      <c r="E18" s="389" t="s">
        <v>554</v>
      </c>
      <c r="F18" s="390"/>
      <c r="G18" s="220" t="s">
        <v>104</v>
      </c>
      <c r="H18" s="321"/>
      <c r="I18" s="314"/>
      <c r="J18" s="316"/>
      <c r="K18" s="231" t="s">
        <v>554</v>
      </c>
      <c r="L18" s="233" t="s">
        <v>126</v>
      </c>
      <c r="M18" s="321"/>
      <c r="N18" s="285" t="s">
        <v>132</v>
      </c>
      <c r="O18" s="286"/>
      <c r="P18" s="230" t="s">
        <v>554</v>
      </c>
      <c r="Q18" s="231" t="s">
        <v>554</v>
      </c>
      <c r="R18" s="219" t="s">
        <v>554</v>
      </c>
      <c r="S18" s="321"/>
      <c r="T18" s="296"/>
      <c r="U18" s="310" t="s">
        <v>133</v>
      </c>
      <c r="V18" s="311"/>
      <c r="W18" s="312"/>
      <c r="X18" s="166"/>
      <c r="Y18" s="166"/>
      <c r="Z18" s="231"/>
      <c r="AA18" s="293"/>
      <c r="AB18" s="293"/>
      <c r="AD18" s="22"/>
      <c r="AF18" s="9"/>
      <c r="AG18" s="8"/>
      <c r="AH18" s="8"/>
      <c r="AI18" s="8"/>
      <c r="AJ18" s="7"/>
      <c r="AK18" s="6"/>
    </row>
    <row r="19" spans="2:37" ht="18.95" customHeight="1" x14ac:dyDescent="0.15">
      <c r="B19" s="321" t="s">
        <v>134</v>
      </c>
      <c r="C19" s="314" t="s">
        <v>135</v>
      </c>
      <c r="D19" s="316"/>
      <c r="E19" s="389" t="s">
        <v>554</v>
      </c>
      <c r="F19" s="390"/>
      <c r="G19" s="228" t="s">
        <v>104</v>
      </c>
      <c r="H19" s="382"/>
      <c r="I19" s="283" t="s">
        <v>136</v>
      </c>
      <c r="J19" s="284"/>
      <c r="K19" s="231" t="s">
        <v>554</v>
      </c>
      <c r="L19" s="233" t="s">
        <v>126</v>
      </c>
      <c r="M19" s="321"/>
      <c r="N19" s="285"/>
      <c r="O19" s="286"/>
      <c r="P19" s="230"/>
      <c r="Q19" s="231"/>
      <c r="R19" s="160"/>
      <c r="S19" s="321"/>
      <c r="T19" s="294" t="s">
        <v>137</v>
      </c>
      <c r="U19" s="285" t="s">
        <v>138</v>
      </c>
      <c r="V19" s="292"/>
      <c r="W19" s="286"/>
      <c r="X19" s="166"/>
      <c r="Y19" s="166"/>
      <c r="Z19" s="231"/>
      <c r="AA19" s="293"/>
      <c r="AB19" s="293"/>
      <c r="AD19" s="22"/>
    </row>
    <row r="20" spans="2:37" ht="18.95" customHeight="1" x14ac:dyDescent="0.15">
      <c r="B20" s="321"/>
      <c r="C20" s="283" t="s">
        <v>139</v>
      </c>
      <c r="D20" s="284"/>
      <c r="E20" s="389">
        <v>4.5</v>
      </c>
      <c r="F20" s="390"/>
      <c r="G20" s="224" t="s">
        <v>104</v>
      </c>
      <c r="H20" s="320" t="s">
        <v>140</v>
      </c>
      <c r="I20" s="283" t="s">
        <v>125</v>
      </c>
      <c r="J20" s="284"/>
      <c r="K20" s="166" t="s">
        <v>554</v>
      </c>
      <c r="L20" s="167" t="s">
        <v>126</v>
      </c>
      <c r="M20" s="321"/>
      <c r="N20" s="285"/>
      <c r="O20" s="286"/>
      <c r="P20" s="230"/>
      <c r="Q20" s="168"/>
      <c r="R20" s="160"/>
      <c r="S20" s="321"/>
      <c r="T20" s="296"/>
      <c r="U20" s="285" t="s">
        <v>141</v>
      </c>
      <c r="V20" s="292"/>
      <c r="W20" s="286"/>
      <c r="X20" s="166"/>
      <c r="Y20" s="166"/>
      <c r="Z20" s="231"/>
      <c r="AA20" s="293"/>
      <c r="AB20" s="293"/>
      <c r="AD20" s="22"/>
    </row>
    <row r="21" spans="2:37" ht="18.95" customHeight="1" x14ac:dyDescent="0.15">
      <c r="B21" s="382"/>
      <c r="C21" s="283" t="s">
        <v>142</v>
      </c>
      <c r="D21" s="284"/>
      <c r="E21" s="389">
        <v>4.3</v>
      </c>
      <c r="F21" s="390"/>
      <c r="G21" s="224" t="s">
        <v>104</v>
      </c>
      <c r="H21" s="321"/>
      <c r="I21" s="283" t="s">
        <v>128</v>
      </c>
      <c r="J21" s="284"/>
      <c r="K21" s="231" t="s">
        <v>554</v>
      </c>
      <c r="L21" s="232" t="s">
        <v>126</v>
      </c>
      <c r="M21" s="321"/>
      <c r="N21" s="285"/>
      <c r="O21" s="286"/>
      <c r="P21" s="230"/>
      <c r="Q21" s="168"/>
      <c r="R21" s="160"/>
      <c r="S21" s="321"/>
      <c r="T21" s="296"/>
      <c r="U21" s="285" t="s">
        <v>143</v>
      </c>
      <c r="V21" s="292"/>
      <c r="W21" s="286"/>
      <c r="X21" s="166"/>
      <c r="Y21" s="166"/>
      <c r="Z21" s="231"/>
      <c r="AA21" s="293"/>
      <c r="AB21" s="293"/>
      <c r="AD21" s="22"/>
    </row>
    <row r="22" spans="2:37" ht="18.95" customHeight="1" x14ac:dyDescent="0.15">
      <c r="B22" s="162"/>
      <c r="C22" s="169" t="s">
        <v>144</v>
      </c>
      <c r="D22" s="170"/>
      <c r="E22" s="395" t="s">
        <v>554</v>
      </c>
      <c r="F22" s="395"/>
      <c r="G22" s="395"/>
      <c r="H22" s="382"/>
      <c r="I22" s="283" t="s">
        <v>136</v>
      </c>
      <c r="J22" s="284"/>
      <c r="K22" s="258" t="s">
        <v>554</v>
      </c>
      <c r="L22" s="164" t="s">
        <v>126</v>
      </c>
      <c r="M22" s="318"/>
      <c r="N22" s="313"/>
      <c r="O22" s="313"/>
      <c r="P22" s="319"/>
      <c r="Q22" s="318"/>
      <c r="R22" s="319"/>
      <c r="S22" s="321"/>
      <c r="T22" s="296"/>
      <c r="U22" s="285" t="s">
        <v>145</v>
      </c>
      <c r="V22" s="292"/>
      <c r="W22" s="286"/>
      <c r="X22" s="166"/>
      <c r="Y22" s="166"/>
      <c r="Z22" s="231"/>
      <c r="AA22" s="293"/>
      <c r="AB22" s="293"/>
      <c r="AD22" s="22"/>
    </row>
    <row r="23" spans="2:37" ht="18.95" customHeight="1" x14ac:dyDescent="0.15">
      <c r="B23" s="321" t="s">
        <v>146</v>
      </c>
      <c r="C23" s="169" t="s">
        <v>147</v>
      </c>
      <c r="D23" s="170"/>
      <c r="E23" s="401" t="s">
        <v>554</v>
      </c>
      <c r="F23" s="401"/>
      <c r="G23" s="401"/>
      <c r="H23" s="320" t="s">
        <v>148</v>
      </c>
      <c r="I23" s="283" t="s">
        <v>149</v>
      </c>
      <c r="J23" s="284"/>
      <c r="K23" s="283" t="s">
        <v>150</v>
      </c>
      <c r="L23" s="284"/>
      <c r="M23" s="285" t="s">
        <v>151</v>
      </c>
      <c r="N23" s="292"/>
      <c r="O23" s="292"/>
      <c r="P23" s="286"/>
      <c r="Q23" s="285" t="s">
        <v>96</v>
      </c>
      <c r="R23" s="286"/>
      <c r="S23" s="303" t="s">
        <v>152</v>
      </c>
      <c r="T23" s="304"/>
      <c r="U23" s="285" t="s">
        <v>153</v>
      </c>
      <c r="V23" s="292"/>
      <c r="W23" s="286"/>
      <c r="X23" s="166"/>
      <c r="Y23" s="166"/>
      <c r="Z23" s="231"/>
      <c r="AA23" s="293"/>
      <c r="AB23" s="293"/>
      <c r="AD23" s="22"/>
    </row>
    <row r="24" spans="2:37" ht="18.95" customHeight="1" x14ac:dyDescent="0.15">
      <c r="B24" s="321"/>
      <c r="C24" s="320" t="s">
        <v>154</v>
      </c>
      <c r="D24" s="285" t="s">
        <v>155</v>
      </c>
      <c r="E24" s="292"/>
      <c r="F24" s="396" t="s">
        <v>549</v>
      </c>
      <c r="G24" s="397"/>
      <c r="H24" s="321"/>
      <c r="I24" s="287"/>
      <c r="J24" s="289"/>
      <c r="K24" s="287"/>
      <c r="L24" s="289"/>
      <c r="M24" s="287"/>
      <c r="N24" s="288"/>
      <c r="O24" s="288"/>
      <c r="P24" s="289"/>
      <c r="Q24" s="287"/>
      <c r="R24" s="289"/>
      <c r="S24" s="305"/>
      <c r="T24" s="306"/>
      <c r="U24" s="285"/>
      <c r="V24" s="292"/>
      <c r="W24" s="286"/>
      <c r="X24" s="231"/>
      <c r="Y24" s="231"/>
      <c r="Z24" s="231"/>
      <c r="AA24" s="293"/>
      <c r="AB24" s="293"/>
      <c r="AD24" s="22"/>
    </row>
    <row r="25" spans="2:37" ht="18.95" customHeight="1" x14ac:dyDescent="0.15">
      <c r="B25" s="321"/>
      <c r="C25" s="321"/>
      <c r="D25" s="285" t="s">
        <v>156</v>
      </c>
      <c r="E25" s="292"/>
      <c r="F25" s="396" t="s">
        <v>549</v>
      </c>
      <c r="G25" s="397"/>
      <c r="H25" s="321"/>
      <c r="I25" s="287"/>
      <c r="J25" s="289"/>
      <c r="K25" s="287"/>
      <c r="L25" s="289"/>
      <c r="M25" s="287"/>
      <c r="N25" s="288"/>
      <c r="O25" s="288"/>
      <c r="P25" s="289"/>
      <c r="Q25" s="287"/>
      <c r="R25" s="289"/>
      <c r="S25" s="305"/>
      <c r="T25" s="306"/>
      <c r="U25" s="285"/>
      <c r="V25" s="292"/>
      <c r="W25" s="286"/>
      <c r="X25" s="231"/>
      <c r="Y25" s="231"/>
      <c r="Z25" s="231"/>
      <c r="AA25" s="293"/>
      <c r="AB25" s="293"/>
      <c r="AD25" s="22"/>
    </row>
    <row r="26" spans="2:37" ht="18.95" customHeight="1" x14ac:dyDescent="0.15">
      <c r="B26" s="321"/>
      <c r="C26" s="321"/>
      <c r="D26" s="285" t="s">
        <v>157</v>
      </c>
      <c r="E26" s="292"/>
      <c r="F26" s="396" t="s">
        <v>549</v>
      </c>
      <c r="G26" s="397"/>
      <c r="H26" s="321"/>
      <c r="I26" s="287"/>
      <c r="J26" s="289"/>
      <c r="K26" s="287"/>
      <c r="L26" s="289"/>
      <c r="M26" s="287"/>
      <c r="N26" s="288"/>
      <c r="O26" s="288"/>
      <c r="P26" s="289"/>
      <c r="Q26" s="287"/>
      <c r="R26" s="289"/>
      <c r="S26" s="307"/>
      <c r="T26" s="308"/>
      <c r="U26" s="285"/>
      <c r="V26" s="292"/>
      <c r="W26" s="286"/>
      <c r="X26" s="231"/>
      <c r="Y26" s="231"/>
      <c r="Z26" s="231"/>
      <c r="AA26" s="293"/>
      <c r="AB26" s="293"/>
      <c r="AD26" s="22"/>
    </row>
    <row r="27" spans="2:37" ht="18.95" customHeight="1" x14ac:dyDescent="0.15">
      <c r="B27" s="171"/>
      <c r="C27" s="382"/>
      <c r="D27" s="285" t="s">
        <v>158</v>
      </c>
      <c r="E27" s="292"/>
      <c r="F27" s="396" t="s">
        <v>549</v>
      </c>
      <c r="G27" s="397"/>
      <c r="H27" s="382"/>
      <c r="I27" s="287"/>
      <c r="J27" s="289"/>
      <c r="K27" s="287"/>
      <c r="L27" s="289"/>
      <c r="M27" s="287"/>
      <c r="N27" s="288"/>
      <c r="O27" s="288"/>
      <c r="P27" s="289"/>
      <c r="Q27" s="287"/>
      <c r="R27" s="289"/>
      <c r="S27" s="305" t="s">
        <v>159</v>
      </c>
      <c r="T27" s="306"/>
      <c r="U27" s="285" t="s">
        <v>160</v>
      </c>
      <c r="V27" s="292"/>
      <c r="W27" s="286"/>
      <c r="X27" s="231"/>
      <c r="Y27" s="231"/>
      <c r="Z27" s="231"/>
      <c r="AA27" s="293"/>
      <c r="AB27" s="293"/>
      <c r="AD27" s="22"/>
    </row>
    <row r="28" spans="2:37" ht="18.95" customHeight="1" x14ac:dyDescent="0.15">
      <c r="B28" s="169" t="s">
        <v>161</v>
      </c>
      <c r="C28" s="172"/>
      <c r="D28" s="170"/>
      <c r="E28" s="287" t="s">
        <v>432</v>
      </c>
      <c r="F28" s="288"/>
      <c r="G28" s="288"/>
      <c r="H28" s="288"/>
      <c r="I28" s="288"/>
      <c r="J28" s="288"/>
      <c r="K28" s="398"/>
      <c r="L28" s="399"/>
      <c r="M28" s="399"/>
      <c r="N28" s="399"/>
      <c r="O28" s="399"/>
      <c r="P28" s="399"/>
      <c r="Q28" s="399"/>
      <c r="R28" s="400"/>
      <c r="S28" s="307"/>
      <c r="T28" s="308"/>
      <c r="U28" s="285" t="s">
        <v>162</v>
      </c>
      <c r="V28" s="292"/>
      <c r="W28" s="286"/>
      <c r="X28" s="231"/>
      <c r="Y28" s="231"/>
      <c r="Z28" s="231"/>
      <c r="AA28" s="293"/>
      <c r="AB28" s="293"/>
      <c r="AD28" s="22"/>
    </row>
    <row r="29" spans="2:37" ht="15" customHeight="1" x14ac:dyDescent="0.15">
      <c r="B29" s="173"/>
      <c r="C29" s="173" t="s">
        <v>163</v>
      </c>
      <c r="D29" s="173"/>
      <c r="E29" s="173"/>
      <c r="F29" s="173"/>
      <c r="G29" s="173"/>
      <c r="H29" s="173"/>
      <c r="I29" s="173"/>
      <c r="J29" s="173"/>
      <c r="K29" s="173"/>
      <c r="L29" s="173"/>
      <c r="M29" s="173"/>
      <c r="N29" s="173"/>
      <c r="O29" s="173"/>
      <c r="P29" s="173"/>
      <c r="Q29" s="173"/>
      <c r="R29" s="173"/>
      <c r="S29" s="173"/>
      <c r="T29" s="173"/>
      <c r="U29" s="173"/>
      <c r="V29" s="173"/>
      <c r="W29" s="174"/>
      <c r="X29" s="174"/>
      <c r="Y29" s="174"/>
      <c r="Z29" s="173"/>
      <c r="AA29" s="173"/>
      <c r="AB29" s="173"/>
    </row>
    <row r="31" spans="2:37" s="1" customFormat="1" ht="18" customHeight="1" x14ac:dyDescent="0.15">
      <c r="J31" s="256"/>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2"/>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ignoredErrors>
    <ignoredError sqref="E9:G10 F7:G7 F8:G8" numberStoredAsText="1"/>
  </ignoredErrors>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8"/>
  <sheetViews>
    <sheetView showGridLines="0" view="pageBreakPreview" zoomScaleNormal="55" zoomScaleSheetLayoutView="100" workbookViewId="0">
      <selection activeCell="C6" sqref="C6:AJ18"/>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72" t="s">
        <v>164</v>
      </c>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c r="AJ3" s="472"/>
      <c r="AK3" s="472"/>
      <c r="AL3" s="472"/>
      <c r="AM3" s="472"/>
      <c r="AN3" s="472"/>
    </row>
    <row r="4" spans="2:40" ht="20.100000000000001" customHeight="1" x14ac:dyDescent="0.15">
      <c r="B4" s="473" t="s">
        <v>60</v>
      </c>
      <c r="C4" s="473"/>
      <c r="D4" s="473"/>
      <c r="E4" s="474" t="s">
        <v>582</v>
      </c>
      <c r="F4" s="475"/>
      <c r="G4" s="475"/>
      <c r="H4" s="475"/>
      <c r="I4" s="476"/>
      <c r="J4" s="477" t="s">
        <v>61</v>
      </c>
      <c r="K4" s="477"/>
      <c r="L4" s="477"/>
      <c r="M4" s="478" t="s">
        <v>584</v>
      </c>
      <c r="N4" s="479"/>
      <c r="O4" s="479"/>
      <c r="P4" s="479"/>
      <c r="Q4" s="479"/>
      <c r="R4" s="480"/>
      <c r="S4" s="485" t="s">
        <v>68</v>
      </c>
      <c r="T4" s="485"/>
      <c r="U4" s="485"/>
      <c r="V4" s="485"/>
      <c r="W4" s="485"/>
      <c r="X4" s="485"/>
      <c r="Y4" s="487" t="s">
        <v>586</v>
      </c>
      <c r="Z4" s="488"/>
      <c r="AA4" s="488"/>
      <c r="AB4" s="488"/>
      <c r="AC4" s="488"/>
      <c r="AD4" s="489"/>
      <c r="AE4" s="471" t="s">
        <v>69</v>
      </c>
      <c r="AF4" s="471"/>
      <c r="AG4" s="471"/>
      <c r="AH4" s="471"/>
      <c r="AI4" s="486">
        <v>46080</v>
      </c>
      <c r="AJ4" s="486"/>
      <c r="AK4" s="486"/>
      <c r="AL4" s="486"/>
      <c r="AM4" s="486"/>
      <c r="AN4" s="486"/>
    </row>
    <row r="5" spans="2:40" ht="20.100000000000001" customHeight="1" x14ac:dyDescent="0.15">
      <c r="B5" s="481" t="s">
        <v>165</v>
      </c>
      <c r="C5" s="481"/>
      <c r="D5" s="481"/>
      <c r="E5" s="482" t="s">
        <v>583</v>
      </c>
      <c r="F5" s="483"/>
      <c r="G5" s="483"/>
      <c r="H5" s="483"/>
      <c r="I5" s="484"/>
      <c r="J5" s="448" t="s">
        <v>166</v>
      </c>
      <c r="K5" s="448"/>
      <c r="L5" s="448"/>
      <c r="M5" s="478" t="s">
        <v>585</v>
      </c>
      <c r="N5" s="479"/>
      <c r="O5" s="479"/>
      <c r="P5" s="479"/>
      <c r="Q5" s="479"/>
      <c r="R5" s="480"/>
      <c r="S5" s="485"/>
      <c r="T5" s="485"/>
      <c r="U5" s="485"/>
      <c r="V5" s="485"/>
      <c r="W5" s="485"/>
      <c r="X5" s="485"/>
      <c r="Y5" s="490"/>
      <c r="Z5" s="491"/>
      <c r="AA5" s="491"/>
      <c r="AB5" s="491"/>
      <c r="AC5" s="491"/>
      <c r="AD5" s="492"/>
      <c r="AE5" s="471"/>
      <c r="AF5" s="471"/>
      <c r="AG5" s="471"/>
      <c r="AH5" s="471"/>
      <c r="AI5" s="486"/>
      <c r="AJ5" s="486"/>
      <c r="AK5" s="486"/>
      <c r="AL5" s="486"/>
      <c r="AM5" s="486"/>
      <c r="AN5" s="486"/>
    </row>
    <row r="6" spans="2:40" ht="13.5" customHeight="1" x14ac:dyDescent="0.15">
      <c r="B6" s="493" t="s">
        <v>167</v>
      </c>
      <c r="C6" s="493" t="s">
        <v>168</v>
      </c>
      <c r="D6" s="449" t="s">
        <v>169</v>
      </c>
      <c r="E6" s="450"/>
      <c r="F6" s="453" t="s">
        <v>170</v>
      </c>
      <c r="G6" s="454"/>
      <c r="H6" s="454"/>
      <c r="I6" s="454"/>
      <c r="J6" s="455"/>
      <c r="K6" s="459" t="s">
        <v>171</v>
      </c>
      <c r="L6" s="460"/>
      <c r="M6" s="460"/>
      <c r="N6" s="461"/>
      <c r="O6" s="430" t="s">
        <v>172</v>
      </c>
      <c r="P6" s="431"/>
      <c r="Q6" s="431"/>
      <c r="R6" s="431"/>
      <c r="S6" s="426"/>
      <c r="T6" s="426"/>
      <c r="U6" s="426"/>
      <c r="V6" s="426"/>
      <c r="W6" s="426"/>
      <c r="X6" s="426"/>
      <c r="Y6" s="426"/>
      <c r="Z6" s="426"/>
      <c r="AA6" s="426"/>
      <c r="AB6" s="426"/>
      <c r="AC6" s="426"/>
      <c r="AD6" s="427"/>
      <c r="AE6" s="465" t="s">
        <v>173</v>
      </c>
      <c r="AF6" s="466"/>
      <c r="AG6" s="466"/>
      <c r="AH6" s="466"/>
      <c r="AI6" s="466"/>
      <c r="AJ6" s="467"/>
      <c r="AK6" s="426" t="s">
        <v>174</v>
      </c>
      <c r="AL6" s="426"/>
      <c r="AM6" s="426"/>
      <c r="AN6" s="427"/>
    </row>
    <row r="7" spans="2:40" ht="13.5" customHeight="1" x14ac:dyDescent="0.15">
      <c r="B7" s="493"/>
      <c r="C7" s="494"/>
      <c r="D7" s="451"/>
      <c r="E7" s="452"/>
      <c r="F7" s="456"/>
      <c r="G7" s="457"/>
      <c r="H7" s="457"/>
      <c r="I7" s="457"/>
      <c r="J7" s="458"/>
      <c r="K7" s="462"/>
      <c r="L7" s="463"/>
      <c r="M7" s="463"/>
      <c r="N7" s="464"/>
      <c r="O7" s="471" t="s">
        <v>175</v>
      </c>
      <c r="P7" s="471"/>
      <c r="Q7" s="471"/>
      <c r="R7" s="90" t="s">
        <v>176</v>
      </c>
      <c r="S7" s="471" t="s">
        <v>177</v>
      </c>
      <c r="T7" s="471"/>
      <c r="U7" s="471" t="s">
        <v>178</v>
      </c>
      <c r="V7" s="471"/>
      <c r="W7" s="471"/>
      <c r="X7" s="471"/>
      <c r="Y7" s="434" t="s">
        <v>179</v>
      </c>
      <c r="Z7" s="435"/>
      <c r="AA7" s="435"/>
      <c r="AB7" s="436"/>
      <c r="AC7" s="417" t="s">
        <v>180</v>
      </c>
      <c r="AD7" s="418"/>
      <c r="AE7" s="468"/>
      <c r="AF7" s="469"/>
      <c r="AG7" s="469"/>
      <c r="AH7" s="469"/>
      <c r="AI7" s="469"/>
      <c r="AJ7" s="470"/>
      <c r="AK7" s="426"/>
      <c r="AL7" s="426"/>
      <c r="AM7" s="426"/>
      <c r="AN7" s="427"/>
    </row>
    <row r="8" spans="2:40" ht="13.5" customHeight="1" x14ac:dyDescent="0.15">
      <c r="B8" s="448"/>
      <c r="C8" s="495"/>
      <c r="D8" s="15" t="s">
        <v>181</v>
      </c>
      <c r="E8" s="14" t="s">
        <v>182</v>
      </c>
      <c r="F8" s="448" t="s">
        <v>183</v>
      </c>
      <c r="G8" s="448"/>
      <c r="H8" s="448"/>
      <c r="I8" s="442" t="s">
        <v>184</v>
      </c>
      <c r="J8" s="442" t="s">
        <v>185</v>
      </c>
      <c r="K8" s="442" t="s">
        <v>186</v>
      </c>
      <c r="L8" s="444" t="s">
        <v>187</v>
      </c>
      <c r="M8" s="417" t="s">
        <v>180</v>
      </c>
      <c r="N8" s="496"/>
      <c r="O8" s="438" t="s">
        <v>188</v>
      </c>
      <c r="P8" s="438" t="s">
        <v>189</v>
      </c>
      <c r="Q8" s="438" t="s">
        <v>190</v>
      </c>
      <c r="R8" s="438" t="s">
        <v>191</v>
      </c>
      <c r="S8" s="440" t="s">
        <v>192</v>
      </c>
      <c r="T8" s="440" t="s">
        <v>193</v>
      </c>
      <c r="U8" s="440" t="s">
        <v>194</v>
      </c>
      <c r="V8" s="438" t="s">
        <v>195</v>
      </c>
      <c r="W8" s="440" t="s">
        <v>196</v>
      </c>
      <c r="X8" s="440" t="s">
        <v>197</v>
      </c>
      <c r="Y8" s="438" t="s">
        <v>198</v>
      </c>
      <c r="Z8" s="438" t="s">
        <v>199</v>
      </c>
      <c r="AA8" s="438" t="s">
        <v>200</v>
      </c>
      <c r="AB8" s="440" t="s">
        <v>201</v>
      </c>
      <c r="AC8" s="432"/>
      <c r="AD8" s="433"/>
      <c r="AE8" s="498" t="s">
        <v>202</v>
      </c>
      <c r="AF8" s="500" t="s">
        <v>203</v>
      </c>
      <c r="AG8" s="500" t="s">
        <v>204</v>
      </c>
      <c r="AH8" s="446" t="s">
        <v>205</v>
      </c>
      <c r="AI8" s="417" t="s">
        <v>180</v>
      </c>
      <c r="AJ8" s="418"/>
      <c r="AK8" s="426"/>
      <c r="AL8" s="426"/>
      <c r="AM8" s="426"/>
      <c r="AN8" s="427"/>
    </row>
    <row r="9" spans="2:40" x14ac:dyDescent="0.15">
      <c r="B9" s="448"/>
      <c r="C9" s="20" t="s">
        <v>206</v>
      </c>
      <c r="D9" s="13" t="s">
        <v>206</v>
      </c>
      <c r="E9" s="13" t="s">
        <v>206</v>
      </c>
      <c r="F9" s="448"/>
      <c r="G9" s="448"/>
      <c r="H9" s="448"/>
      <c r="I9" s="443"/>
      <c r="J9" s="443"/>
      <c r="K9" s="443"/>
      <c r="L9" s="445"/>
      <c r="M9" s="497"/>
      <c r="N9" s="429"/>
      <c r="O9" s="439"/>
      <c r="P9" s="439"/>
      <c r="Q9" s="439"/>
      <c r="R9" s="439"/>
      <c r="S9" s="441"/>
      <c r="T9" s="441"/>
      <c r="U9" s="441"/>
      <c r="V9" s="439"/>
      <c r="W9" s="441"/>
      <c r="X9" s="441"/>
      <c r="Y9" s="439"/>
      <c r="Z9" s="439"/>
      <c r="AA9" s="439"/>
      <c r="AB9" s="441"/>
      <c r="AC9" s="419"/>
      <c r="AD9" s="420"/>
      <c r="AE9" s="499"/>
      <c r="AF9" s="501"/>
      <c r="AG9" s="501"/>
      <c r="AH9" s="447"/>
      <c r="AI9" s="419"/>
      <c r="AJ9" s="420"/>
      <c r="AK9" s="428"/>
      <c r="AL9" s="428"/>
      <c r="AM9" s="428"/>
      <c r="AN9" s="429"/>
    </row>
    <row r="10" spans="2:40" ht="13.5" customHeight="1" x14ac:dyDescent="0.15">
      <c r="B10" s="262" t="s">
        <v>562</v>
      </c>
      <c r="C10" s="91">
        <v>0.6</v>
      </c>
      <c r="D10" s="91">
        <v>0</v>
      </c>
      <c r="E10" s="91">
        <v>0.6</v>
      </c>
      <c r="F10" s="437"/>
      <c r="G10" s="411"/>
      <c r="H10" s="411"/>
      <c r="I10" s="12"/>
      <c r="J10" s="73"/>
      <c r="K10" s="12"/>
      <c r="L10" s="11"/>
      <c r="M10" s="421"/>
      <c r="N10" s="414"/>
      <c r="O10" s="12"/>
      <c r="P10" s="11"/>
      <c r="Q10" s="11"/>
      <c r="R10" s="11"/>
      <c r="S10" s="11"/>
      <c r="T10" s="71"/>
      <c r="U10" s="11"/>
      <c r="V10" s="11"/>
      <c r="W10" s="71"/>
      <c r="X10" s="71"/>
      <c r="Y10" s="71"/>
      <c r="Z10" s="71"/>
      <c r="AA10" s="51"/>
      <c r="AB10" s="52"/>
      <c r="AC10" s="415"/>
      <c r="AD10" s="416"/>
      <c r="AE10" s="71"/>
      <c r="AF10" s="71"/>
      <c r="AG10" s="71"/>
      <c r="AH10" s="71"/>
      <c r="AI10" s="410"/>
      <c r="AJ10" s="411"/>
      <c r="AK10" s="423"/>
      <c r="AL10" s="424"/>
      <c r="AM10" s="424"/>
      <c r="AN10" s="425"/>
    </row>
    <row r="11" spans="2:40" ht="13.5" customHeight="1" x14ac:dyDescent="0.15">
      <c r="B11" s="262" t="s">
        <v>563</v>
      </c>
      <c r="C11" s="91">
        <v>10</v>
      </c>
      <c r="D11" s="91">
        <v>0.6</v>
      </c>
      <c r="E11" s="91">
        <v>10.6</v>
      </c>
      <c r="F11" s="410"/>
      <c r="G11" s="411"/>
      <c r="H11" s="411"/>
      <c r="I11" s="12"/>
      <c r="J11" s="73"/>
      <c r="K11" s="12" t="s">
        <v>574</v>
      </c>
      <c r="L11" s="11"/>
      <c r="M11" s="421"/>
      <c r="N11" s="414"/>
      <c r="O11" s="12"/>
      <c r="P11" s="11"/>
      <c r="Q11" s="11"/>
      <c r="R11" s="11"/>
      <c r="S11" s="11"/>
      <c r="T11" s="71"/>
      <c r="U11" s="11"/>
      <c r="V11" s="11"/>
      <c r="W11" s="71"/>
      <c r="X11" s="71"/>
      <c r="Y11" s="71"/>
      <c r="Z11" s="71"/>
      <c r="AA11" s="51"/>
      <c r="AB11" s="52"/>
      <c r="AC11" s="415"/>
      <c r="AD11" s="416"/>
      <c r="AE11" s="71"/>
      <c r="AF11" s="71"/>
      <c r="AG11" s="71"/>
      <c r="AH11" s="12"/>
      <c r="AI11" s="410"/>
      <c r="AJ11" s="411"/>
      <c r="AK11" s="423"/>
      <c r="AL11" s="424"/>
      <c r="AM11" s="424"/>
      <c r="AN11" s="425"/>
    </row>
    <row r="12" spans="2:40" ht="13.5" customHeight="1" x14ac:dyDescent="0.15">
      <c r="B12" s="92" t="s">
        <v>564</v>
      </c>
      <c r="C12" s="91">
        <v>10.000000000000002</v>
      </c>
      <c r="D12" s="91">
        <v>10.6</v>
      </c>
      <c r="E12" s="91">
        <v>20.6</v>
      </c>
      <c r="F12" s="410"/>
      <c r="G12" s="411"/>
      <c r="H12" s="411"/>
      <c r="I12" s="12"/>
      <c r="J12" s="73"/>
      <c r="K12" s="12"/>
      <c r="L12" s="11"/>
      <c r="M12" s="421"/>
      <c r="N12" s="414"/>
      <c r="O12" s="12"/>
      <c r="P12" s="11"/>
      <c r="Q12" s="11"/>
      <c r="R12" s="11"/>
      <c r="S12" s="11"/>
      <c r="T12" s="71"/>
      <c r="U12" s="11"/>
      <c r="V12" s="11"/>
      <c r="W12" s="71"/>
      <c r="X12" s="71"/>
      <c r="Y12" s="71"/>
      <c r="Z12" s="71"/>
      <c r="AA12" s="51"/>
      <c r="AB12" s="52"/>
      <c r="AC12" s="415"/>
      <c r="AD12" s="416"/>
      <c r="AE12" s="71"/>
      <c r="AF12" s="12"/>
      <c r="AG12" s="12"/>
      <c r="AH12" s="71"/>
      <c r="AI12" s="410"/>
      <c r="AJ12" s="411"/>
      <c r="AK12" s="423"/>
      <c r="AL12" s="424"/>
      <c r="AM12" s="424"/>
      <c r="AN12" s="425"/>
    </row>
    <row r="13" spans="2:40" ht="13.5" customHeight="1" x14ac:dyDescent="0.15">
      <c r="B13" s="92" t="s">
        <v>565</v>
      </c>
      <c r="C13" s="91">
        <v>10</v>
      </c>
      <c r="D13" s="91">
        <v>20.6</v>
      </c>
      <c r="E13" s="91">
        <v>30.6</v>
      </c>
      <c r="F13" s="410"/>
      <c r="G13" s="411"/>
      <c r="H13" s="411"/>
      <c r="I13" s="12"/>
      <c r="J13" s="73"/>
      <c r="K13" s="12" t="s">
        <v>574</v>
      </c>
      <c r="L13" s="11"/>
      <c r="M13" s="421"/>
      <c r="N13" s="414"/>
      <c r="O13" s="12"/>
      <c r="P13" s="11"/>
      <c r="Q13" s="11"/>
      <c r="R13" s="11"/>
      <c r="S13" s="11"/>
      <c r="T13" s="71"/>
      <c r="U13" s="11"/>
      <c r="V13" s="11"/>
      <c r="W13" s="71"/>
      <c r="X13" s="71"/>
      <c r="Y13" s="71"/>
      <c r="Z13" s="71"/>
      <c r="AA13" s="51"/>
      <c r="AB13" s="52"/>
      <c r="AC13" s="415"/>
      <c r="AD13" s="416"/>
      <c r="AE13" s="12"/>
      <c r="AF13" s="71"/>
      <c r="AG13" s="71"/>
      <c r="AH13" s="71"/>
      <c r="AI13" s="421"/>
      <c r="AJ13" s="422"/>
      <c r="AK13" s="412"/>
      <c r="AL13" s="413"/>
      <c r="AM13" s="413"/>
      <c r="AN13" s="414"/>
    </row>
    <row r="14" spans="2:40" ht="13.5" customHeight="1" x14ac:dyDescent="0.15">
      <c r="B14" s="92" t="s">
        <v>566</v>
      </c>
      <c r="C14" s="91">
        <v>10</v>
      </c>
      <c r="D14" s="91">
        <v>30.6</v>
      </c>
      <c r="E14" s="91">
        <v>40.6</v>
      </c>
      <c r="F14" s="410"/>
      <c r="G14" s="411"/>
      <c r="H14" s="411"/>
      <c r="I14" s="12"/>
      <c r="J14" s="73"/>
      <c r="K14" s="12" t="s">
        <v>574</v>
      </c>
      <c r="L14" s="11"/>
      <c r="M14" s="421"/>
      <c r="N14" s="414"/>
      <c r="O14" s="12"/>
      <c r="P14" s="11"/>
      <c r="Q14" s="11"/>
      <c r="R14" s="11"/>
      <c r="S14" s="11"/>
      <c r="T14" s="71"/>
      <c r="U14" s="11"/>
      <c r="V14" s="11"/>
      <c r="W14" s="71"/>
      <c r="X14" s="71"/>
      <c r="Y14" s="71"/>
      <c r="Z14" s="71"/>
      <c r="AA14" s="51"/>
      <c r="AB14" s="52"/>
      <c r="AC14" s="415"/>
      <c r="AD14" s="416"/>
      <c r="AE14" s="71"/>
      <c r="AF14" s="71"/>
      <c r="AG14" s="51"/>
      <c r="AH14" s="52"/>
      <c r="AI14" s="410"/>
      <c r="AJ14" s="411"/>
      <c r="AK14" s="412"/>
      <c r="AL14" s="413"/>
      <c r="AM14" s="413"/>
      <c r="AN14" s="414"/>
    </row>
    <row r="15" spans="2:40" ht="13.5" customHeight="1" x14ac:dyDescent="0.15">
      <c r="B15" s="92" t="s">
        <v>567</v>
      </c>
      <c r="C15" s="91">
        <v>10</v>
      </c>
      <c r="D15" s="91">
        <v>40.6</v>
      </c>
      <c r="E15" s="91">
        <v>50.6</v>
      </c>
      <c r="F15" s="410"/>
      <c r="G15" s="411"/>
      <c r="H15" s="411"/>
      <c r="I15" s="12"/>
      <c r="J15" s="73"/>
      <c r="K15" s="12" t="s">
        <v>574</v>
      </c>
      <c r="L15" s="11"/>
      <c r="M15" s="421"/>
      <c r="N15" s="414"/>
      <c r="O15" s="12"/>
      <c r="P15" s="11"/>
      <c r="Q15" s="11"/>
      <c r="R15" s="11"/>
      <c r="S15" s="11"/>
      <c r="T15" s="71"/>
      <c r="U15" s="11"/>
      <c r="V15" s="11"/>
      <c r="W15" s="71"/>
      <c r="X15" s="71"/>
      <c r="Y15" s="71"/>
      <c r="Z15" s="71"/>
      <c r="AA15" s="51"/>
      <c r="AB15" s="52"/>
      <c r="AC15" s="415"/>
      <c r="AD15" s="416"/>
      <c r="AE15" s="71"/>
      <c r="AF15" s="71"/>
      <c r="AG15" s="51"/>
      <c r="AH15" s="52"/>
      <c r="AI15" s="410"/>
      <c r="AJ15" s="411"/>
      <c r="AK15" s="412"/>
      <c r="AL15" s="413"/>
      <c r="AM15" s="413"/>
      <c r="AN15" s="414"/>
    </row>
    <row r="16" spans="2:40" ht="13.5" customHeight="1" x14ac:dyDescent="0.15">
      <c r="B16" s="92" t="s">
        <v>568</v>
      </c>
      <c r="C16" s="91">
        <v>10</v>
      </c>
      <c r="D16" s="91">
        <v>50.6</v>
      </c>
      <c r="E16" s="91">
        <v>60.6</v>
      </c>
      <c r="F16" s="410"/>
      <c r="G16" s="411"/>
      <c r="H16" s="411"/>
      <c r="I16" s="12"/>
      <c r="J16" s="73"/>
      <c r="K16" s="12" t="s">
        <v>574</v>
      </c>
      <c r="L16" s="11"/>
      <c r="M16" s="421"/>
      <c r="N16" s="414"/>
      <c r="O16" s="12"/>
      <c r="P16" s="11"/>
      <c r="Q16" s="11"/>
      <c r="R16" s="11"/>
      <c r="S16" s="11"/>
      <c r="T16" s="71"/>
      <c r="U16" s="11"/>
      <c r="V16" s="11"/>
      <c r="W16" s="71"/>
      <c r="X16" s="71"/>
      <c r="Y16" s="71"/>
      <c r="Z16" s="71"/>
      <c r="AA16" s="51"/>
      <c r="AB16" s="52"/>
      <c r="AC16" s="415"/>
      <c r="AD16" s="416"/>
      <c r="AE16" s="71"/>
      <c r="AF16" s="71"/>
      <c r="AG16" s="51"/>
      <c r="AH16" s="52"/>
      <c r="AI16" s="410"/>
      <c r="AJ16" s="411"/>
      <c r="AK16" s="412"/>
      <c r="AL16" s="413"/>
      <c r="AM16" s="413"/>
      <c r="AN16" s="414"/>
    </row>
    <row r="17" spans="2:40" ht="13.5" customHeight="1" x14ac:dyDescent="0.15">
      <c r="B17" s="92" t="s">
        <v>569</v>
      </c>
      <c r="C17" s="91">
        <v>9.9999999999999929</v>
      </c>
      <c r="D17" s="91">
        <v>60.6</v>
      </c>
      <c r="E17" s="91">
        <v>70.599999999999994</v>
      </c>
      <c r="F17" s="410"/>
      <c r="G17" s="411"/>
      <c r="H17" s="411"/>
      <c r="I17" s="12"/>
      <c r="J17" s="73"/>
      <c r="K17" s="12"/>
      <c r="L17" s="11"/>
      <c r="M17" s="421"/>
      <c r="N17" s="414"/>
      <c r="O17" s="12"/>
      <c r="P17" s="11"/>
      <c r="Q17" s="11"/>
      <c r="R17" s="11"/>
      <c r="S17" s="11"/>
      <c r="T17" s="71"/>
      <c r="U17" s="11"/>
      <c r="V17" s="11"/>
      <c r="W17" s="71"/>
      <c r="X17" s="71"/>
      <c r="Y17" s="71"/>
      <c r="Z17" s="71"/>
      <c r="AA17" s="51"/>
      <c r="AB17" s="52"/>
      <c r="AC17" s="415"/>
      <c r="AD17" s="416"/>
      <c r="AE17" s="71"/>
      <c r="AF17" s="71"/>
      <c r="AG17" s="51"/>
      <c r="AH17" s="52"/>
      <c r="AI17" s="410"/>
      <c r="AJ17" s="411"/>
      <c r="AK17" s="412"/>
      <c r="AL17" s="413"/>
      <c r="AM17" s="413"/>
      <c r="AN17" s="414"/>
    </row>
    <row r="18" spans="2:40" ht="13.5" customHeight="1" x14ac:dyDescent="0.15">
      <c r="B18" s="92" t="s">
        <v>570</v>
      </c>
      <c r="C18" s="91">
        <v>10</v>
      </c>
      <c r="D18" s="91">
        <v>70.599999999999994</v>
      </c>
      <c r="E18" s="91">
        <v>80.599999999999994</v>
      </c>
      <c r="F18" s="410"/>
      <c r="G18" s="411"/>
      <c r="H18" s="411"/>
      <c r="I18" s="12"/>
      <c r="J18" s="73"/>
      <c r="K18" s="12" t="s">
        <v>574</v>
      </c>
      <c r="L18" s="11"/>
      <c r="M18" s="421"/>
      <c r="N18" s="414"/>
      <c r="O18" s="12"/>
      <c r="P18" s="11"/>
      <c r="Q18" s="11"/>
      <c r="R18" s="11"/>
      <c r="S18" s="11"/>
      <c r="T18" s="71"/>
      <c r="U18" s="11"/>
      <c r="V18" s="11"/>
      <c r="W18" s="71"/>
      <c r="X18" s="71"/>
      <c r="Y18" s="71"/>
      <c r="Z18" s="71"/>
      <c r="AA18" s="51"/>
      <c r="AB18" s="52"/>
      <c r="AC18" s="415"/>
      <c r="AD18" s="416"/>
      <c r="AE18" s="71"/>
      <c r="AF18" s="71"/>
      <c r="AG18" s="51"/>
      <c r="AH18" s="52"/>
      <c r="AI18" s="410"/>
      <c r="AJ18" s="411"/>
      <c r="AK18" s="412"/>
      <c r="AL18" s="413"/>
      <c r="AM18" s="413"/>
      <c r="AN18" s="414"/>
    </row>
    <row r="19" spans="2:40" ht="13.5" customHeight="1" x14ac:dyDescent="0.15">
      <c r="B19" s="92" t="s">
        <v>571</v>
      </c>
      <c r="C19" s="91">
        <v>10</v>
      </c>
      <c r="D19" s="91">
        <v>80.599999999999994</v>
      </c>
      <c r="E19" s="91">
        <v>90.6</v>
      </c>
      <c r="F19" s="410"/>
      <c r="G19" s="411"/>
      <c r="H19" s="411"/>
      <c r="I19" s="12"/>
      <c r="J19" s="73"/>
      <c r="K19" s="12" t="s">
        <v>574</v>
      </c>
      <c r="L19" s="11"/>
      <c r="M19" s="421"/>
      <c r="N19" s="414"/>
      <c r="O19" s="12"/>
      <c r="P19" s="11"/>
      <c r="Q19" s="11"/>
      <c r="R19" s="11"/>
      <c r="S19" s="11"/>
      <c r="T19" s="71"/>
      <c r="U19" s="11"/>
      <c r="V19" s="11"/>
      <c r="W19" s="71"/>
      <c r="X19" s="71"/>
      <c r="Y19" s="71"/>
      <c r="Z19" s="71"/>
      <c r="AA19" s="51"/>
      <c r="AB19" s="52"/>
      <c r="AC19" s="415"/>
      <c r="AD19" s="416"/>
      <c r="AE19" s="71"/>
      <c r="AF19" s="71"/>
      <c r="AG19" s="51"/>
      <c r="AH19" s="52"/>
      <c r="AI19" s="410"/>
      <c r="AJ19" s="411"/>
      <c r="AK19" s="412"/>
      <c r="AL19" s="413"/>
      <c r="AM19" s="413"/>
      <c r="AN19" s="414"/>
    </row>
    <row r="20" spans="2:40" ht="13.5" customHeight="1" x14ac:dyDescent="0.15">
      <c r="B20" s="92" t="s">
        <v>572</v>
      </c>
      <c r="C20" s="91">
        <v>2.5</v>
      </c>
      <c r="D20" s="91">
        <v>90.6</v>
      </c>
      <c r="E20" s="91">
        <v>93.1</v>
      </c>
      <c r="F20" s="410"/>
      <c r="G20" s="411"/>
      <c r="H20" s="411"/>
      <c r="I20" s="12"/>
      <c r="J20" s="73"/>
      <c r="K20" s="12"/>
      <c r="L20" s="11"/>
      <c r="M20" s="421"/>
      <c r="N20" s="414"/>
      <c r="O20" s="12"/>
      <c r="P20" s="11"/>
      <c r="Q20" s="11"/>
      <c r="R20" s="11"/>
      <c r="S20" s="11"/>
      <c r="T20" s="21"/>
      <c r="U20" s="260"/>
      <c r="V20" s="260"/>
      <c r="W20" s="71"/>
      <c r="X20" s="71"/>
      <c r="Y20" s="71"/>
      <c r="Z20" s="71"/>
      <c r="AA20" s="51"/>
      <c r="AB20" s="52"/>
      <c r="AC20" s="415"/>
      <c r="AD20" s="416"/>
      <c r="AE20" s="71"/>
      <c r="AF20" s="71"/>
      <c r="AG20" s="51"/>
      <c r="AH20" s="52"/>
      <c r="AI20" s="410"/>
      <c r="AJ20" s="411"/>
      <c r="AK20" s="412"/>
      <c r="AL20" s="413"/>
      <c r="AM20" s="413"/>
      <c r="AN20" s="414"/>
    </row>
    <row r="21" spans="2:40" ht="13.5" customHeight="1" x14ac:dyDescent="0.15">
      <c r="B21" s="92" t="s">
        <v>573</v>
      </c>
      <c r="C21" s="91">
        <v>0.60000000000000853</v>
      </c>
      <c r="D21" s="91">
        <v>93.1</v>
      </c>
      <c r="E21" s="91">
        <v>93.7</v>
      </c>
      <c r="F21" s="410"/>
      <c r="G21" s="411"/>
      <c r="H21" s="411"/>
      <c r="I21" s="12"/>
      <c r="J21" s="73"/>
      <c r="K21" s="12"/>
      <c r="L21" s="11"/>
      <c r="M21" s="421"/>
      <c r="N21" s="414"/>
      <c r="O21" s="12"/>
      <c r="P21" s="11"/>
      <c r="Q21" s="11"/>
      <c r="R21" s="11"/>
      <c r="S21" s="11"/>
      <c r="T21" s="71"/>
      <c r="U21" s="11"/>
      <c r="V21" s="11"/>
      <c r="W21" s="71"/>
      <c r="X21" s="71"/>
      <c r="Y21" s="71"/>
      <c r="Z21" s="71"/>
      <c r="AA21" s="51"/>
      <c r="AB21" s="52"/>
      <c r="AC21" s="415"/>
      <c r="AD21" s="416"/>
      <c r="AE21" s="71"/>
      <c r="AF21" s="71"/>
      <c r="AG21" s="51"/>
      <c r="AH21" s="52"/>
      <c r="AI21" s="410"/>
      <c r="AJ21" s="411"/>
      <c r="AK21" s="412"/>
      <c r="AL21" s="413"/>
      <c r="AM21" s="413"/>
      <c r="AN21" s="414"/>
    </row>
    <row r="22" spans="2:40" ht="13.5" customHeight="1" x14ac:dyDescent="0.15">
      <c r="B22" s="92"/>
      <c r="C22" s="91"/>
      <c r="D22" s="91"/>
      <c r="E22" s="91"/>
      <c r="F22" s="410"/>
      <c r="G22" s="411"/>
      <c r="H22" s="411"/>
      <c r="I22" s="12"/>
      <c r="J22" s="73"/>
      <c r="K22" s="12"/>
      <c r="L22" s="11"/>
      <c r="M22" s="421"/>
      <c r="N22" s="414"/>
      <c r="O22" s="12"/>
      <c r="P22" s="11"/>
      <c r="Q22" s="11"/>
      <c r="R22" s="11"/>
      <c r="S22" s="11"/>
      <c r="T22" s="71"/>
      <c r="U22" s="11"/>
      <c r="V22" s="11"/>
      <c r="W22" s="71"/>
      <c r="X22" s="71"/>
      <c r="Y22" s="71"/>
      <c r="Z22" s="71"/>
      <c r="AA22" s="51"/>
      <c r="AB22" s="52"/>
      <c r="AC22" s="415"/>
      <c r="AD22" s="416"/>
      <c r="AE22" s="71"/>
      <c r="AF22" s="71"/>
      <c r="AG22" s="51"/>
      <c r="AH22" s="52"/>
      <c r="AI22" s="410"/>
      <c r="AJ22" s="411"/>
      <c r="AK22" s="412"/>
      <c r="AL22" s="413"/>
      <c r="AM22" s="413"/>
      <c r="AN22" s="414"/>
    </row>
    <row r="23" spans="2:40" ht="13.5" customHeight="1" x14ac:dyDescent="0.15">
      <c r="B23" s="92"/>
      <c r="C23" s="91"/>
      <c r="D23" s="91"/>
      <c r="E23" s="91"/>
      <c r="F23" s="410"/>
      <c r="G23" s="411"/>
      <c r="H23" s="411"/>
      <c r="I23" s="12"/>
      <c r="J23" s="73"/>
      <c r="K23" s="12"/>
      <c r="L23" s="11"/>
      <c r="M23" s="421"/>
      <c r="N23" s="414"/>
      <c r="O23" s="12"/>
      <c r="P23" s="11"/>
      <c r="Q23" s="11"/>
      <c r="R23" s="11"/>
      <c r="S23" s="11"/>
      <c r="T23" s="21"/>
      <c r="U23" s="12"/>
      <c r="V23" s="260"/>
      <c r="W23" s="21"/>
      <c r="X23" s="21"/>
      <c r="Y23" s="21"/>
      <c r="Z23" s="21"/>
      <c r="AA23" s="51"/>
      <c r="AB23" s="12"/>
      <c r="AC23" s="415"/>
      <c r="AD23" s="416"/>
      <c r="AE23" s="71"/>
      <c r="AF23" s="71"/>
      <c r="AG23" s="51"/>
      <c r="AH23" s="52"/>
      <c r="AI23" s="410"/>
      <c r="AJ23" s="411"/>
      <c r="AK23" s="412"/>
      <c r="AL23" s="413"/>
      <c r="AM23" s="413"/>
      <c r="AN23" s="414"/>
    </row>
    <row r="24" spans="2:40" ht="13.5" customHeight="1" x14ac:dyDescent="0.15">
      <c r="B24" s="92"/>
      <c r="C24" s="91"/>
      <c r="D24" s="91"/>
      <c r="E24" s="91"/>
      <c r="F24" s="437"/>
      <c r="G24" s="411"/>
      <c r="H24" s="411"/>
      <c r="I24" s="12"/>
      <c r="J24" s="73"/>
      <c r="K24" s="12"/>
      <c r="L24" s="11"/>
      <c r="M24" s="421"/>
      <c r="N24" s="414"/>
      <c r="O24" s="12"/>
      <c r="P24" s="11"/>
      <c r="Q24" s="11"/>
      <c r="R24" s="11"/>
      <c r="S24" s="11"/>
      <c r="T24" s="71"/>
      <c r="U24" s="11"/>
      <c r="V24" s="11"/>
      <c r="W24" s="71"/>
      <c r="X24" s="71"/>
      <c r="Y24" s="71"/>
      <c r="Z24" s="71"/>
      <c r="AA24" s="51"/>
      <c r="AB24" s="52"/>
      <c r="AC24" s="415"/>
      <c r="AD24" s="416"/>
      <c r="AE24" s="71"/>
      <c r="AF24" s="71"/>
      <c r="AG24" s="51"/>
      <c r="AH24" s="52"/>
      <c r="AI24" s="410"/>
      <c r="AJ24" s="411"/>
      <c r="AK24" s="412"/>
      <c r="AL24" s="413"/>
      <c r="AM24" s="413"/>
      <c r="AN24" s="414"/>
    </row>
    <row r="25" spans="2:40" ht="13.5" customHeight="1" x14ac:dyDescent="0.15">
      <c r="B25" s="92"/>
      <c r="C25" s="91"/>
      <c r="D25" s="91"/>
      <c r="E25" s="91"/>
      <c r="F25" s="437"/>
      <c r="G25" s="411"/>
      <c r="H25" s="411"/>
      <c r="I25" s="12"/>
      <c r="J25" s="73"/>
      <c r="K25" s="12"/>
      <c r="L25" s="11"/>
      <c r="M25" s="421"/>
      <c r="N25" s="414"/>
      <c r="O25" s="12"/>
      <c r="P25" s="11"/>
      <c r="Q25" s="11"/>
      <c r="R25" s="11"/>
      <c r="S25" s="11"/>
      <c r="T25" s="71"/>
      <c r="U25" s="11"/>
      <c r="V25" s="11"/>
      <c r="W25" s="71"/>
      <c r="X25" s="71"/>
      <c r="Y25" s="71"/>
      <c r="Z25" s="71"/>
      <c r="AA25" s="51"/>
      <c r="AB25" s="52"/>
      <c r="AC25" s="415"/>
      <c r="AD25" s="416"/>
      <c r="AE25" s="71"/>
      <c r="AF25" s="71"/>
      <c r="AG25" s="51"/>
      <c r="AH25" s="52"/>
      <c r="AI25" s="410"/>
      <c r="AJ25" s="411"/>
      <c r="AK25" s="412"/>
      <c r="AL25" s="413"/>
      <c r="AM25" s="413"/>
      <c r="AN25" s="414"/>
    </row>
    <row r="26" spans="2:40" ht="13.5" customHeight="1" x14ac:dyDescent="0.15">
      <c r="B26" s="92"/>
      <c r="C26" s="91"/>
      <c r="D26" s="91"/>
      <c r="E26" s="91"/>
      <c r="F26" s="437"/>
      <c r="G26" s="411"/>
      <c r="H26" s="411"/>
      <c r="I26" s="12"/>
      <c r="J26" s="73"/>
      <c r="K26" s="12"/>
      <c r="L26" s="11"/>
      <c r="M26" s="421"/>
      <c r="N26" s="414"/>
      <c r="O26" s="12"/>
      <c r="P26" s="12"/>
      <c r="Q26" s="11"/>
      <c r="R26" s="11"/>
      <c r="S26" s="12"/>
      <c r="T26" s="71"/>
      <c r="U26" s="11"/>
      <c r="V26" s="11"/>
      <c r="W26" s="71"/>
      <c r="X26" s="71"/>
      <c r="Y26" s="71"/>
      <c r="Z26" s="71"/>
      <c r="AA26" s="51"/>
      <c r="AB26" s="52"/>
      <c r="AC26" s="415"/>
      <c r="AD26" s="416"/>
      <c r="AE26" s="71"/>
      <c r="AF26" s="71"/>
      <c r="AG26" s="51"/>
      <c r="AH26" s="52"/>
      <c r="AI26" s="410"/>
      <c r="AJ26" s="411"/>
      <c r="AK26" s="412"/>
      <c r="AL26" s="413"/>
      <c r="AM26" s="413"/>
      <c r="AN26" s="414"/>
    </row>
    <row r="27" spans="2:40" ht="13.5" customHeight="1" x14ac:dyDescent="0.15">
      <c r="B27" s="92"/>
      <c r="C27" s="91"/>
      <c r="D27" s="91"/>
      <c r="E27" s="91"/>
      <c r="F27" s="437"/>
      <c r="G27" s="411"/>
      <c r="H27" s="411"/>
      <c r="I27" s="12"/>
      <c r="J27" s="73"/>
      <c r="K27" s="12"/>
      <c r="L27" s="11"/>
      <c r="M27" s="421"/>
      <c r="N27" s="414"/>
      <c r="O27" s="12"/>
      <c r="P27" s="11"/>
      <c r="Q27" s="11"/>
      <c r="R27" s="11"/>
      <c r="S27" s="11"/>
      <c r="T27" s="71"/>
      <c r="U27" s="11"/>
      <c r="V27" s="11"/>
      <c r="W27" s="71"/>
      <c r="X27" s="71"/>
      <c r="Y27" s="71"/>
      <c r="Z27" s="71"/>
      <c r="AA27" s="51"/>
      <c r="AB27" s="52"/>
      <c r="AC27" s="415"/>
      <c r="AD27" s="416"/>
      <c r="AE27" s="71"/>
      <c r="AF27" s="71"/>
      <c r="AG27" s="51"/>
      <c r="AH27" s="52"/>
      <c r="AI27" s="410"/>
      <c r="AJ27" s="411"/>
      <c r="AK27" s="412"/>
      <c r="AL27" s="413"/>
      <c r="AM27" s="413"/>
      <c r="AN27" s="414"/>
    </row>
    <row r="28" spans="2:40" ht="13.5" customHeight="1" x14ac:dyDescent="0.15">
      <c r="B28" s="92"/>
      <c r="C28" s="91"/>
      <c r="D28" s="91"/>
      <c r="E28" s="91"/>
      <c r="F28" s="437"/>
      <c r="G28" s="411"/>
      <c r="H28" s="411"/>
      <c r="I28" s="12"/>
      <c r="J28" s="73"/>
      <c r="K28" s="12"/>
      <c r="L28" s="11"/>
      <c r="M28" s="421"/>
      <c r="N28" s="414"/>
      <c r="O28" s="12"/>
      <c r="P28" s="11"/>
      <c r="Q28" s="11"/>
      <c r="R28" s="11"/>
      <c r="S28" s="11"/>
      <c r="T28" s="71"/>
      <c r="U28" s="11"/>
      <c r="V28" s="11"/>
      <c r="W28" s="71"/>
      <c r="X28" s="71"/>
      <c r="Y28" s="71"/>
      <c r="Z28" s="71"/>
      <c r="AA28" s="51"/>
      <c r="AB28" s="52"/>
      <c r="AC28" s="415"/>
      <c r="AD28" s="416"/>
      <c r="AE28" s="71"/>
      <c r="AF28" s="71"/>
      <c r="AG28" s="51"/>
      <c r="AH28" s="52"/>
      <c r="AI28" s="410"/>
      <c r="AJ28" s="411"/>
      <c r="AK28" s="412"/>
      <c r="AL28" s="413"/>
      <c r="AM28" s="413"/>
      <c r="AN28" s="414"/>
    </row>
    <row r="29" spans="2:40" ht="13.5" customHeight="1" x14ac:dyDescent="0.15">
      <c r="B29" s="92"/>
      <c r="C29" s="91"/>
      <c r="D29" s="91"/>
      <c r="E29" s="91"/>
      <c r="F29" s="410"/>
      <c r="G29" s="411"/>
      <c r="H29" s="411"/>
      <c r="I29" s="12"/>
      <c r="J29" s="73"/>
      <c r="K29" s="12"/>
      <c r="L29" s="11"/>
      <c r="M29" s="421"/>
      <c r="N29" s="414"/>
      <c r="O29" s="12"/>
      <c r="P29" s="11"/>
      <c r="Q29" s="11"/>
      <c r="R29" s="11"/>
      <c r="S29" s="11"/>
      <c r="T29" s="71"/>
      <c r="U29" s="11"/>
      <c r="V29" s="11"/>
      <c r="W29" s="71"/>
      <c r="X29" s="71"/>
      <c r="Y29" s="71"/>
      <c r="Z29" s="71"/>
      <c r="AA29" s="51"/>
      <c r="AB29" s="52"/>
      <c r="AC29" s="415"/>
      <c r="AD29" s="416"/>
      <c r="AE29" s="71"/>
      <c r="AF29" s="71"/>
      <c r="AG29" s="51"/>
      <c r="AH29" s="52"/>
      <c r="AI29" s="410"/>
      <c r="AJ29" s="411"/>
      <c r="AK29" s="412"/>
      <c r="AL29" s="413"/>
      <c r="AM29" s="413"/>
      <c r="AN29" s="414"/>
    </row>
    <row r="30" spans="2:40" ht="13.5" customHeight="1" x14ac:dyDescent="0.15">
      <c r="B30" s="92"/>
      <c r="C30" s="91"/>
      <c r="D30" s="91"/>
      <c r="E30" s="91"/>
      <c r="F30" s="410"/>
      <c r="G30" s="411"/>
      <c r="H30" s="411"/>
      <c r="I30" s="12"/>
      <c r="J30" s="73"/>
      <c r="K30" s="12"/>
      <c r="L30" s="11"/>
      <c r="M30" s="421"/>
      <c r="N30" s="414"/>
      <c r="O30" s="12"/>
      <c r="P30" s="11"/>
      <c r="Q30" s="11"/>
      <c r="R30" s="11"/>
      <c r="S30" s="11"/>
      <c r="T30" s="71"/>
      <c r="U30" s="11"/>
      <c r="V30" s="11"/>
      <c r="W30" s="71"/>
      <c r="X30" s="71"/>
      <c r="Y30" s="71"/>
      <c r="Z30" s="71"/>
      <c r="AA30" s="51"/>
      <c r="AB30" s="52"/>
      <c r="AC30" s="415"/>
      <c r="AD30" s="416"/>
      <c r="AE30" s="71"/>
      <c r="AF30" s="71"/>
      <c r="AG30" s="51"/>
      <c r="AH30" s="52"/>
      <c r="AI30" s="410"/>
      <c r="AJ30" s="411"/>
      <c r="AK30" s="412"/>
      <c r="AL30" s="413"/>
      <c r="AM30" s="413"/>
      <c r="AN30" s="414"/>
    </row>
    <row r="31" spans="2:40" ht="13.5" customHeight="1" x14ac:dyDescent="0.15">
      <c r="B31" s="92"/>
      <c r="C31" s="91"/>
      <c r="D31" s="91"/>
      <c r="E31" s="91"/>
      <c r="F31" s="410"/>
      <c r="G31" s="411"/>
      <c r="H31" s="411"/>
      <c r="I31" s="12"/>
      <c r="J31" s="73"/>
      <c r="K31" s="12"/>
      <c r="L31" s="11"/>
      <c r="M31" s="421"/>
      <c r="N31" s="414"/>
      <c r="O31" s="12"/>
      <c r="P31" s="11"/>
      <c r="Q31" s="11"/>
      <c r="R31" s="11"/>
      <c r="S31" s="11"/>
      <c r="T31" s="71"/>
      <c r="U31" s="11"/>
      <c r="V31" s="11"/>
      <c r="W31" s="71"/>
      <c r="X31" s="71"/>
      <c r="Y31" s="71"/>
      <c r="Z31" s="71"/>
      <c r="AA31" s="51"/>
      <c r="AB31" s="52"/>
      <c r="AC31" s="415"/>
      <c r="AD31" s="416"/>
      <c r="AE31" s="71"/>
      <c r="AF31" s="71"/>
      <c r="AG31" s="51"/>
      <c r="AH31" s="52"/>
      <c r="AI31" s="410"/>
      <c r="AJ31" s="411"/>
      <c r="AK31" s="412"/>
      <c r="AL31" s="413"/>
      <c r="AM31" s="413"/>
      <c r="AN31" s="414"/>
    </row>
    <row r="32" spans="2:40" ht="13.5" customHeight="1" x14ac:dyDescent="0.15">
      <c r="B32" s="92"/>
      <c r="C32" s="91"/>
      <c r="D32" s="91"/>
      <c r="E32" s="91"/>
      <c r="F32" s="410"/>
      <c r="G32" s="411"/>
      <c r="H32" s="411"/>
      <c r="I32" s="12"/>
      <c r="J32" s="73"/>
      <c r="K32" s="12"/>
      <c r="L32" s="11"/>
      <c r="M32" s="421"/>
      <c r="N32" s="414"/>
      <c r="O32" s="12"/>
      <c r="P32" s="11"/>
      <c r="Q32" s="11"/>
      <c r="R32" s="11"/>
      <c r="S32" s="11"/>
      <c r="T32" s="71"/>
      <c r="U32" s="11"/>
      <c r="V32" s="11"/>
      <c r="W32" s="71"/>
      <c r="X32" s="71"/>
      <c r="Y32" s="71"/>
      <c r="Z32" s="71"/>
      <c r="AA32" s="51"/>
      <c r="AB32" s="52"/>
      <c r="AC32" s="415"/>
      <c r="AD32" s="416"/>
      <c r="AE32" s="71"/>
      <c r="AF32" s="71"/>
      <c r="AG32" s="51"/>
      <c r="AH32" s="52"/>
      <c r="AI32" s="410"/>
      <c r="AJ32" s="411"/>
      <c r="AK32" s="412"/>
      <c r="AL32" s="413"/>
      <c r="AM32" s="413"/>
      <c r="AN32" s="414"/>
    </row>
    <row r="33" spans="2:40" ht="13.5" customHeight="1" x14ac:dyDescent="0.15">
      <c r="B33" s="92"/>
      <c r="C33" s="91"/>
      <c r="D33" s="91"/>
      <c r="E33" s="91"/>
      <c r="F33" s="410"/>
      <c r="G33" s="411"/>
      <c r="H33" s="411"/>
      <c r="I33" s="12"/>
      <c r="J33" s="73"/>
      <c r="K33" s="12"/>
      <c r="L33" s="11"/>
      <c r="M33" s="421"/>
      <c r="N33" s="414"/>
      <c r="O33" s="12"/>
      <c r="P33" s="11"/>
      <c r="Q33" s="11"/>
      <c r="R33" s="11"/>
      <c r="S33" s="11"/>
      <c r="T33" s="71"/>
      <c r="U33" s="11"/>
      <c r="V33" s="11"/>
      <c r="W33" s="71"/>
      <c r="X33" s="71"/>
      <c r="Y33" s="71"/>
      <c r="Z33" s="71"/>
      <c r="AA33" s="51"/>
      <c r="AB33" s="52"/>
      <c r="AC33" s="415"/>
      <c r="AD33" s="416"/>
      <c r="AE33" s="71"/>
      <c r="AF33" s="71"/>
      <c r="AG33" s="51"/>
      <c r="AH33" s="52"/>
      <c r="AI33" s="410"/>
      <c r="AJ33" s="411"/>
      <c r="AK33" s="412"/>
      <c r="AL33" s="413"/>
      <c r="AM33" s="413"/>
      <c r="AN33" s="414"/>
    </row>
    <row r="34" spans="2:40" ht="13.5" customHeight="1" x14ac:dyDescent="0.15">
      <c r="B34" s="92"/>
      <c r="C34" s="91"/>
      <c r="D34" s="91"/>
      <c r="E34" s="91"/>
      <c r="F34" s="410"/>
      <c r="G34" s="411"/>
      <c r="H34" s="411"/>
      <c r="I34" s="12"/>
      <c r="J34" s="73"/>
      <c r="K34" s="12"/>
      <c r="L34" s="11"/>
      <c r="M34" s="421"/>
      <c r="N34" s="414"/>
      <c r="O34" s="12"/>
      <c r="P34" s="11"/>
      <c r="Q34" s="11"/>
      <c r="R34" s="11"/>
      <c r="S34" s="11"/>
      <c r="T34" s="71"/>
      <c r="U34" s="11"/>
      <c r="V34" s="11"/>
      <c r="W34" s="71"/>
      <c r="X34" s="71"/>
      <c r="Y34" s="71"/>
      <c r="Z34" s="71"/>
      <c r="AA34" s="51"/>
      <c r="AB34" s="52"/>
      <c r="AC34" s="415"/>
      <c r="AD34" s="416"/>
      <c r="AE34" s="71"/>
      <c r="AF34" s="71"/>
      <c r="AG34" s="51"/>
      <c r="AH34" s="52"/>
      <c r="AI34" s="410"/>
      <c r="AJ34" s="411"/>
      <c r="AK34" s="412"/>
      <c r="AL34" s="413"/>
      <c r="AM34" s="413"/>
      <c r="AN34" s="414"/>
    </row>
    <row r="35" spans="2:40" ht="13.5" customHeight="1" x14ac:dyDescent="0.15">
      <c r="B35" s="92"/>
      <c r="C35" s="91"/>
      <c r="D35" s="91"/>
      <c r="E35" s="91"/>
      <c r="F35" s="437"/>
      <c r="G35" s="411"/>
      <c r="H35" s="411"/>
      <c r="I35" s="12"/>
      <c r="J35" s="73"/>
      <c r="K35" s="12"/>
      <c r="L35" s="11"/>
      <c r="M35" s="421"/>
      <c r="N35" s="414"/>
      <c r="O35" s="12"/>
      <c r="P35" s="11"/>
      <c r="Q35" s="11"/>
      <c r="R35" s="11"/>
      <c r="S35" s="11"/>
      <c r="T35" s="71"/>
      <c r="U35" s="11"/>
      <c r="V35" s="11"/>
      <c r="W35" s="71"/>
      <c r="X35" s="71"/>
      <c r="Y35" s="71"/>
      <c r="Z35" s="71"/>
      <c r="AA35" s="51"/>
      <c r="AB35" s="52"/>
      <c r="AC35" s="415"/>
      <c r="AD35" s="416"/>
      <c r="AE35" s="71"/>
      <c r="AF35" s="71"/>
      <c r="AG35" s="51"/>
      <c r="AH35" s="52"/>
      <c r="AI35" s="410"/>
      <c r="AJ35" s="411"/>
      <c r="AK35" s="412"/>
      <c r="AL35" s="413"/>
      <c r="AM35" s="413"/>
      <c r="AN35" s="414"/>
    </row>
    <row r="36" spans="2:40" ht="13.5" customHeight="1" x14ac:dyDescent="0.15">
      <c r="B36" s="92"/>
      <c r="C36" s="91"/>
      <c r="D36" s="91"/>
      <c r="E36" s="91"/>
      <c r="F36" s="437"/>
      <c r="G36" s="411"/>
      <c r="H36" s="411"/>
      <c r="I36" s="12"/>
      <c r="J36" s="73"/>
      <c r="K36" s="12"/>
      <c r="L36" s="11"/>
      <c r="M36" s="421"/>
      <c r="N36" s="414"/>
      <c r="O36" s="12"/>
      <c r="P36" s="11"/>
      <c r="Q36" s="11"/>
      <c r="R36" s="11"/>
      <c r="S36" s="11"/>
      <c r="T36" s="71"/>
      <c r="U36" s="11"/>
      <c r="V36" s="11"/>
      <c r="W36" s="71"/>
      <c r="X36" s="71"/>
      <c r="Y36" s="71"/>
      <c r="Z36" s="71"/>
      <c r="AA36" s="51"/>
      <c r="AB36" s="52"/>
      <c r="AC36" s="415"/>
      <c r="AD36" s="416"/>
      <c r="AE36" s="71"/>
      <c r="AF36" s="71"/>
      <c r="AG36" s="51"/>
      <c r="AH36" s="52"/>
      <c r="AI36" s="410"/>
      <c r="AJ36" s="411"/>
      <c r="AK36" s="412"/>
      <c r="AL36" s="413"/>
      <c r="AM36" s="413"/>
      <c r="AN36" s="414"/>
    </row>
    <row r="37" spans="2:40" ht="13.5" customHeight="1" x14ac:dyDescent="0.15">
      <c r="B37" s="92"/>
      <c r="C37" s="91"/>
      <c r="D37" s="91"/>
      <c r="E37" s="91"/>
      <c r="F37" s="437"/>
      <c r="G37" s="411"/>
      <c r="H37" s="411"/>
      <c r="I37" s="12"/>
      <c r="J37" s="73"/>
      <c r="K37" s="12"/>
      <c r="L37" s="11"/>
      <c r="M37" s="421"/>
      <c r="N37" s="414"/>
      <c r="O37" s="12"/>
      <c r="P37" s="12"/>
      <c r="Q37" s="11"/>
      <c r="R37" s="11"/>
      <c r="S37" s="12"/>
      <c r="T37" s="21"/>
      <c r="U37" s="12"/>
      <c r="V37" s="260"/>
      <c r="W37" s="71"/>
      <c r="X37" s="71"/>
      <c r="Y37" s="71"/>
      <c r="Z37" s="71"/>
      <c r="AA37" s="51"/>
      <c r="AB37" s="52"/>
      <c r="AC37" s="415"/>
      <c r="AD37" s="416"/>
      <c r="AE37" s="71"/>
      <c r="AF37" s="71"/>
      <c r="AG37" s="51"/>
      <c r="AH37" s="52"/>
      <c r="AI37" s="410"/>
      <c r="AJ37" s="411"/>
      <c r="AK37" s="412"/>
      <c r="AL37" s="413"/>
      <c r="AM37" s="413"/>
      <c r="AN37" s="414"/>
    </row>
    <row r="38" spans="2:40" ht="13.5" customHeight="1" x14ac:dyDescent="0.15">
      <c r="B38" s="92"/>
      <c r="C38" s="91"/>
      <c r="D38" s="91"/>
      <c r="E38" s="91"/>
      <c r="F38" s="410"/>
      <c r="G38" s="411"/>
      <c r="H38" s="411"/>
      <c r="I38" s="12"/>
      <c r="J38" s="73"/>
      <c r="K38" s="12"/>
      <c r="L38" s="11"/>
      <c r="M38" s="421"/>
      <c r="N38" s="414"/>
      <c r="O38" s="12"/>
      <c r="P38" s="11"/>
      <c r="Q38" s="11"/>
      <c r="R38" s="11"/>
      <c r="S38" s="11"/>
      <c r="T38" s="71"/>
      <c r="U38" s="11"/>
      <c r="V38" s="11"/>
      <c r="W38" s="71"/>
      <c r="X38" s="71"/>
      <c r="Y38" s="71"/>
      <c r="Z38" s="71"/>
      <c r="AA38" s="51"/>
      <c r="AB38" s="52"/>
      <c r="AC38" s="415"/>
      <c r="AD38" s="416"/>
      <c r="AE38" s="71"/>
      <c r="AF38" s="71"/>
      <c r="AG38" s="51"/>
      <c r="AH38" s="52"/>
      <c r="AI38" s="410"/>
      <c r="AJ38" s="411"/>
      <c r="AK38" s="412"/>
      <c r="AL38" s="413"/>
      <c r="AM38" s="413"/>
      <c r="AN38" s="414"/>
    </row>
    <row r="39" spans="2:40" ht="13.5" customHeight="1" x14ac:dyDescent="0.15">
      <c r="B39" s="92"/>
      <c r="C39" s="91"/>
      <c r="D39" s="91"/>
      <c r="E39" s="91"/>
      <c r="F39" s="410"/>
      <c r="G39" s="411"/>
      <c r="H39" s="411"/>
      <c r="I39" s="12"/>
      <c r="J39" s="73"/>
      <c r="K39" s="12"/>
      <c r="L39" s="11"/>
      <c r="M39" s="421"/>
      <c r="N39" s="414"/>
      <c r="O39" s="12"/>
      <c r="P39" s="11"/>
      <c r="Q39" s="11"/>
      <c r="R39" s="11"/>
      <c r="S39" s="11"/>
      <c r="T39" s="71"/>
      <c r="U39" s="11"/>
      <c r="V39" s="11"/>
      <c r="W39" s="71"/>
      <c r="X39" s="71"/>
      <c r="Y39" s="71"/>
      <c r="Z39" s="71"/>
      <c r="AA39" s="51"/>
      <c r="AB39" s="52"/>
      <c r="AC39" s="415"/>
      <c r="AD39" s="416"/>
      <c r="AE39" s="71"/>
      <c r="AF39" s="71"/>
      <c r="AG39" s="51"/>
      <c r="AH39" s="52"/>
      <c r="AI39" s="410"/>
      <c r="AJ39" s="411"/>
      <c r="AK39" s="412"/>
      <c r="AL39" s="413"/>
      <c r="AM39" s="413"/>
      <c r="AN39" s="414"/>
    </row>
    <row r="40" spans="2:40" ht="13.5" customHeight="1" x14ac:dyDescent="0.15">
      <c r="B40" s="92"/>
      <c r="C40" s="91"/>
      <c r="D40" s="91"/>
      <c r="E40" s="91"/>
      <c r="F40" s="410"/>
      <c r="G40" s="411"/>
      <c r="H40" s="411"/>
      <c r="I40" s="12"/>
      <c r="J40" s="73"/>
      <c r="K40" s="12"/>
      <c r="L40" s="11"/>
      <c r="M40" s="421"/>
      <c r="N40" s="414"/>
      <c r="O40" s="12"/>
      <c r="P40" s="11"/>
      <c r="Q40" s="11"/>
      <c r="R40" s="11"/>
      <c r="S40" s="11"/>
      <c r="T40" s="71"/>
      <c r="U40" s="11"/>
      <c r="V40" s="11"/>
      <c r="W40" s="71"/>
      <c r="X40" s="71"/>
      <c r="Y40" s="71"/>
      <c r="Z40" s="71"/>
      <c r="AA40" s="51"/>
      <c r="AB40" s="52"/>
      <c r="AC40" s="415"/>
      <c r="AD40" s="416"/>
      <c r="AE40" s="71"/>
      <c r="AF40" s="71"/>
      <c r="AG40" s="51"/>
      <c r="AH40" s="52"/>
      <c r="AI40" s="410"/>
      <c r="AJ40" s="411"/>
      <c r="AK40" s="412"/>
      <c r="AL40" s="413"/>
      <c r="AM40" s="413"/>
      <c r="AN40" s="414"/>
    </row>
    <row r="41" spans="2:40" ht="13.5" customHeight="1" x14ac:dyDescent="0.15">
      <c r="B41" s="92"/>
      <c r="C41" s="91"/>
      <c r="D41" s="91"/>
      <c r="E41" s="91"/>
      <c r="F41" s="410"/>
      <c r="G41" s="411"/>
      <c r="H41" s="411"/>
      <c r="I41" s="12"/>
      <c r="J41" s="73"/>
      <c r="K41" s="12"/>
      <c r="L41" s="11"/>
      <c r="M41" s="421"/>
      <c r="N41" s="414"/>
      <c r="O41" s="12"/>
      <c r="P41" s="11"/>
      <c r="Q41" s="11"/>
      <c r="R41" s="11"/>
      <c r="S41" s="11"/>
      <c r="T41" s="71"/>
      <c r="U41" s="11"/>
      <c r="V41" s="11"/>
      <c r="W41" s="71"/>
      <c r="X41" s="71"/>
      <c r="Y41" s="71"/>
      <c r="Z41" s="71"/>
      <c r="AA41" s="51"/>
      <c r="AB41" s="52"/>
      <c r="AC41" s="415"/>
      <c r="AD41" s="416"/>
      <c r="AE41" s="71"/>
      <c r="AF41" s="71"/>
      <c r="AG41" s="51"/>
      <c r="AH41" s="52"/>
      <c r="AI41" s="410"/>
      <c r="AJ41" s="411"/>
      <c r="AK41" s="412"/>
      <c r="AL41" s="413"/>
      <c r="AM41" s="413"/>
      <c r="AN41" s="414"/>
    </row>
    <row r="42" spans="2:40" ht="13.5" customHeight="1" x14ac:dyDescent="0.15">
      <c r="B42" s="259"/>
      <c r="C42" s="91"/>
      <c r="D42" s="91"/>
      <c r="E42" s="91"/>
      <c r="F42" s="437"/>
      <c r="G42" s="411"/>
      <c r="H42" s="411"/>
      <c r="I42" s="12"/>
      <c r="J42" s="73"/>
      <c r="K42" s="12"/>
      <c r="L42" s="11"/>
      <c r="M42" s="421"/>
      <c r="N42" s="414"/>
      <c r="O42" s="12"/>
      <c r="P42" s="11"/>
      <c r="Q42" s="11"/>
      <c r="R42" s="11"/>
      <c r="S42" s="11"/>
      <c r="T42" s="71"/>
      <c r="U42" s="11"/>
      <c r="V42" s="11"/>
      <c r="W42" s="71"/>
      <c r="X42" s="71"/>
      <c r="Y42" s="71"/>
      <c r="Z42" s="71"/>
      <c r="AA42" s="51"/>
      <c r="AB42" s="52"/>
      <c r="AC42" s="415"/>
      <c r="AD42" s="416"/>
      <c r="AE42" s="71"/>
      <c r="AF42" s="71"/>
      <c r="AG42" s="71"/>
      <c r="AH42" s="71"/>
      <c r="AI42" s="410"/>
      <c r="AJ42" s="411"/>
      <c r="AK42" s="423"/>
      <c r="AL42" s="424"/>
      <c r="AM42" s="424"/>
      <c r="AN42" s="425"/>
    </row>
    <row r="43" spans="2:40" ht="13.5" customHeight="1" x14ac:dyDescent="0.15">
      <c r="B43" s="92"/>
      <c r="C43" s="91"/>
      <c r="D43" s="91"/>
      <c r="E43" s="91"/>
      <c r="F43" s="410"/>
      <c r="G43" s="411"/>
      <c r="H43" s="411"/>
      <c r="I43" s="12"/>
      <c r="J43" s="73"/>
      <c r="K43" s="12"/>
      <c r="L43" s="11"/>
      <c r="M43" s="421"/>
      <c r="N43" s="414"/>
      <c r="O43" s="12"/>
      <c r="P43" s="11"/>
      <c r="Q43" s="11"/>
      <c r="R43" s="11"/>
      <c r="S43" s="11"/>
      <c r="T43" s="71"/>
      <c r="U43" s="11"/>
      <c r="V43" s="11"/>
      <c r="W43" s="71"/>
      <c r="X43" s="71"/>
      <c r="Y43" s="71"/>
      <c r="Z43" s="71"/>
      <c r="AA43" s="51"/>
      <c r="AB43" s="52"/>
      <c r="AC43" s="415"/>
      <c r="AD43" s="416"/>
      <c r="AE43" s="71"/>
      <c r="AF43" s="71"/>
      <c r="AG43" s="71"/>
      <c r="AH43" s="12"/>
      <c r="AI43" s="410"/>
      <c r="AJ43" s="411"/>
      <c r="AK43" s="423"/>
      <c r="AL43" s="424"/>
      <c r="AM43" s="424"/>
      <c r="AN43" s="425"/>
    </row>
    <row r="44" spans="2:40" ht="13.5" customHeight="1" x14ac:dyDescent="0.15">
      <c r="B44" s="92"/>
      <c r="C44" s="91"/>
      <c r="D44" s="91"/>
      <c r="E44" s="91"/>
      <c r="F44" s="410"/>
      <c r="G44" s="411"/>
      <c r="H44" s="411"/>
      <c r="I44" s="12"/>
      <c r="J44" s="73"/>
      <c r="K44" s="12"/>
      <c r="L44" s="11"/>
      <c r="M44" s="421"/>
      <c r="N44" s="414"/>
      <c r="O44" s="12"/>
      <c r="P44" s="11"/>
      <c r="Q44" s="11"/>
      <c r="R44" s="11"/>
      <c r="S44" s="11"/>
      <c r="T44" s="71"/>
      <c r="U44" s="11"/>
      <c r="V44" s="11"/>
      <c r="W44" s="71"/>
      <c r="X44" s="71"/>
      <c r="Y44" s="71"/>
      <c r="Z44" s="71"/>
      <c r="AA44" s="51"/>
      <c r="AB44" s="52"/>
      <c r="AC44" s="415"/>
      <c r="AD44" s="416"/>
      <c r="AE44" s="71"/>
      <c r="AF44" s="12"/>
      <c r="AG44" s="12"/>
      <c r="AH44" s="71"/>
      <c r="AI44" s="410"/>
      <c r="AJ44" s="411"/>
      <c r="AK44" s="423"/>
      <c r="AL44" s="424"/>
      <c r="AM44" s="424"/>
      <c r="AN44" s="425"/>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2"/>
  <dataValidations count="1">
    <dataValidation type="list" allowBlank="1" showInputMessage="1" showErrorMessage="1" sqref="AH11 U23 U37 AB23 AE13 AF12:AG12 AF44:AG44 AH43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19"/>
  <sheetViews>
    <sheetView showGridLines="0" showZeros="0" view="pageBreakPreview" topLeftCell="A5" zoomScaleNormal="70" zoomScaleSheetLayoutView="100" workbookViewId="0">
      <selection activeCell="C6" sqref="C6:AJ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25" t="s">
        <v>208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row>
    <row r="4" spans="2:35" ht="20.100000000000001" customHeight="1" x14ac:dyDescent="0.15">
      <c r="B4" s="526" t="s">
        <v>60</v>
      </c>
      <c r="C4" s="527"/>
      <c r="D4" s="528"/>
      <c r="E4" s="529" t="s">
        <v>582</v>
      </c>
      <c r="F4" s="530"/>
      <c r="G4" s="530"/>
      <c r="H4" s="530"/>
      <c r="I4" s="531"/>
      <c r="J4" s="532" t="s">
        <v>61</v>
      </c>
      <c r="K4" s="532"/>
      <c r="L4" s="532"/>
      <c r="M4" s="533" t="s">
        <v>584</v>
      </c>
      <c r="N4" s="533"/>
      <c r="O4" s="533"/>
      <c r="P4" s="533"/>
      <c r="Q4" s="533"/>
      <c r="R4" s="533"/>
      <c r="S4" s="297" t="s">
        <v>68</v>
      </c>
      <c r="T4" s="298"/>
      <c r="U4" s="298"/>
      <c r="V4" s="299"/>
      <c r="W4" s="513" t="s">
        <v>586</v>
      </c>
      <c r="X4" s="514"/>
      <c r="Y4" s="514"/>
      <c r="Z4" s="514"/>
      <c r="AA4" s="514"/>
      <c r="AB4" s="515"/>
      <c r="AC4" s="519" t="s">
        <v>209</v>
      </c>
      <c r="AD4" s="520"/>
      <c r="AE4" s="521"/>
      <c r="AF4" s="534">
        <v>46080</v>
      </c>
      <c r="AG4" s="535"/>
      <c r="AH4" s="535"/>
      <c r="AI4" s="536"/>
    </row>
    <row r="5" spans="2:35" ht="20.100000000000001" customHeight="1" x14ac:dyDescent="0.15">
      <c r="B5" s="540" t="s">
        <v>165</v>
      </c>
      <c r="C5" s="541"/>
      <c r="D5" s="542"/>
      <c r="E5" s="543" t="s">
        <v>583</v>
      </c>
      <c r="F5" s="544"/>
      <c r="G5" s="544"/>
      <c r="H5" s="544"/>
      <c r="I5" s="545"/>
      <c r="J5" s="546" t="s">
        <v>166</v>
      </c>
      <c r="K5" s="546"/>
      <c r="L5" s="546"/>
      <c r="M5" s="533" t="s">
        <v>585</v>
      </c>
      <c r="N5" s="533"/>
      <c r="O5" s="533"/>
      <c r="P5" s="533"/>
      <c r="Q5" s="533"/>
      <c r="R5" s="533"/>
      <c r="S5" s="300"/>
      <c r="T5" s="301"/>
      <c r="U5" s="301"/>
      <c r="V5" s="302"/>
      <c r="W5" s="516"/>
      <c r="X5" s="517"/>
      <c r="Y5" s="517"/>
      <c r="Z5" s="517"/>
      <c r="AA5" s="517"/>
      <c r="AB5" s="518"/>
      <c r="AC5" s="522"/>
      <c r="AD5" s="523"/>
      <c r="AE5" s="524"/>
      <c r="AF5" s="537"/>
      <c r="AG5" s="538"/>
      <c r="AH5" s="538"/>
      <c r="AI5" s="539"/>
    </row>
    <row r="6" spans="2:35" ht="26.25" customHeight="1" x14ac:dyDescent="0.15">
      <c r="B6" s="502" t="s">
        <v>210</v>
      </c>
      <c r="C6" s="504"/>
      <c r="D6" s="505"/>
      <c r="E6" s="505"/>
      <c r="F6" s="505"/>
      <c r="G6" s="505"/>
      <c r="H6" s="505"/>
      <c r="I6" s="505"/>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5"/>
      <c r="AI6" s="506"/>
    </row>
    <row r="7" spans="2:35" ht="35.450000000000003" customHeight="1" x14ac:dyDescent="0.15">
      <c r="B7" s="503"/>
      <c r="C7" s="507"/>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c r="AG7" s="508"/>
      <c r="AH7" s="508"/>
      <c r="AI7" s="509"/>
    </row>
    <row r="8" spans="2:35" ht="35.450000000000003" customHeight="1" x14ac:dyDescent="0.15">
      <c r="B8" s="503"/>
      <c r="C8" s="507"/>
      <c r="D8" s="508"/>
      <c r="E8" s="508"/>
      <c r="F8" s="508"/>
      <c r="G8" s="508"/>
      <c r="H8" s="508"/>
      <c r="I8" s="508"/>
      <c r="J8" s="508"/>
      <c r="K8" s="508"/>
      <c r="L8" s="508"/>
      <c r="M8" s="508"/>
      <c r="N8" s="508"/>
      <c r="O8" s="508"/>
      <c r="P8" s="508"/>
      <c r="Q8" s="508"/>
      <c r="R8" s="508"/>
      <c r="S8" s="508"/>
      <c r="T8" s="508"/>
      <c r="U8" s="508"/>
      <c r="V8" s="508"/>
      <c r="W8" s="508"/>
      <c r="X8" s="508"/>
      <c r="Y8" s="508"/>
      <c r="Z8" s="508"/>
      <c r="AA8" s="508"/>
      <c r="AB8" s="508"/>
      <c r="AC8" s="508"/>
      <c r="AD8" s="508"/>
      <c r="AE8" s="508"/>
      <c r="AF8" s="508"/>
      <c r="AG8" s="508"/>
      <c r="AH8" s="508"/>
      <c r="AI8" s="509"/>
    </row>
    <row r="9" spans="2:35" ht="35.450000000000003" customHeight="1" x14ac:dyDescent="0.15">
      <c r="B9" s="503"/>
      <c r="C9" s="507"/>
      <c r="D9" s="508"/>
      <c r="E9" s="508"/>
      <c r="F9" s="508"/>
      <c r="G9" s="508"/>
      <c r="H9" s="508"/>
      <c r="I9" s="508"/>
      <c r="J9" s="508"/>
      <c r="K9" s="508"/>
      <c r="L9" s="508"/>
      <c r="M9" s="508"/>
      <c r="N9" s="508"/>
      <c r="O9" s="508"/>
      <c r="P9" s="508"/>
      <c r="Q9" s="508"/>
      <c r="R9" s="508"/>
      <c r="S9" s="508"/>
      <c r="T9" s="508"/>
      <c r="U9" s="508"/>
      <c r="V9" s="508"/>
      <c r="W9" s="508"/>
      <c r="X9" s="508"/>
      <c r="Y9" s="508"/>
      <c r="Z9" s="508"/>
      <c r="AA9" s="508"/>
      <c r="AB9" s="508"/>
      <c r="AC9" s="508"/>
      <c r="AD9" s="508"/>
      <c r="AE9" s="508"/>
      <c r="AF9" s="508"/>
      <c r="AG9" s="508"/>
      <c r="AH9" s="508"/>
      <c r="AI9" s="509"/>
    </row>
    <row r="10" spans="2:35" ht="35.450000000000003" customHeight="1" x14ac:dyDescent="0.15">
      <c r="B10" s="503"/>
      <c r="C10" s="507"/>
      <c r="D10" s="508"/>
      <c r="E10" s="508"/>
      <c r="F10" s="508"/>
      <c r="G10" s="508"/>
      <c r="H10" s="508"/>
      <c r="I10" s="508"/>
      <c r="J10" s="508"/>
      <c r="K10" s="508"/>
      <c r="L10" s="508"/>
      <c r="M10" s="508"/>
      <c r="N10" s="508"/>
      <c r="O10" s="508"/>
      <c r="P10" s="508"/>
      <c r="Q10" s="508"/>
      <c r="R10" s="508"/>
      <c r="S10" s="508"/>
      <c r="T10" s="508"/>
      <c r="U10" s="508"/>
      <c r="V10" s="508"/>
      <c r="W10" s="508"/>
      <c r="X10" s="508"/>
      <c r="Y10" s="508"/>
      <c r="Z10" s="508"/>
      <c r="AA10" s="508"/>
      <c r="AB10" s="508"/>
      <c r="AC10" s="508"/>
      <c r="AD10" s="508"/>
      <c r="AE10" s="508"/>
      <c r="AF10" s="508"/>
      <c r="AG10" s="508"/>
      <c r="AH10" s="508"/>
      <c r="AI10" s="509"/>
    </row>
    <row r="11" spans="2:35" ht="35.450000000000003" customHeight="1" x14ac:dyDescent="0.15">
      <c r="B11" s="503"/>
      <c r="C11" s="507"/>
      <c r="D11" s="508"/>
      <c r="E11" s="508"/>
      <c r="F11" s="508"/>
      <c r="G11" s="508"/>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508"/>
      <c r="AF11" s="508"/>
      <c r="AG11" s="508"/>
      <c r="AH11" s="508"/>
      <c r="AI11" s="509"/>
    </row>
    <row r="12" spans="2:35" ht="35.450000000000003" customHeight="1" x14ac:dyDescent="0.15">
      <c r="B12" s="503"/>
      <c r="C12" s="507"/>
      <c r="D12" s="508"/>
      <c r="E12" s="508"/>
      <c r="F12" s="508"/>
      <c r="G12" s="508"/>
      <c r="H12" s="508"/>
      <c r="I12" s="508"/>
      <c r="J12" s="508"/>
      <c r="K12" s="508"/>
      <c r="L12" s="508"/>
      <c r="M12" s="508"/>
      <c r="N12" s="508"/>
      <c r="O12" s="508"/>
      <c r="P12" s="508"/>
      <c r="Q12" s="508"/>
      <c r="R12" s="508"/>
      <c r="S12" s="508"/>
      <c r="T12" s="508"/>
      <c r="U12" s="508"/>
      <c r="V12" s="508"/>
      <c r="W12" s="508"/>
      <c r="X12" s="508"/>
      <c r="Y12" s="508"/>
      <c r="Z12" s="508"/>
      <c r="AA12" s="508"/>
      <c r="AB12" s="508"/>
      <c r="AC12" s="508"/>
      <c r="AD12" s="508"/>
      <c r="AE12" s="508"/>
      <c r="AF12" s="508"/>
      <c r="AG12" s="508"/>
      <c r="AH12" s="508"/>
      <c r="AI12" s="509"/>
    </row>
    <row r="13" spans="2:35" ht="35.450000000000003" customHeight="1" x14ac:dyDescent="0.15">
      <c r="B13" s="503"/>
      <c r="C13" s="507"/>
      <c r="D13" s="508"/>
      <c r="E13" s="508"/>
      <c r="F13" s="508"/>
      <c r="G13" s="508"/>
      <c r="H13" s="508"/>
      <c r="I13" s="508"/>
      <c r="J13" s="508"/>
      <c r="K13" s="508"/>
      <c r="L13" s="508"/>
      <c r="M13" s="508"/>
      <c r="N13" s="508"/>
      <c r="O13" s="508"/>
      <c r="P13" s="508"/>
      <c r="Q13" s="508"/>
      <c r="R13" s="508"/>
      <c r="S13" s="508"/>
      <c r="T13" s="508"/>
      <c r="U13" s="508"/>
      <c r="V13" s="508"/>
      <c r="W13" s="508"/>
      <c r="X13" s="508"/>
      <c r="Y13" s="508"/>
      <c r="Z13" s="508"/>
      <c r="AA13" s="508"/>
      <c r="AB13" s="508"/>
      <c r="AC13" s="508"/>
      <c r="AD13" s="508"/>
      <c r="AE13" s="508"/>
      <c r="AF13" s="508"/>
      <c r="AG13" s="508"/>
      <c r="AH13" s="508"/>
      <c r="AI13" s="509"/>
    </row>
    <row r="14" spans="2:35" ht="35.450000000000003" customHeight="1" x14ac:dyDescent="0.15">
      <c r="B14" s="503"/>
      <c r="C14" s="507"/>
      <c r="D14" s="508"/>
      <c r="E14" s="508"/>
      <c r="F14" s="508"/>
      <c r="G14" s="508"/>
      <c r="H14" s="508"/>
      <c r="I14" s="508"/>
      <c r="J14" s="508"/>
      <c r="K14" s="508"/>
      <c r="L14" s="508"/>
      <c r="M14" s="508"/>
      <c r="N14" s="508"/>
      <c r="O14" s="508"/>
      <c r="P14" s="508"/>
      <c r="Q14" s="508"/>
      <c r="R14" s="508"/>
      <c r="S14" s="508"/>
      <c r="T14" s="508"/>
      <c r="U14" s="508"/>
      <c r="V14" s="508"/>
      <c r="W14" s="508"/>
      <c r="X14" s="508"/>
      <c r="Y14" s="508"/>
      <c r="Z14" s="508"/>
      <c r="AA14" s="508"/>
      <c r="AB14" s="508"/>
      <c r="AC14" s="508"/>
      <c r="AD14" s="508"/>
      <c r="AE14" s="508"/>
      <c r="AF14" s="508"/>
      <c r="AG14" s="508"/>
      <c r="AH14" s="508"/>
      <c r="AI14" s="509"/>
    </row>
    <row r="15" spans="2:35" ht="35.450000000000003" customHeight="1" x14ac:dyDescent="0.15">
      <c r="B15" s="503"/>
      <c r="C15" s="507"/>
      <c r="D15" s="508"/>
      <c r="E15" s="508"/>
      <c r="F15" s="508"/>
      <c r="G15" s="508"/>
      <c r="H15" s="508"/>
      <c r="I15" s="508"/>
      <c r="J15" s="508"/>
      <c r="K15" s="508"/>
      <c r="L15" s="508"/>
      <c r="M15" s="508"/>
      <c r="N15" s="508"/>
      <c r="O15" s="508"/>
      <c r="P15" s="508"/>
      <c r="Q15" s="508"/>
      <c r="R15" s="508"/>
      <c r="S15" s="508"/>
      <c r="T15" s="508"/>
      <c r="U15" s="508"/>
      <c r="V15" s="508"/>
      <c r="W15" s="508"/>
      <c r="X15" s="508"/>
      <c r="Y15" s="508"/>
      <c r="Z15" s="508"/>
      <c r="AA15" s="508"/>
      <c r="AB15" s="508"/>
      <c r="AC15" s="508"/>
      <c r="AD15" s="508"/>
      <c r="AE15" s="508"/>
      <c r="AF15" s="508"/>
      <c r="AG15" s="508"/>
      <c r="AH15" s="508"/>
      <c r="AI15" s="509"/>
    </row>
    <row r="16" spans="2:35" ht="35.450000000000003" customHeight="1" x14ac:dyDescent="0.15">
      <c r="B16" s="503"/>
      <c r="C16" s="507"/>
      <c r="D16" s="508"/>
      <c r="E16" s="508"/>
      <c r="F16" s="508"/>
      <c r="G16" s="508"/>
      <c r="H16" s="508"/>
      <c r="I16" s="508"/>
      <c r="J16" s="508"/>
      <c r="K16" s="508"/>
      <c r="L16" s="508"/>
      <c r="M16" s="508"/>
      <c r="N16" s="508"/>
      <c r="O16" s="508"/>
      <c r="P16" s="508"/>
      <c r="Q16" s="508"/>
      <c r="R16" s="508"/>
      <c r="S16" s="508"/>
      <c r="T16" s="508"/>
      <c r="U16" s="508"/>
      <c r="V16" s="508"/>
      <c r="W16" s="508"/>
      <c r="X16" s="508"/>
      <c r="Y16" s="508"/>
      <c r="Z16" s="508"/>
      <c r="AA16" s="508"/>
      <c r="AB16" s="508"/>
      <c r="AC16" s="508"/>
      <c r="AD16" s="508"/>
      <c r="AE16" s="508"/>
      <c r="AF16" s="508"/>
      <c r="AG16" s="508"/>
      <c r="AH16" s="508"/>
      <c r="AI16" s="509"/>
    </row>
    <row r="17" spans="2:35" ht="35.450000000000003" customHeight="1" x14ac:dyDescent="0.15">
      <c r="B17" s="503"/>
      <c r="C17" s="507"/>
      <c r="D17" s="508"/>
      <c r="E17" s="508"/>
      <c r="F17" s="508"/>
      <c r="G17" s="508"/>
      <c r="H17" s="508"/>
      <c r="I17" s="508"/>
      <c r="J17" s="508"/>
      <c r="K17" s="508"/>
      <c r="L17" s="508"/>
      <c r="M17" s="508"/>
      <c r="N17" s="508"/>
      <c r="O17" s="508"/>
      <c r="P17" s="508"/>
      <c r="Q17" s="508"/>
      <c r="R17" s="508"/>
      <c r="S17" s="508"/>
      <c r="T17" s="508"/>
      <c r="U17" s="508"/>
      <c r="V17" s="508"/>
      <c r="W17" s="508"/>
      <c r="X17" s="508"/>
      <c r="Y17" s="508"/>
      <c r="Z17" s="508"/>
      <c r="AA17" s="508"/>
      <c r="AB17" s="508"/>
      <c r="AC17" s="508"/>
      <c r="AD17" s="508"/>
      <c r="AE17" s="508"/>
      <c r="AF17" s="508"/>
      <c r="AG17" s="508"/>
      <c r="AH17" s="508"/>
      <c r="AI17" s="509"/>
    </row>
    <row r="18" spans="2:35" ht="53.25" customHeight="1" x14ac:dyDescent="0.15">
      <c r="B18" s="503"/>
      <c r="C18" s="510"/>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2"/>
    </row>
    <row r="19" spans="2:35" ht="15" customHeight="1" x14ac:dyDescent="0.15">
      <c r="B19" s="16"/>
      <c r="C19" s="16"/>
      <c r="D19" s="256"/>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B79D-2423-482D-93FB-C00F003A715A}">
  <sheetPr codeName="Sheet20">
    <pageSetUpPr fitToPage="1"/>
  </sheetPr>
  <dimension ref="B2:AI19"/>
  <sheetViews>
    <sheetView showGridLines="0" showZeros="0" view="pageBreakPreview" zoomScaleNormal="70" zoomScaleSheetLayoutView="100" workbookViewId="0">
      <selection activeCell="C6" sqref="C6:AJ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25" t="s">
        <v>208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row>
    <row r="4" spans="2:35" ht="20.100000000000001" customHeight="1" x14ac:dyDescent="0.15">
      <c r="B4" s="526" t="s">
        <v>60</v>
      </c>
      <c r="C4" s="527"/>
      <c r="D4" s="528"/>
      <c r="E4" s="529" t="str">
        <f>'様式A-1'!D3</f>
        <v>フカボリズイドウ</v>
      </c>
      <c r="F4" s="530"/>
      <c r="G4" s="530"/>
      <c r="H4" s="530"/>
      <c r="I4" s="531"/>
      <c r="J4" s="532" t="s">
        <v>61</v>
      </c>
      <c r="K4" s="532"/>
      <c r="L4" s="532"/>
      <c r="M4" s="533" t="str">
        <f>'様式A-1'!J3</f>
        <v>大河内地吉線</v>
      </c>
      <c r="N4" s="533"/>
      <c r="O4" s="533"/>
      <c r="P4" s="533"/>
      <c r="Q4" s="533"/>
      <c r="R4" s="533"/>
      <c r="S4" s="297" t="s">
        <v>68</v>
      </c>
      <c r="T4" s="298"/>
      <c r="U4" s="298"/>
      <c r="V4" s="299"/>
      <c r="W4" s="513" t="str">
        <f>'様式A-1'!K5</f>
        <v>アジア航測株式会社
飯田 琢巳</v>
      </c>
      <c r="X4" s="514"/>
      <c r="Y4" s="514"/>
      <c r="Z4" s="514"/>
      <c r="AA4" s="514"/>
      <c r="AB4" s="515"/>
      <c r="AC4" s="519" t="s">
        <v>209</v>
      </c>
      <c r="AD4" s="520"/>
      <c r="AE4" s="521"/>
      <c r="AF4" s="534">
        <f>'様式A-1'!R5</f>
        <v>46080</v>
      </c>
      <c r="AG4" s="535"/>
      <c r="AH4" s="535"/>
      <c r="AI4" s="536"/>
    </row>
    <row r="5" spans="2:35" ht="20.100000000000001" customHeight="1" x14ac:dyDescent="0.15">
      <c r="B5" s="540" t="s">
        <v>165</v>
      </c>
      <c r="C5" s="541"/>
      <c r="D5" s="542"/>
      <c r="E5" s="543" t="str">
        <f>'様式A-1'!D4</f>
        <v>深堀隧道</v>
      </c>
      <c r="F5" s="544"/>
      <c r="G5" s="544"/>
      <c r="H5" s="544"/>
      <c r="I5" s="545"/>
      <c r="J5" s="546" t="s">
        <v>166</v>
      </c>
      <c r="K5" s="546"/>
      <c r="L5" s="546"/>
      <c r="M5" s="533" t="str">
        <f>'様式A-1'!R3</f>
        <v>山口県下関土木建築事務所</v>
      </c>
      <c r="N5" s="533"/>
      <c r="O5" s="533"/>
      <c r="P5" s="533"/>
      <c r="Q5" s="533"/>
      <c r="R5" s="533"/>
      <c r="S5" s="300"/>
      <c r="T5" s="301"/>
      <c r="U5" s="301"/>
      <c r="V5" s="302"/>
      <c r="W5" s="516"/>
      <c r="X5" s="517"/>
      <c r="Y5" s="517"/>
      <c r="Z5" s="517"/>
      <c r="AA5" s="517"/>
      <c r="AB5" s="518"/>
      <c r="AC5" s="522"/>
      <c r="AD5" s="523"/>
      <c r="AE5" s="524"/>
      <c r="AF5" s="537"/>
      <c r="AG5" s="538"/>
      <c r="AH5" s="538"/>
      <c r="AI5" s="539"/>
    </row>
    <row r="6" spans="2:35" ht="26.25" customHeight="1" x14ac:dyDescent="0.15">
      <c r="B6" s="502" t="s">
        <v>210</v>
      </c>
      <c r="C6" s="547"/>
      <c r="D6" s="547"/>
      <c r="E6" s="547"/>
      <c r="F6" s="547"/>
      <c r="G6" s="547"/>
      <c r="H6" s="547"/>
      <c r="I6" s="547"/>
      <c r="J6" s="547"/>
      <c r="K6" s="547"/>
      <c r="L6" s="547"/>
      <c r="M6" s="547"/>
      <c r="N6" s="547"/>
      <c r="O6" s="547"/>
      <c r="P6" s="547"/>
      <c r="Q6" s="547"/>
      <c r="R6" s="547"/>
      <c r="S6" s="547"/>
      <c r="T6" s="547"/>
      <c r="U6" s="547"/>
      <c r="V6" s="547"/>
      <c r="W6" s="547"/>
      <c r="X6" s="547"/>
      <c r="Y6" s="547"/>
      <c r="Z6" s="547"/>
      <c r="AA6" s="547"/>
      <c r="AB6" s="547"/>
      <c r="AC6" s="547"/>
      <c r="AD6" s="547"/>
      <c r="AE6" s="547"/>
      <c r="AF6" s="547"/>
      <c r="AG6" s="547"/>
      <c r="AH6" s="547"/>
      <c r="AI6" s="547"/>
    </row>
    <row r="7" spans="2:35" ht="35.450000000000003" customHeight="1" x14ac:dyDescent="0.15">
      <c r="B7" s="503"/>
      <c r="C7" s="547"/>
      <c r="D7" s="547"/>
      <c r="E7" s="547"/>
      <c r="F7" s="547"/>
      <c r="G7" s="547"/>
      <c r="H7" s="547"/>
      <c r="I7" s="547"/>
      <c r="J7" s="547"/>
      <c r="K7" s="547"/>
      <c r="L7" s="547"/>
      <c r="M7" s="547"/>
      <c r="N7" s="547"/>
      <c r="O7" s="547"/>
      <c r="P7" s="547"/>
      <c r="Q7" s="547"/>
      <c r="R7" s="547"/>
      <c r="S7" s="547"/>
      <c r="T7" s="547"/>
      <c r="U7" s="547"/>
      <c r="V7" s="547"/>
      <c r="W7" s="547"/>
      <c r="X7" s="547"/>
      <c r="Y7" s="547"/>
      <c r="Z7" s="547"/>
      <c r="AA7" s="547"/>
      <c r="AB7" s="547"/>
      <c r="AC7" s="547"/>
      <c r="AD7" s="547"/>
      <c r="AE7" s="547"/>
      <c r="AF7" s="547"/>
      <c r="AG7" s="547"/>
      <c r="AH7" s="547"/>
      <c r="AI7" s="547"/>
    </row>
    <row r="8" spans="2:35" ht="35.450000000000003" customHeight="1" x14ac:dyDescent="0.15">
      <c r="B8" s="503"/>
      <c r="C8" s="547"/>
      <c r="D8" s="547"/>
      <c r="E8" s="547"/>
      <c r="F8" s="547"/>
      <c r="G8" s="547"/>
      <c r="H8" s="547"/>
      <c r="I8" s="547"/>
      <c r="J8" s="547"/>
      <c r="K8" s="547"/>
      <c r="L8" s="547"/>
      <c r="M8" s="547"/>
      <c r="N8" s="547"/>
      <c r="O8" s="547"/>
      <c r="P8" s="547"/>
      <c r="Q8" s="547"/>
      <c r="R8" s="547"/>
      <c r="S8" s="547"/>
      <c r="T8" s="547"/>
      <c r="U8" s="547"/>
      <c r="V8" s="547"/>
      <c r="W8" s="547"/>
      <c r="X8" s="547"/>
      <c r="Y8" s="547"/>
      <c r="Z8" s="547"/>
      <c r="AA8" s="547"/>
      <c r="AB8" s="547"/>
      <c r="AC8" s="547"/>
      <c r="AD8" s="547"/>
      <c r="AE8" s="547"/>
      <c r="AF8" s="547"/>
      <c r="AG8" s="547"/>
      <c r="AH8" s="547"/>
      <c r="AI8" s="547"/>
    </row>
    <row r="9" spans="2:35" ht="35.450000000000003" customHeight="1" x14ac:dyDescent="0.15">
      <c r="B9" s="503"/>
      <c r="C9" s="547"/>
      <c r="D9" s="547"/>
      <c r="E9" s="547"/>
      <c r="F9" s="547"/>
      <c r="G9" s="547"/>
      <c r="H9" s="547"/>
      <c r="I9" s="547"/>
      <c r="J9" s="547"/>
      <c r="K9" s="547"/>
      <c r="L9" s="547"/>
      <c r="M9" s="547"/>
      <c r="N9" s="547"/>
      <c r="O9" s="547"/>
      <c r="P9" s="547"/>
      <c r="Q9" s="547"/>
      <c r="R9" s="547"/>
      <c r="S9" s="547"/>
      <c r="T9" s="547"/>
      <c r="U9" s="547"/>
      <c r="V9" s="547"/>
      <c r="W9" s="547"/>
      <c r="X9" s="547"/>
      <c r="Y9" s="547"/>
      <c r="Z9" s="547"/>
      <c r="AA9" s="547"/>
      <c r="AB9" s="547"/>
      <c r="AC9" s="547"/>
      <c r="AD9" s="547"/>
      <c r="AE9" s="547"/>
      <c r="AF9" s="547"/>
      <c r="AG9" s="547"/>
      <c r="AH9" s="547"/>
      <c r="AI9" s="547"/>
    </row>
    <row r="10" spans="2:35" ht="35.450000000000003" customHeight="1" x14ac:dyDescent="0.15">
      <c r="B10" s="503"/>
      <c r="C10" s="547"/>
      <c r="D10" s="547"/>
      <c r="E10" s="547"/>
      <c r="F10" s="547"/>
      <c r="G10" s="547"/>
      <c r="H10" s="547"/>
      <c r="I10" s="547"/>
      <c r="J10" s="547"/>
      <c r="K10" s="547"/>
      <c r="L10" s="547"/>
      <c r="M10" s="547"/>
      <c r="N10" s="547"/>
      <c r="O10" s="547"/>
      <c r="P10" s="547"/>
      <c r="Q10" s="547"/>
      <c r="R10" s="547"/>
      <c r="S10" s="547"/>
      <c r="T10" s="547"/>
      <c r="U10" s="547"/>
      <c r="V10" s="547"/>
      <c r="W10" s="547"/>
      <c r="X10" s="547"/>
      <c r="Y10" s="547"/>
      <c r="Z10" s="547"/>
      <c r="AA10" s="547"/>
      <c r="AB10" s="547"/>
      <c r="AC10" s="547"/>
      <c r="AD10" s="547"/>
      <c r="AE10" s="547"/>
      <c r="AF10" s="547"/>
      <c r="AG10" s="547"/>
      <c r="AH10" s="547"/>
      <c r="AI10" s="547"/>
    </row>
    <row r="11" spans="2:35" ht="35.450000000000003" customHeight="1" x14ac:dyDescent="0.15">
      <c r="B11" s="503"/>
      <c r="C11" s="547"/>
      <c r="D11" s="547"/>
      <c r="E11" s="547"/>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547"/>
      <c r="AD11" s="547"/>
      <c r="AE11" s="547"/>
      <c r="AF11" s="547"/>
      <c r="AG11" s="547"/>
      <c r="AH11" s="547"/>
      <c r="AI11" s="547"/>
    </row>
    <row r="12" spans="2:35" ht="35.450000000000003" customHeight="1" x14ac:dyDescent="0.15">
      <c r="B12" s="503"/>
      <c r="C12" s="547"/>
      <c r="D12" s="547"/>
      <c r="E12" s="547"/>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547"/>
      <c r="AD12" s="547"/>
      <c r="AE12" s="547"/>
      <c r="AF12" s="547"/>
      <c r="AG12" s="547"/>
      <c r="AH12" s="547"/>
      <c r="AI12" s="547"/>
    </row>
    <row r="13" spans="2:35" ht="35.450000000000003" customHeight="1" x14ac:dyDescent="0.15">
      <c r="B13" s="503"/>
      <c r="C13" s="547"/>
      <c r="D13" s="547"/>
      <c r="E13" s="547"/>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547"/>
      <c r="AD13" s="547"/>
      <c r="AE13" s="547"/>
      <c r="AF13" s="547"/>
      <c r="AG13" s="547"/>
      <c r="AH13" s="547"/>
      <c r="AI13" s="547"/>
    </row>
    <row r="14" spans="2:35" ht="35.450000000000003" customHeight="1" x14ac:dyDescent="0.15">
      <c r="B14" s="503"/>
      <c r="C14" s="547"/>
      <c r="D14" s="547"/>
      <c r="E14" s="547"/>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547"/>
      <c r="AD14" s="547"/>
      <c r="AE14" s="547"/>
      <c r="AF14" s="547"/>
      <c r="AG14" s="547"/>
      <c r="AH14" s="547"/>
      <c r="AI14" s="547"/>
    </row>
    <row r="15" spans="2:35" ht="35.450000000000003" customHeight="1" x14ac:dyDescent="0.15">
      <c r="B15" s="503"/>
      <c r="C15" s="547"/>
      <c r="D15" s="547"/>
      <c r="E15" s="547"/>
      <c r="F15" s="547"/>
      <c r="G15" s="547"/>
      <c r="H15" s="547"/>
      <c r="I15" s="547"/>
      <c r="J15" s="547"/>
      <c r="K15" s="547"/>
      <c r="L15" s="547"/>
      <c r="M15" s="547"/>
      <c r="N15" s="547"/>
      <c r="O15" s="547"/>
      <c r="P15" s="547"/>
      <c r="Q15" s="547"/>
      <c r="R15" s="547"/>
      <c r="S15" s="547"/>
      <c r="T15" s="547"/>
      <c r="U15" s="547"/>
      <c r="V15" s="547"/>
      <c r="W15" s="547"/>
      <c r="X15" s="547"/>
      <c r="Y15" s="547"/>
      <c r="Z15" s="547"/>
      <c r="AA15" s="547"/>
      <c r="AB15" s="547"/>
      <c r="AC15" s="547"/>
      <c r="AD15" s="547"/>
      <c r="AE15" s="547"/>
      <c r="AF15" s="547"/>
      <c r="AG15" s="547"/>
      <c r="AH15" s="547"/>
      <c r="AI15" s="547"/>
    </row>
    <row r="16" spans="2:35" ht="35.450000000000003" customHeight="1" x14ac:dyDescent="0.15">
      <c r="B16" s="503"/>
      <c r="C16" s="547"/>
      <c r="D16" s="547"/>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row>
    <row r="17" spans="2:35" ht="35.450000000000003" customHeight="1" x14ac:dyDescent="0.15">
      <c r="B17" s="503"/>
      <c r="C17" s="547"/>
      <c r="D17" s="547"/>
      <c r="E17" s="547"/>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7"/>
      <c r="AE17" s="547"/>
      <c r="AF17" s="547"/>
      <c r="AG17" s="547"/>
      <c r="AH17" s="547"/>
      <c r="AI17" s="547"/>
    </row>
    <row r="18" spans="2:35" ht="53.25" customHeight="1" x14ac:dyDescent="0.15">
      <c r="B18" s="503"/>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547"/>
      <c r="AF18" s="547"/>
      <c r="AG18" s="547"/>
      <c r="AH18" s="547"/>
      <c r="AI18" s="547"/>
    </row>
    <row r="19" spans="2:35" ht="15" customHeight="1" x14ac:dyDescent="0.15">
      <c r="B19" s="16"/>
      <c r="C19" s="16"/>
      <c r="D19" s="256"/>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A392-3D38-40A6-A712-8C5CB6EA8E72}">
  <sheetPr codeName="Sheet21">
    <pageSetUpPr fitToPage="1"/>
  </sheetPr>
  <dimension ref="B2:AI19"/>
  <sheetViews>
    <sheetView showGridLines="0" showZeros="0" view="pageBreakPreview" zoomScaleNormal="70" zoomScaleSheetLayoutView="100" workbookViewId="0">
      <selection activeCell="C6" sqref="C6:AJ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25" t="s">
        <v>208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row>
    <row r="4" spans="2:35" ht="20.100000000000001" customHeight="1" x14ac:dyDescent="0.15">
      <c r="B4" s="526" t="s">
        <v>60</v>
      </c>
      <c r="C4" s="527"/>
      <c r="D4" s="528"/>
      <c r="E4" s="529" t="str">
        <f>'様式A-1'!D3</f>
        <v>フカボリズイドウ</v>
      </c>
      <c r="F4" s="530"/>
      <c r="G4" s="530"/>
      <c r="H4" s="530"/>
      <c r="I4" s="531"/>
      <c r="J4" s="532" t="s">
        <v>61</v>
      </c>
      <c r="K4" s="532"/>
      <c r="L4" s="532"/>
      <c r="M4" s="533" t="str">
        <f>'様式A-1'!J3</f>
        <v>大河内地吉線</v>
      </c>
      <c r="N4" s="533"/>
      <c r="O4" s="533"/>
      <c r="P4" s="533"/>
      <c r="Q4" s="533"/>
      <c r="R4" s="533"/>
      <c r="S4" s="297" t="s">
        <v>68</v>
      </c>
      <c r="T4" s="298"/>
      <c r="U4" s="298"/>
      <c r="V4" s="299"/>
      <c r="W4" s="513" t="str">
        <f>'様式A-1'!K5</f>
        <v>アジア航測株式会社
飯田 琢巳</v>
      </c>
      <c r="X4" s="514"/>
      <c r="Y4" s="514"/>
      <c r="Z4" s="514"/>
      <c r="AA4" s="514"/>
      <c r="AB4" s="515"/>
      <c r="AC4" s="519" t="s">
        <v>209</v>
      </c>
      <c r="AD4" s="520"/>
      <c r="AE4" s="521"/>
      <c r="AF4" s="534">
        <f>'様式A-1'!R5</f>
        <v>46080</v>
      </c>
      <c r="AG4" s="535"/>
      <c r="AH4" s="535"/>
      <c r="AI4" s="536"/>
    </row>
    <row r="5" spans="2:35" ht="20.100000000000001" customHeight="1" x14ac:dyDescent="0.15">
      <c r="B5" s="540" t="s">
        <v>165</v>
      </c>
      <c r="C5" s="541"/>
      <c r="D5" s="542"/>
      <c r="E5" s="543" t="str">
        <f>'様式A-1'!D4</f>
        <v>深堀隧道</v>
      </c>
      <c r="F5" s="544"/>
      <c r="G5" s="544"/>
      <c r="H5" s="544"/>
      <c r="I5" s="545"/>
      <c r="J5" s="546" t="s">
        <v>166</v>
      </c>
      <c r="K5" s="546"/>
      <c r="L5" s="546"/>
      <c r="M5" s="533" t="str">
        <f>'様式A-1'!R3</f>
        <v>山口県下関土木建築事務所</v>
      </c>
      <c r="N5" s="533"/>
      <c r="O5" s="533"/>
      <c r="P5" s="533"/>
      <c r="Q5" s="533"/>
      <c r="R5" s="533"/>
      <c r="S5" s="300"/>
      <c r="T5" s="301"/>
      <c r="U5" s="301"/>
      <c r="V5" s="302"/>
      <c r="W5" s="516"/>
      <c r="X5" s="517"/>
      <c r="Y5" s="517"/>
      <c r="Z5" s="517"/>
      <c r="AA5" s="517"/>
      <c r="AB5" s="518"/>
      <c r="AC5" s="522"/>
      <c r="AD5" s="523"/>
      <c r="AE5" s="524"/>
      <c r="AF5" s="537"/>
      <c r="AG5" s="538"/>
      <c r="AH5" s="538"/>
      <c r="AI5" s="539"/>
    </row>
    <row r="6" spans="2:35" ht="26.25" customHeight="1" x14ac:dyDescent="0.15">
      <c r="B6" s="502" t="s">
        <v>210</v>
      </c>
      <c r="C6" s="547"/>
      <c r="D6" s="547"/>
      <c r="E6" s="547"/>
      <c r="F6" s="547"/>
      <c r="G6" s="547"/>
      <c r="H6" s="547"/>
      <c r="I6" s="547"/>
      <c r="J6" s="547"/>
      <c r="K6" s="547"/>
      <c r="L6" s="547"/>
      <c r="M6" s="547"/>
      <c r="N6" s="547"/>
      <c r="O6" s="547"/>
      <c r="P6" s="547"/>
      <c r="Q6" s="547"/>
      <c r="R6" s="547"/>
      <c r="S6" s="547"/>
      <c r="T6" s="547"/>
      <c r="U6" s="547"/>
      <c r="V6" s="547"/>
      <c r="W6" s="547"/>
      <c r="X6" s="547"/>
      <c r="Y6" s="547"/>
      <c r="Z6" s="547"/>
      <c r="AA6" s="547"/>
      <c r="AB6" s="547"/>
      <c r="AC6" s="547"/>
      <c r="AD6" s="547"/>
      <c r="AE6" s="547"/>
      <c r="AF6" s="547"/>
      <c r="AG6" s="547"/>
      <c r="AH6" s="547"/>
      <c r="AI6" s="547"/>
    </row>
    <row r="7" spans="2:35" ht="35.450000000000003" customHeight="1" x14ac:dyDescent="0.15">
      <c r="B7" s="503"/>
      <c r="C7" s="547"/>
      <c r="D7" s="547"/>
      <c r="E7" s="547"/>
      <c r="F7" s="547"/>
      <c r="G7" s="547"/>
      <c r="H7" s="547"/>
      <c r="I7" s="547"/>
      <c r="J7" s="547"/>
      <c r="K7" s="547"/>
      <c r="L7" s="547"/>
      <c r="M7" s="547"/>
      <c r="N7" s="547"/>
      <c r="O7" s="547"/>
      <c r="P7" s="547"/>
      <c r="Q7" s="547"/>
      <c r="R7" s="547"/>
      <c r="S7" s="547"/>
      <c r="T7" s="547"/>
      <c r="U7" s="547"/>
      <c r="V7" s="547"/>
      <c r="W7" s="547"/>
      <c r="X7" s="547"/>
      <c r="Y7" s="547"/>
      <c r="Z7" s="547"/>
      <c r="AA7" s="547"/>
      <c r="AB7" s="547"/>
      <c r="AC7" s="547"/>
      <c r="AD7" s="547"/>
      <c r="AE7" s="547"/>
      <c r="AF7" s="547"/>
      <c r="AG7" s="547"/>
      <c r="AH7" s="547"/>
      <c r="AI7" s="547"/>
    </row>
    <row r="8" spans="2:35" ht="35.450000000000003" customHeight="1" x14ac:dyDescent="0.15">
      <c r="B8" s="503"/>
      <c r="C8" s="547"/>
      <c r="D8" s="547"/>
      <c r="E8" s="547"/>
      <c r="F8" s="547"/>
      <c r="G8" s="547"/>
      <c r="H8" s="547"/>
      <c r="I8" s="547"/>
      <c r="J8" s="547"/>
      <c r="K8" s="547"/>
      <c r="L8" s="547"/>
      <c r="M8" s="547"/>
      <c r="N8" s="547"/>
      <c r="O8" s="547"/>
      <c r="P8" s="547"/>
      <c r="Q8" s="547"/>
      <c r="R8" s="547"/>
      <c r="S8" s="547"/>
      <c r="T8" s="547"/>
      <c r="U8" s="547"/>
      <c r="V8" s="547"/>
      <c r="W8" s="547"/>
      <c r="X8" s="547"/>
      <c r="Y8" s="547"/>
      <c r="Z8" s="547"/>
      <c r="AA8" s="547"/>
      <c r="AB8" s="547"/>
      <c r="AC8" s="547"/>
      <c r="AD8" s="547"/>
      <c r="AE8" s="547"/>
      <c r="AF8" s="547"/>
      <c r="AG8" s="547"/>
      <c r="AH8" s="547"/>
      <c r="AI8" s="547"/>
    </row>
    <row r="9" spans="2:35" ht="35.450000000000003" customHeight="1" x14ac:dyDescent="0.15">
      <c r="B9" s="503"/>
      <c r="C9" s="547"/>
      <c r="D9" s="547"/>
      <c r="E9" s="547"/>
      <c r="F9" s="547"/>
      <c r="G9" s="547"/>
      <c r="H9" s="547"/>
      <c r="I9" s="547"/>
      <c r="J9" s="547"/>
      <c r="K9" s="547"/>
      <c r="L9" s="547"/>
      <c r="M9" s="547"/>
      <c r="N9" s="547"/>
      <c r="O9" s="547"/>
      <c r="P9" s="547"/>
      <c r="Q9" s="547"/>
      <c r="R9" s="547"/>
      <c r="S9" s="547"/>
      <c r="T9" s="547"/>
      <c r="U9" s="547"/>
      <c r="V9" s="547"/>
      <c r="W9" s="547"/>
      <c r="X9" s="547"/>
      <c r="Y9" s="547"/>
      <c r="Z9" s="547"/>
      <c r="AA9" s="547"/>
      <c r="AB9" s="547"/>
      <c r="AC9" s="547"/>
      <c r="AD9" s="547"/>
      <c r="AE9" s="547"/>
      <c r="AF9" s="547"/>
      <c r="AG9" s="547"/>
      <c r="AH9" s="547"/>
      <c r="AI9" s="547"/>
    </row>
    <row r="10" spans="2:35" ht="35.450000000000003" customHeight="1" x14ac:dyDescent="0.15">
      <c r="B10" s="503"/>
      <c r="C10" s="547"/>
      <c r="D10" s="547"/>
      <c r="E10" s="547"/>
      <c r="F10" s="547"/>
      <c r="G10" s="547"/>
      <c r="H10" s="547"/>
      <c r="I10" s="547"/>
      <c r="J10" s="547"/>
      <c r="K10" s="547"/>
      <c r="L10" s="547"/>
      <c r="M10" s="547"/>
      <c r="N10" s="547"/>
      <c r="O10" s="547"/>
      <c r="P10" s="547"/>
      <c r="Q10" s="547"/>
      <c r="R10" s="547"/>
      <c r="S10" s="547"/>
      <c r="T10" s="547"/>
      <c r="U10" s="547"/>
      <c r="V10" s="547"/>
      <c r="W10" s="547"/>
      <c r="X10" s="547"/>
      <c r="Y10" s="547"/>
      <c r="Z10" s="547"/>
      <c r="AA10" s="547"/>
      <c r="AB10" s="547"/>
      <c r="AC10" s="547"/>
      <c r="AD10" s="547"/>
      <c r="AE10" s="547"/>
      <c r="AF10" s="547"/>
      <c r="AG10" s="547"/>
      <c r="AH10" s="547"/>
      <c r="AI10" s="547"/>
    </row>
    <row r="11" spans="2:35" ht="35.450000000000003" customHeight="1" x14ac:dyDescent="0.15">
      <c r="B11" s="503"/>
      <c r="C11" s="547"/>
      <c r="D11" s="547"/>
      <c r="E11" s="547"/>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547"/>
      <c r="AD11" s="547"/>
      <c r="AE11" s="547"/>
      <c r="AF11" s="547"/>
      <c r="AG11" s="547"/>
      <c r="AH11" s="547"/>
      <c r="AI11" s="547"/>
    </row>
    <row r="12" spans="2:35" ht="35.450000000000003" customHeight="1" x14ac:dyDescent="0.15">
      <c r="B12" s="503"/>
      <c r="C12" s="547"/>
      <c r="D12" s="547"/>
      <c r="E12" s="547"/>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547"/>
      <c r="AD12" s="547"/>
      <c r="AE12" s="547"/>
      <c r="AF12" s="547"/>
      <c r="AG12" s="547"/>
      <c r="AH12" s="547"/>
      <c r="AI12" s="547"/>
    </row>
    <row r="13" spans="2:35" ht="35.450000000000003" customHeight="1" x14ac:dyDescent="0.15">
      <c r="B13" s="503"/>
      <c r="C13" s="547"/>
      <c r="D13" s="547"/>
      <c r="E13" s="547"/>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547"/>
      <c r="AD13" s="547"/>
      <c r="AE13" s="547"/>
      <c r="AF13" s="547"/>
      <c r="AG13" s="547"/>
      <c r="AH13" s="547"/>
      <c r="AI13" s="547"/>
    </row>
    <row r="14" spans="2:35" ht="35.450000000000003" customHeight="1" x14ac:dyDescent="0.15">
      <c r="B14" s="503"/>
      <c r="C14" s="547"/>
      <c r="D14" s="547"/>
      <c r="E14" s="547"/>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547"/>
      <c r="AD14" s="547"/>
      <c r="AE14" s="547"/>
      <c r="AF14" s="547"/>
      <c r="AG14" s="547"/>
      <c r="AH14" s="547"/>
      <c r="AI14" s="547"/>
    </row>
    <row r="15" spans="2:35" ht="35.450000000000003" customHeight="1" x14ac:dyDescent="0.15">
      <c r="B15" s="503"/>
      <c r="C15" s="547"/>
      <c r="D15" s="547"/>
      <c r="E15" s="547"/>
      <c r="F15" s="547"/>
      <c r="G15" s="547"/>
      <c r="H15" s="547"/>
      <c r="I15" s="547"/>
      <c r="J15" s="547"/>
      <c r="K15" s="547"/>
      <c r="L15" s="547"/>
      <c r="M15" s="547"/>
      <c r="N15" s="547"/>
      <c r="O15" s="547"/>
      <c r="P15" s="547"/>
      <c r="Q15" s="547"/>
      <c r="R15" s="547"/>
      <c r="S15" s="547"/>
      <c r="T15" s="547"/>
      <c r="U15" s="547"/>
      <c r="V15" s="547"/>
      <c r="W15" s="547"/>
      <c r="X15" s="547"/>
      <c r="Y15" s="547"/>
      <c r="Z15" s="547"/>
      <c r="AA15" s="547"/>
      <c r="AB15" s="547"/>
      <c r="AC15" s="547"/>
      <c r="AD15" s="547"/>
      <c r="AE15" s="547"/>
      <c r="AF15" s="547"/>
      <c r="AG15" s="547"/>
      <c r="AH15" s="547"/>
      <c r="AI15" s="547"/>
    </row>
    <row r="16" spans="2:35" ht="35.450000000000003" customHeight="1" x14ac:dyDescent="0.15">
      <c r="B16" s="503"/>
      <c r="C16" s="547"/>
      <c r="D16" s="547"/>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row>
    <row r="17" spans="2:35" ht="35.450000000000003" customHeight="1" x14ac:dyDescent="0.15">
      <c r="B17" s="503"/>
      <c r="C17" s="547"/>
      <c r="D17" s="547"/>
      <c r="E17" s="547"/>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7"/>
      <c r="AE17" s="547"/>
      <c r="AF17" s="547"/>
      <c r="AG17" s="547"/>
      <c r="AH17" s="547"/>
      <c r="AI17" s="547"/>
    </row>
    <row r="18" spans="2:35" ht="53.25" customHeight="1" x14ac:dyDescent="0.15">
      <c r="B18" s="503"/>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547"/>
      <c r="AF18" s="547"/>
      <c r="AG18" s="547"/>
      <c r="AH18" s="547"/>
      <c r="AI18" s="547"/>
    </row>
    <row r="19" spans="2:35" ht="15" customHeight="1" x14ac:dyDescent="0.15">
      <c r="B19" s="16"/>
      <c r="C19" s="16"/>
      <c r="D19" s="256"/>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5402D-8E41-42E2-B902-6FF6E98DD636}">
  <sheetPr>
    <pageSetUpPr fitToPage="1"/>
  </sheetPr>
  <dimension ref="B1:AA37"/>
  <sheetViews>
    <sheetView showGridLines="0" view="pageBreakPreview" zoomScaleNormal="70" zoomScaleSheetLayoutView="100" workbookViewId="0">
      <selection activeCell="V2" sqref="V2: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8" t="s">
        <v>211</v>
      </c>
      <c r="C2" s="173"/>
      <c r="D2" s="173"/>
      <c r="E2" s="173"/>
      <c r="F2" s="173"/>
      <c r="G2" s="173"/>
      <c r="H2" s="173"/>
      <c r="I2" s="173"/>
      <c r="J2" s="173"/>
      <c r="K2" s="173"/>
      <c r="L2" s="173"/>
      <c r="M2" s="175"/>
      <c r="N2" s="326" t="s">
        <v>212</v>
      </c>
      <c r="O2" s="326"/>
      <c r="P2" s="589">
        <v>45926</v>
      </c>
      <c r="Q2" s="590"/>
      <c r="R2" s="591"/>
      <c r="S2" s="326" t="s">
        <v>213</v>
      </c>
      <c r="T2" s="326"/>
      <c r="U2" s="326"/>
      <c r="V2" s="592" t="s">
        <v>918</v>
      </c>
      <c r="W2" s="592"/>
      <c r="X2" s="592"/>
      <c r="Y2" s="592"/>
      <c r="Z2" s="592"/>
    </row>
    <row r="3" spans="2:27" ht="20.100000000000001" customHeight="1" x14ac:dyDescent="0.15">
      <c r="B3" s="225" t="s">
        <v>60</v>
      </c>
      <c r="C3" s="329" t="s">
        <v>582</v>
      </c>
      <c r="D3" s="330"/>
      <c r="E3" s="330"/>
      <c r="F3" s="331"/>
      <c r="G3" s="322" t="s">
        <v>214</v>
      </c>
      <c r="H3" s="329" t="s">
        <v>584</v>
      </c>
      <c r="I3" s="330"/>
      <c r="J3" s="331"/>
      <c r="K3" s="322" t="s">
        <v>215</v>
      </c>
      <c r="L3" s="593" t="s">
        <v>585</v>
      </c>
      <c r="M3" s="593"/>
      <c r="N3" s="593"/>
      <c r="O3" s="593"/>
      <c r="P3" s="593"/>
      <c r="Q3" s="327" t="s">
        <v>216</v>
      </c>
      <c r="R3" s="328"/>
      <c r="S3" s="318" t="s">
        <v>590</v>
      </c>
      <c r="T3" s="313"/>
      <c r="U3" s="319"/>
      <c r="V3" s="595" t="s">
        <v>217</v>
      </c>
      <c r="W3" s="281" t="s">
        <v>218</v>
      </c>
      <c r="X3" s="584">
        <v>34.239559999999997</v>
      </c>
      <c r="Y3" s="585"/>
      <c r="Z3" s="586"/>
    </row>
    <row r="4" spans="2:27" ht="20.100000000000001" customHeight="1" x14ac:dyDescent="0.15">
      <c r="B4" s="222" t="s">
        <v>64</v>
      </c>
      <c r="C4" s="332" t="s">
        <v>583</v>
      </c>
      <c r="D4" s="333"/>
      <c r="E4" s="333"/>
      <c r="F4" s="334"/>
      <c r="G4" s="317"/>
      <c r="H4" s="332"/>
      <c r="I4" s="333"/>
      <c r="J4" s="334"/>
      <c r="K4" s="317"/>
      <c r="L4" s="594"/>
      <c r="M4" s="594"/>
      <c r="N4" s="594"/>
      <c r="O4" s="594"/>
      <c r="P4" s="594"/>
      <c r="Q4" s="310"/>
      <c r="R4" s="312"/>
      <c r="S4" s="332" t="s">
        <v>592</v>
      </c>
      <c r="T4" s="333"/>
      <c r="U4" s="334"/>
      <c r="V4" s="596"/>
      <c r="W4" s="282" t="s">
        <v>219</v>
      </c>
      <c r="X4" s="584">
        <v>131.11618999999999</v>
      </c>
      <c r="Y4" s="585"/>
      <c r="Z4" s="586"/>
    </row>
    <row r="5" spans="2:27" ht="20.100000000000001" customHeight="1" x14ac:dyDescent="0.15">
      <c r="B5" s="587" t="s">
        <v>66</v>
      </c>
      <c r="C5" s="229" t="s">
        <v>67</v>
      </c>
      <c r="D5" s="318" t="s">
        <v>553</v>
      </c>
      <c r="E5" s="313"/>
      <c r="F5" s="313"/>
      <c r="G5" s="285" t="s">
        <v>220</v>
      </c>
      <c r="H5" s="286"/>
      <c r="I5" s="318" t="s">
        <v>587</v>
      </c>
      <c r="J5" s="313"/>
      <c r="K5" s="319"/>
      <c r="L5" s="326" t="s">
        <v>70</v>
      </c>
      <c r="M5" s="326"/>
      <c r="N5" s="223" t="s">
        <v>71</v>
      </c>
      <c r="O5" s="177">
        <v>93.7</v>
      </c>
      <c r="P5" s="224" t="s">
        <v>72</v>
      </c>
      <c r="Q5" s="563" t="s">
        <v>221</v>
      </c>
      <c r="R5" s="580" t="s">
        <v>575</v>
      </c>
      <c r="S5" s="322" t="s">
        <v>222</v>
      </c>
      <c r="T5" s="322"/>
      <c r="U5" s="178" t="s">
        <v>593</v>
      </c>
      <c r="V5" s="582" t="s">
        <v>223</v>
      </c>
      <c r="W5" s="281" t="s">
        <v>218</v>
      </c>
      <c r="X5" s="584" t="s">
        <v>606</v>
      </c>
      <c r="Y5" s="585"/>
      <c r="Z5" s="586"/>
    </row>
    <row r="6" spans="2:27" ht="20.100000000000001" customHeight="1" x14ac:dyDescent="0.15">
      <c r="B6" s="588"/>
      <c r="C6" s="229" t="s">
        <v>73</v>
      </c>
      <c r="D6" s="318" t="s">
        <v>553</v>
      </c>
      <c r="E6" s="313"/>
      <c r="F6" s="313"/>
      <c r="G6" s="326" t="s">
        <v>224</v>
      </c>
      <c r="H6" s="326"/>
      <c r="I6" s="318" t="s">
        <v>588</v>
      </c>
      <c r="J6" s="313"/>
      <c r="K6" s="319"/>
      <c r="L6" s="326" t="s">
        <v>225</v>
      </c>
      <c r="M6" s="326"/>
      <c r="N6" s="223" t="s">
        <v>71</v>
      </c>
      <c r="O6" s="267">
        <v>5</v>
      </c>
      <c r="P6" s="224" t="s">
        <v>72</v>
      </c>
      <c r="Q6" s="312"/>
      <c r="R6" s="581"/>
      <c r="S6" s="326" t="s">
        <v>226</v>
      </c>
      <c r="T6" s="326"/>
      <c r="U6" s="179" t="s">
        <v>594</v>
      </c>
      <c r="V6" s="583"/>
      <c r="W6" s="281" t="s">
        <v>219</v>
      </c>
      <c r="X6" s="584" t="s">
        <v>607</v>
      </c>
      <c r="Y6" s="585"/>
      <c r="Z6" s="586"/>
    </row>
    <row r="7" spans="2:27" ht="7.5" customHeight="1" x14ac:dyDescent="0.15">
      <c r="B7" s="560" t="s">
        <v>227</v>
      </c>
      <c r="C7" s="560"/>
      <c r="D7" s="561" t="s">
        <v>614</v>
      </c>
      <c r="E7" s="561"/>
      <c r="F7" s="180"/>
      <c r="G7" s="180"/>
      <c r="H7" s="180"/>
      <c r="I7" s="180"/>
      <c r="J7" s="180"/>
      <c r="K7" s="180"/>
      <c r="L7" s="180"/>
      <c r="M7" s="180"/>
      <c r="N7" s="180"/>
      <c r="O7" s="180"/>
      <c r="P7" s="180"/>
      <c r="Q7" s="180"/>
      <c r="R7" s="180"/>
      <c r="S7" s="180"/>
      <c r="T7" s="180"/>
      <c r="U7" s="180"/>
      <c r="V7" s="180"/>
      <c r="W7" s="180"/>
      <c r="X7" s="181"/>
      <c r="Y7" s="181"/>
      <c r="Z7" s="182"/>
    </row>
    <row r="8" spans="2:27" ht="21.75" customHeight="1" x14ac:dyDescent="0.15">
      <c r="B8" s="560"/>
      <c r="C8" s="560"/>
      <c r="D8" s="561"/>
      <c r="E8" s="561"/>
      <c r="F8" s="183"/>
      <c r="G8" s="562" t="s">
        <v>228</v>
      </c>
      <c r="H8" s="563"/>
      <c r="I8" s="568" t="s">
        <v>229</v>
      </c>
      <c r="J8" s="184" t="s">
        <v>230</v>
      </c>
      <c r="K8" s="185" t="s">
        <v>231</v>
      </c>
      <c r="L8" s="571">
        <v>39</v>
      </c>
      <c r="M8" s="572"/>
      <c r="N8" s="229" t="s">
        <v>232</v>
      </c>
      <c r="O8" s="579">
        <v>0</v>
      </c>
      <c r="P8" s="579"/>
      <c r="Q8" s="229" t="s">
        <v>233</v>
      </c>
      <c r="R8" s="571">
        <v>0</v>
      </c>
      <c r="S8" s="572"/>
      <c r="T8" s="562" t="s">
        <v>234</v>
      </c>
      <c r="U8" s="563"/>
      <c r="V8" s="562" t="s">
        <v>235</v>
      </c>
      <c r="W8" s="563"/>
      <c r="X8" s="549">
        <v>0</v>
      </c>
      <c r="Y8" s="550"/>
      <c r="Z8" s="183"/>
      <c r="AA8" s="88"/>
    </row>
    <row r="9" spans="2:27" ht="10.9" customHeight="1" x14ac:dyDescent="0.15">
      <c r="B9" s="560"/>
      <c r="C9" s="560"/>
      <c r="D9" s="561"/>
      <c r="E9" s="561"/>
      <c r="F9" s="183"/>
      <c r="G9" s="564"/>
      <c r="H9" s="565"/>
      <c r="I9" s="569"/>
      <c r="J9" s="575" t="s">
        <v>236</v>
      </c>
      <c r="K9" s="577" t="s">
        <v>231</v>
      </c>
      <c r="L9" s="549">
        <v>48</v>
      </c>
      <c r="M9" s="550"/>
      <c r="N9" s="575" t="s">
        <v>232</v>
      </c>
      <c r="O9" s="549">
        <v>0</v>
      </c>
      <c r="P9" s="550"/>
      <c r="Q9" s="575" t="s">
        <v>485</v>
      </c>
      <c r="R9" s="549">
        <v>0</v>
      </c>
      <c r="S9" s="550"/>
      <c r="T9" s="564"/>
      <c r="U9" s="565"/>
      <c r="V9" s="566"/>
      <c r="W9" s="567"/>
      <c r="X9" s="573"/>
      <c r="Y9" s="574"/>
      <c r="Z9" s="183"/>
      <c r="AA9" s="88"/>
    </row>
    <row r="10" spans="2:27" ht="10.9" customHeight="1" x14ac:dyDescent="0.15">
      <c r="B10" s="560"/>
      <c r="C10" s="560"/>
      <c r="D10" s="561"/>
      <c r="E10" s="561"/>
      <c r="F10" s="183"/>
      <c r="G10" s="564"/>
      <c r="H10" s="565"/>
      <c r="I10" s="569"/>
      <c r="J10" s="576"/>
      <c r="K10" s="578"/>
      <c r="L10" s="551"/>
      <c r="M10" s="552"/>
      <c r="N10" s="576"/>
      <c r="O10" s="551"/>
      <c r="P10" s="552"/>
      <c r="Q10" s="576"/>
      <c r="R10" s="551"/>
      <c r="S10" s="552"/>
      <c r="T10" s="564"/>
      <c r="U10" s="565"/>
      <c r="V10" s="553" t="s">
        <v>237</v>
      </c>
      <c r="W10" s="554"/>
      <c r="X10" s="549">
        <v>25</v>
      </c>
      <c r="Y10" s="550"/>
      <c r="Z10" s="183"/>
      <c r="AA10" s="88"/>
    </row>
    <row r="11" spans="2:27" ht="21.75" customHeight="1" x14ac:dyDescent="0.15">
      <c r="B11" s="560"/>
      <c r="C11" s="560"/>
      <c r="D11" s="561"/>
      <c r="E11" s="561"/>
      <c r="F11" s="183"/>
      <c r="G11" s="566"/>
      <c r="H11" s="567"/>
      <c r="I11" s="570"/>
      <c r="J11" s="229" t="s">
        <v>238</v>
      </c>
      <c r="K11" s="185" t="s">
        <v>231</v>
      </c>
      <c r="L11" s="557">
        <v>0</v>
      </c>
      <c r="M11" s="558"/>
      <c r="N11" s="229" t="s">
        <v>232</v>
      </c>
      <c r="O11" s="559">
        <v>0</v>
      </c>
      <c r="P11" s="559"/>
      <c r="Q11" s="229" t="s">
        <v>233</v>
      </c>
      <c r="R11" s="557">
        <v>0</v>
      </c>
      <c r="S11" s="558"/>
      <c r="T11" s="566"/>
      <c r="U11" s="567"/>
      <c r="V11" s="555"/>
      <c r="W11" s="556"/>
      <c r="X11" s="551"/>
      <c r="Y11" s="552"/>
      <c r="Z11" s="183"/>
      <c r="AA11" s="88"/>
    </row>
    <row r="12" spans="2:27" ht="21.75" customHeight="1" x14ac:dyDescent="0.15">
      <c r="B12" s="320" t="s">
        <v>239</v>
      </c>
      <c r="C12" s="183"/>
      <c r="D12" s="186"/>
      <c r="E12" s="186"/>
      <c r="F12" s="183"/>
      <c r="G12" s="183"/>
      <c r="H12" s="183"/>
      <c r="I12" s="183"/>
      <c r="J12" s="183"/>
      <c r="K12" s="183"/>
      <c r="L12" s="183"/>
      <c r="M12" s="183"/>
      <c r="N12" s="183"/>
      <c r="O12" s="183"/>
      <c r="P12" s="183"/>
      <c r="Q12" s="183"/>
      <c r="R12" s="183"/>
      <c r="S12" s="183"/>
      <c r="T12" s="183"/>
      <c r="U12" s="183"/>
      <c r="V12" s="183"/>
      <c r="W12" s="183"/>
      <c r="X12" s="183"/>
      <c r="Y12" s="183"/>
      <c r="Z12" s="183"/>
      <c r="AA12" s="88"/>
    </row>
    <row r="13" spans="2:27" ht="21.75" customHeight="1" x14ac:dyDescent="0.15">
      <c r="B13" s="321"/>
      <c r="C13" s="183"/>
      <c r="D13" s="186"/>
      <c r="E13" s="186"/>
      <c r="F13" s="183"/>
      <c r="G13" s="183"/>
      <c r="H13" s="183"/>
      <c r="I13" s="183"/>
      <c r="J13" s="183"/>
      <c r="K13" s="183"/>
      <c r="L13" s="183"/>
      <c r="M13" s="183"/>
      <c r="N13" s="183"/>
      <c r="O13" s="183"/>
      <c r="P13" s="183"/>
      <c r="Q13" s="183"/>
      <c r="R13" s="183"/>
      <c r="S13" s="183"/>
      <c r="T13" s="183"/>
      <c r="U13" s="183"/>
      <c r="V13" s="187"/>
      <c r="W13" s="187"/>
      <c r="X13" s="187"/>
      <c r="Y13" s="187"/>
      <c r="Z13" s="183"/>
      <c r="AA13" s="88"/>
    </row>
    <row r="14" spans="2:27" ht="21.75" customHeight="1" x14ac:dyDescent="0.15">
      <c r="B14" s="321"/>
      <c r="C14" s="183"/>
      <c r="D14" s="186"/>
      <c r="E14" s="186"/>
      <c r="F14" s="183"/>
      <c r="G14" s="183"/>
      <c r="H14" s="183"/>
      <c r="I14" s="183"/>
      <c r="J14" s="183"/>
      <c r="K14" s="183"/>
      <c r="L14" s="183"/>
      <c r="M14" s="183"/>
      <c r="N14" s="183"/>
      <c r="O14" s="183"/>
      <c r="P14" s="183"/>
      <c r="Q14" s="183"/>
      <c r="R14" s="183"/>
      <c r="S14" s="183"/>
      <c r="T14" s="187"/>
      <c r="U14" s="187"/>
      <c r="V14" s="188"/>
      <c r="W14" s="188"/>
      <c r="X14" s="188"/>
      <c r="Y14" s="188"/>
      <c r="Z14" s="189"/>
      <c r="AA14" s="88"/>
    </row>
    <row r="15" spans="2:27" ht="21.75" customHeight="1" x14ac:dyDescent="0.15">
      <c r="B15" s="321"/>
      <c r="C15" s="183"/>
      <c r="D15" s="186"/>
      <c r="E15" s="186"/>
      <c r="F15" s="183"/>
      <c r="G15" s="183"/>
      <c r="H15" s="183"/>
      <c r="I15" s="183"/>
      <c r="J15" s="183"/>
      <c r="K15" s="183"/>
      <c r="L15" s="183"/>
      <c r="M15" s="183"/>
      <c r="N15" s="183"/>
      <c r="O15" s="183"/>
      <c r="P15" s="183"/>
      <c r="Q15" s="183"/>
      <c r="R15" s="183"/>
      <c r="S15" s="183"/>
      <c r="T15" s="187"/>
      <c r="U15" s="187"/>
      <c r="V15" s="183"/>
      <c r="W15" s="183"/>
      <c r="X15" s="190"/>
      <c r="Y15" s="190"/>
      <c r="Z15" s="189"/>
    </row>
    <row r="16" spans="2:27" ht="21.75" customHeight="1" x14ac:dyDescent="0.15">
      <c r="B16" s="321"/>
      <c r="C16" s="183"/>
      <c r="D16" s="186"/>
      <c r="E16" s="186"/>
      <c r="F16" s="183"/>
      <c r="G16" s="183"/>
      <c r="H16" s="183"/>
      <c r="I16" s="183"/>
      <c r="J16" s="183"/>
      <c r="K16" s="183"/>
      <c r="L16" s="183"/>
      <c r="M16" s="183"/>
      <c r="N16" s="183"/>
      <c r="O16" s="183"/>
      <c r="P16" s="183"/>
      <c r="Q16" s="183"/>
      <c r="R16" s="183"/>
      <c r="S16" s="183"/>
      <c r="T16" s="191"/>
      <c r="U16" s="191"/>
      <c r="V16" s="191"/>
      <c r="W16" s="191"/>
      <c r="X16" s="191"/>
      <c r="Y16" s="191"/>
      <c r="Z16" s="189"/>
    </row>
    <row r="17" spans="2:26" ht="21.75" customHeight="1" x14ac:dyDescent="0.15">
      <c r="B17" s="321"/>
      <c r="C17" s="183"/>
      <c r="D17" s="186"/>
      <c r="E17" s="186"/>
      <c r="F17" s="183"/>
      <c r="G17" s="183"/>
      <c r="H17" s="183"/>
      <c r="I17" s="183"/>
      <c r="J17" s="183"/>
      <c r="K17" s="183"/>
      <c r="L17" s="183"/>
      <c r="M17" s="183"/>
      <c r="N17" s="183"/>
      <c r="O17" s="183"/>
      <c r="P17" s="183"/>
      <c r="Q17" s="183"/>
      <c r="R17" s="183"/>
      <c r="S17" s="183"/>
      <c r="T17" s="183"/>
      <c r="U17" s="183"/>
      <c r="V17" s="187"/>
      <c r="W17" s="187"/>
      <c r="X17" s="187"/>
      <c r="Y17" s="187"/>
      <c r="Z17" s="189"/>
    </row>
    <row r="18" spans="2:26" ht="21.75" customHeight="1" x14ac:dyDescent="0.15">
      <c r="B18" s="321"/>
      <c r="C18" s="183"/>
      <c r="D18" s="186"/>
      <c r="E18" s="186"/>
      <c r="F18" s="183"/>
      <c r="G18" s="183"/>
      <c r="H18" s="183"/>
      <c r="I18" s="183"/>
      <c r="J18" s="183"/>
      <c r="K18" s="183"/>
      <c r="L18" s="183"/>
      <c r="M18" s="183"/>
      <c r="N18" s="183"/>
      <c r="O18" s="183"/>
      <c r="P18" s="183"/>
      <c r="Q18" s="183"/>
      <c r="R18" s="183"/>
      <c r="S18" s="183"/>
      <c r="T18" s="183"/>
      <c r="U18" s="183"/>
      <c r="V18" s="183"/>
      <c r="W18" s="183"/>
      <c r="X18" s="190"/>
      <c r="Y18" s="190"/>
      <c r="Z18" s="189"/>
    </row>
    <row r="19" spans="2:26" ht="21.75" customHeight="1" x14ac:dyDescent="0.15">
      <c r="B19" s="321"/>
      <c r="C19" s="183"/>
      <c r="D19" s="186"/>
      <c r="E19" s="186"/>
      <c r="F19" s="183"/>
      <c r="G19" s="183"/>
      <c r="H19" s="183"/>
      <c r="I19" s="183"/>
      <c r="J19" s="183"/>
      <c r="K19" s="183"/>
      <c r="L19" s="183"/>
      <c r="M19" s="183"/>
      <c r="N19" s="183"/>
      <c r="O19" s="183"/>
      <c r="P19" s="183"/>
      <c r="Q19" s="183"/>
      <c r="R19" s="183"/>
      <c r="S19" s="183"/>
      <c r="T19" s="183"/>
      <c r="U19" s="183"/>
      <c r="V19" s="183"/>
      <c r="W19" s="183"/>
      <c r="X19" s="190"/>
      <c r="Y19" s="190"/>
      <c r="Z19" s="189"/>
    </row>
    <row r="20" spans="2:26" ht="21.75" customHeight="1" x14ac:dyDescent="0.15">
      <c r="B20" s="32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2"/>
    </row>
    <row r="21" spans="2:26" ht="21.75" customHeight="1" x14ac:dyDescent="0.15">
      <c r="B21" s="321"/>
      <c r="C21" s="187"/>
      <c r="D21" s="187"/>
      <c r="E21" s="187"/>
      <c r="F21" s="187"/>
      <c r="G21" s="187"/>
      <c r="H21" s="193"/>
      <c r="I21" s="187"/>
      <c r="J21" s="187"/>
      <c r="K21" s="187"/>
      <c r="L21" s="187"/>
      <c r="M21" s="193"/>
      <c r="N21" s="193"/>
      <c r="O21" s="193"/>
      <c r="P21" s="187"/>
      <c r="Q21" s="193"/>
      <c r="R21" s="187"/>
      <c r="S21" s="187"/>
      <c r="T21" s="187"/>
      <c r="U21" s="187"/>
      <c r="V21" s="187"/>
      <c r="W21" s="187"/>
      <c r="X21" s="187"/>
      <c r="Y21" s="187"/>
      <c r="Z21" s="194"/>
    </row>
    <row r="22" spans="2:26" ht="21.75" customHeight="1" x14ac:dyDescent="0.15">
      <c r="B22" s="321"/>
      <c r="C22" s="187"/>
      <c r="D22" s="187"/>
      <c r="E22" s="187"/>
      <c r="F22" s="187"/>
      <c r="G22" s="187"/>
      <c r="H22" s="193"/>
      <c r="I22" s="187"/>
      <c r="J22" s="187"/>
      <c r="K22" s="187"/>
      <c r="L22" s="187"/>
      <c r="M22" s="193"/>
      <c r="N22" s="193"/>
      <c r="O22" s="193"/>
      <c r="P22" s="187"/>
      <c r="Q22" s="193"/>
      <c r="R22" s="187"/>
      <c r="S22" s="187"/>
      <c r="T22" s="187"/>
      <c r="U22" s="187"/>
      <c r="V22" s="187"/>
      <c r="W22" s="187"/>
      <c r="X22" s="187"/>
      <c r="Y22" s="187"/>
      <c r="Z22" s="194"/>
    </row>
    <row r="23" spans="2:26" ht="21.75" customHeight="1" x14ac:dyDescent="0.15">
      <c r="B23" s="321"/>
      <c r="C23" s="193"/>
      <c r="D23" s="187"/>
      <c r="E23" s="187"/>
      <c r="F23" s="193"/>
      <c r="G23" s="193"/>
      <c r="H23" s="187"/>
      <c r="I23" s="187"/>
      <c r="J23" s="187"/>
      <c r="K23" s="187"/>
      <c r="L23" s="187"/>
      <c r="M23" s="193"/>
      <c r="N23" s="193"/>
      <c r="O23" s="193"/>
      <c r="P23" s="187"/>
      <c r="Q23" s="193"/>
      <c r="R23" s="187"/>
      <c r="S23" s="187"/>
      <c r="T23" s="187"/>
      <c r="U23" s="187"/>
      <c r="V23" s="187"/>
      <c r="W23" s="187"/>
      <c r="X23" s="187"/>
      <c r="Y23" s="187"/>
      <c r="Z23" s="194"/>
    </row>
    <row r="24" spans="2:26" ht="21.75" customHeight="1" x14ac:dyDescent="0.15">
      <c r="B24" s="321"/>
      <c r="C24" s="193"/>
      <c r="D24" s="187"/>
      <c r="E24" s="187"/>
      <c r="F24" s="193"/>
      <c r="G24" s="193"/>
      <c r="H24" s="187"/>
      <c r="I24" s="187"/>
      <c r="J24" s="187"/>
      <c r="K24" s="187"/>
      <c r="L24" s="187"/>
      <c r="M24" s="193"/>
      <c r="N24" s="193"/>
      <c r="O24" s="193"/>
      <c r="P24" s="187"/>
      <c r="Q24" s="193"/>
      <c r="R24" s="187"/>
      <c r="S24" s="187"/>
      <c r="T24" s="187"/>
      <c r="U24" s="187"/>
      <c r="V24" s="187"/>
      <c r="W24" s="187"/>
      <c r="X24" s="187"/>
      <c r="Y24" s="187"/>
      <c r="Z24" s="194"/>
    </row>
    <row r="25" spans="2:26" ht="21.75" customHeight="1" x14ac:dyDescent="0.15">
      <c r="B25" s="321"/>
      <c r="C25" s="193"/>
      <c r="D25" s="187"/>
      <c r="E25" s="187"/>
      <c r="F25" s="193"/>
      <c r="G25" s="193"/>
      <c r="H25" s="187"/>
      <c r="I25" s="187"/>
      <c r="J25" s="187"/>
      <c r="K25" s="187"/>
      <c r="L25" s="187"/>
      <c r="M25" s="193"/>
      <c r="N25" s="193"/>
      <c r="O25" s="193"/>
      <c r="P25" s="187"/>
      <c r="Q25" s="193"/>
      <c r="R25" s="187"/>
      <c r="S25" s="187"/>
      <c r="T25" s="187"/>
      <c r="U25" s="187"/>
      <c r="V25" s="187"/>
      <c r="W25" s="187"/>
      <c r="X25" s="187"/>
      <c r="Y25" s="187"/>
      <c r="Z25" s="194"/>
    </row>
    <row r="26" spans="2:26" ht="21.75" customHeight="1" x14ac:dyDescent="0.15">
      <c r="B26" s="321"/>
      <c r="C26" s="193"/>
      <c r="D26" s="187"/>
      <c r="E26" s="187"/>
      <c r="F26" s="193"/>
      <c r="G26" s="193"/>
      <c r="H26" s="187"/>
      <c r="I26" s="187"/>
      <c r="J26" s="187"/>
      <c r="K26" s="187"/>
      <c r="L26" s="187"/>
      <c r="M26" s="193"/>
      <c r="N26" s="193"/>
      <c r="O26" s="193"/>
      <c r="P26" s="187"/>
      <c r="Q26" s="193"/>
      <c r="R26" s="187"/>
      <c r="S26" s="187"/>
      <c r="T26" s="187"/>
      <c r="U26" s="187"/>
      <c r="V26" s="187"/>
      <c r="W26" s="187"/>
      <c r="X26" s="187"/>
      <c r="Y26" s="187"/>
      <c r="Z26" s="194"/>
    </row>
    <row r="27" spans="2:26" ht="21.75" customHeight="1" x14ac:dyDescent="0.15">
      <c r="B27" s="321"/>
      <c r="C27" s="193"/>
      <c r="D27" s="187"/>
      <c r="E27" s="187"/>
      <c r="F27" s="193"/>
      <c r="G27" s="193"/>
      <c r="H27" s="187"/>
      <c r="I27" s="187"/>
      <c r="J27" s="187"/>
      <c r="K27" s="187"/>
      <c r="L27" s="187"/>
      <c r="M27" s="193"/>
      <c r="N27" s="193"/>
      <c r="O27" s="193"/>
      <c r="P27" s="187"/>
      <c r="Q27" s="193"/>
      <c r="R27" s="187"/>
      <c r="S27" s="187"/>
      <c r="T27" s="187"/>
      <c r="U27" s="187"/>
      <c r="V27" s="187"/>
      <c r="W27" s="187"/>
      <c r="X27" s="187"/>
      <c r="Y27" s="187"/>
      <c r="Z27" s="194"/>
    </row>
    <row r="28" spans="2:26" ht="21.75" customHeight="1" x14ac:dyDescent="0.15">
      <c r="B28" s="321"/>
      <c r="C28" s="193"/>
      <c r="D28" s="187"/>
      <c r="E28" s="187"/>
      <c r="F28" s="195"/>
      <c r="G28" s="196"/>
      <c r="H28" s="196"/>
      <c r="I28" s="196"/>
      <c r="J28" s="196"/>
      <c r="K28" s="196"/>
      <c r="L28" s="187"/>
      <c r="M28" s="193"/>
      <c r="N28" s="193"/>
      <c r="O28" s="193"/>
      <c r="P28" s="187"/>
      <c r="Q28" s="196"/>
      <c r="R28" s="188"/>
      <c r="S28" s="188"/>
      <c r="T28" s="188"/>
      <c r="U28" s="188"/>
      <c r="V28" s="188"/>
      <c r="W28" s="188"/>
      <c r="X28" s="188"/>
      <c r="Y28" s="188"/>
      <c r="Z28" s="197"/>
    </row>
    <row r="29" spans="2:26" ht="47.25" customHeight="1" x14ac:dyDescent="0.15">
      <c r="B29" s="382"/>
      <c r="C29" s="198"/>
      <c r="D29" s="198"/>
      <c r="E29" s="199"/>
      <c r="F29" s="200"/>
      <c r="G29" s="198"/>
      <c r="H29" s="198"/>
      <c r="I29" s="198"/>
      <c r="J29" s="548" t="s">
        <v>240</v>
      </c>
      <c r="K29" s="548"/>
      <c r="L29" s="548"/>
      <c r="M29" s="548"/>
      <c r="N29" s="548"/>
      <c r="O29" s="548"/>
      <c r="P29" s="548"/>
      <c r="Q29" s="548" t="s">
        <v>241</v>
      </c>
      <c r="R29" s="548"/>
      <c r="S29" s="548"/>
      <c r="T29" s="548"/>
      <c r="U29" s="548"/>
      <c r="V29" s="548"/>
      <c r="W29" s="548"/>
      <c r="X29" s="548"/>
      <c r="Y29" s="548"/>
      <c r="Z29" s="201"/>
    </row>
    <row r="30" spans="2:26" ht="15" customHeight="1" x14ac:dyDescent="0.15">
      <c r="C30" s="256"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00E33BC4-D808-4EEF-B8EB-3440272DB2A5}"/>
    <dataValidation allowBlank="1" showInputMessage="1" showErrorMessage="1" prompt="緯度を小数点以下５桁まで入力する。" sqref="X3:Z3 X5:Z5" xr:uid="{EAE96DFF-FED1-4D6B-805C-C167B765D1D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90B101-4524-43B2-A55C-091680FFCD53}">
          <x14:formula1>
            <xm:f>'(参考)リスト'!$G$16:$G$19</xm:f>
          </x14:formula1>
          <xm:sqref>D7:E11</xm:sqref>
        </x14:dataValidation>
        <x14:dataValidation type="list" allowBlank="1" showInputMessage="1" showErrorMessage="1" xr:uid="{1B29F4F5-ACA6-4B0A-9E5E-AC4BE8CF20C8}">
          <x14:formula1>
            <xm:f>'(参考)リスト'!$E$6:$E$10</xm:f>
          </x14:formula1>
          <xm:sqref>U6</xm:sqref>
        </x14:dataValidation>
        <x14:dataValidation type="list" allowBlank="1" showInputMessage="1" showErrorMessage="1" xr:uid="{3DFC2D89-8742-4197-BE71-6F71123AFCA0}">
          <x14:formula1>
            <xm:f>'(参考)リスト'!$F$6:$F$7</xm:f>
          </x14:formula1>
          <xm:sqref>U5</xm:sqref>
        </x14:dataValidation>
        <x14:dataValidation type="list" allowBlank="1" showInputMessage="1" showErrorMessage="1" xr:uid="{4269A791-D37D-4041-A04F-52B1FED76B23}">
          <x14:formula1>
            <xm:f>'(参考)リスト'!$D$6:$D$7</xm:f>
          </x14:formula1>
          <xm:sqref>R5:R6</xm:sqref>
        </x14:dataValidation>
        <x14:dataValidation type="list" allowBlank="1" showInputMessage="1" showErrorMessage="1" xr:uid="{5FAB8B5D-C236-43EB-98D1-F6180FDBF519}">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B335-C491-4E9B-915F-64336876ACE0}">
  <sheetPr>
    <pageSetUpPr fitToPage="1"/>
  </sheetPr>
  <dimension ref="B1:AA37"/>
  <sheetViews>
    <sheetView showGridLines="0" view="pageBreakPreview" zoomScaleNormal="70" zoomScaleSheetLayoutView="100" workbookViewId="0">
      <selection activeCell="AF18" sqref="AF18"/>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8" t="s">
        <v>211</v>
      </c>
      <c r="C2" s="173"/>
      <c r="D2" s="173"/>
      <c r="E2" s="173"/>
      <c r="F2" s="173"/>
      <c r="G2" s="173"/>
      <c r="H2" s="173"/>
      <c r="I2" s="173"/>
      <c r="J2" s="173"/>
      <c r="K2" s="173"/>
      <c r="L2" s="173"/>
      <c r="M2" s="175"/>
      <c r="N2" s="326" t="s">
        <v>212</v>
      </c>
      <c r="O2" s="326"/>
      <c r="P2" s="589">
        <v>45926</v>
      </c>
      <c r="Q2" s="590"/>
      <c r="R2" s="591"/>
      <c r="S2" s="326" t="s">
        <v>213</v>
      </c>
      <c r="T2" s="326"/>
      <c r="U2" s="326"/>
      <c r="V2" s="592" t="s">
        <v>918</v>
      </c>
      <c r="W2" s="592"/>
      <c r="X2" s="592"/>
      <c r="Y2" s="592"/>
      <c r="Z2" s="592"/>
    </row>
    <row r="3" spans="2:27" ht="20.100000000000001" customHeight="1" x14ac:dyDescent="0.15">
      <c r="B3" s="225" t="s">
        <v>60</v>
      </c>
      <c r="C3" s="329" t="s">
        <v>582</v>
      </c>
      <c r="D3" s="330"/>
      <c r="E3" s="330"/>
      <c r="F3" s="331"/>
      <c r="G3" s="322" t="s">
        <v>214</v>
      </c>
      <c r="H3" s="329" t="s">
        <v>584</v>
      </c>
      <c r="I3" s="330"/>
      <c r="J3" s="331"/>
      <c r="K3" s="322" t="s">
        <v>215</v>
      </c>
      <c r="L3" s="593" t="s">
        <v>585</v>
      </c>
      <c r="M3" s="593"/>
      <c r="N3" s="593"/>
      <c r="O3" s="593"/>
      <c r="P3" s="593"/>
      <c r="Q3" s="327" t="s">
        <v>216</v>
      </c>
      <c r="R3" s="328"/>
      <c r="S3" s="318" t="s">
        <v>590</v>
      </c>
      <c r="T3" s="313"/>
      <c r="U3" s="319"/>
      <c r="V3" s="597" t="s">
        <v>217</v>
      </c>
      <c r="W3" s="176" t="s">
        <v>218</v>
      </c>
      <c r="X3" s="584">
        <v>34.239559999999997</v>
      </c>
      <c r="Y3" s="585"/>
      <c r="Z3" s="586"/>
    </row>
    <row r="4" spans="2:27" ht="20.100000000000001" customHeight="1" x14ac:dyDescent="0.15">
      <c r="B4" s="222" t="s">
        <v>64</v>
      </c>
      <c r="C4" s="332" t="s">
        <v>583</v>
      </c>
      <c r="D4" s="333"/>
      <c r="E4" s="333"/>
      <c r="F4" s="334"/>
      <c r="G4" s="317"/>
      <c r="H4" s="332"/>
      <c r="I4" s="333"/>
      <c r="J4" s="334"/>
      <c r="K4" s="317"/>
      <c r="L4" s="594"/>
      <c r="M4" s="594"/>
      <c r="N4" s="594"/>
      <c r="O4" s="594"/>
      <c r="P4" s="594"/>
      <c r="Q4" s="310"/>
      <c r="R4" s="312"/>
      <c r="S4" s="332" t="s">
        <v>592</v>
      </c>
      <c r="T4" s="333"/>
      <c r="U4" s="334"/>
      <c r="V4" s="598"/>
      <c r="W4" s="234" t="s">
        <v>219</v>
      </c>
      <c r="X4" s="584">
        <v>131.11618999999999</v>
      </c>
      <c r="Y4" s="585"/>
      <c r="Z4" s="586"/>
    </row>
    <row r="5" spans="2:27" ht="20.100000000000001" customHeight="1" x14ac:dyDescent="0.15">
      <c r="B5" s="587" t="s">
        <v>66</v>
      </c>
      <c r="C5" s="229" t="s">
        <v>67</v>
      </c>
      <c r="D5" s="318" t="s">
        <v>553</v>
      </c>
      <c r="E5" s="313"/>
      <c r="F5" s="313"/>
      <c r="G5" s="285" t="s">
        <v>220</v>
      </c>
      <c r="H5" s="286"/>
      <c r="I5" s="318" t="s">
        <v>587</v>
      </c>
      <c r="J5" s="313"/>
      <c r="K5" s="319"/>
      <c r="L5" s="326" t="s">
        <v>70</v>
      </c>
      <c r="M5" s="326"/>
      <c r="N5" s="223" t="s">
        <v>71</v>
      </c>
      <c r="O5" s="177">
        <v>93.7</v>
      </c>
      <c r="P5" s="224" t="s">
        <v>72</v>
      </c>
      <c r="Q5" s="563" t="s">
        <v>221</v>
      </c>
      <c r="R5" s="580" t="s">
        <v>575</v>
      </c>
      <c r="S5" s="322" t="s">
        <v>222</v>
      </c>
      <c r="T5" s="322"/>
      <c r="U5" s="178" t="s">
        <v>593</v>
      </c>
      <c r="V5" s="327" t="s">
        <v>223</v>
      </c>
      <c r="W5" s="176" t="s">
        <v>218</v>
      </c>
      <c r="X5" s="584" t="s">
        <v>606</v>
      </c>
      <c r="Y5" s="585"/>
      <c r="Z5" s="586"/>
    </row>
    <row r="6" spans="2:27" ht="20.100000000000001" customHeight="1" x14ac:dyDescent="0.15">
      <c r="B6" s="588"/>
      <c r="C6" s="229" t="s">
        <v>73</v>
      </c>
      <c r="D6" s="318" t="s">
        <v>553</v>
      </c>
      <c r="E6" s="313"/>
      <c r="F6" s="313"/>
      <c r="G6" s="326" t="s">
        <v>224</v>
      </c>
      <c r="H6" s="326"/>
      <c r="I6" s="318" t="s">
        <v>588</v>
      </c>
      <c r="J6" s="313"/>
      <c r="K6" s="319"/>
      <c r="L6" s="326" t="s">
        <v>225</v>
      </c>
      <c r="M6" s="326"/>
      <c r="N6" s="223" t="s">
        <v>71</v>
      </c>
      <c r="O6" s="267">
        <v>5</v>
      </c>
      <c r="P6" s="224" t="s">
        <v>72</v>
      </c>
      <c r="Q6" s="312"/>
      <c r="R6" s="581"/>
      <c r="S6" s="326" t="s">
        <v>226</v>
      </c>
      <c r="T6" s="326"/>
      <c r="U6" s="179" t="s">
        <v>594</v>
      </c>
      <c r="V6" s="310"/>
      <c r="W6" s="176" t="s">
        <v>219</v>
      </c>
      <c r="X6" s="584" t="s">
        <v>607</v>
      </c>
      <c r="Y6" s="585"/>
      <c r="Z6" s="586"/>
    </row>
    <row r="7" spans="2:27" ht="7.5" customHeight="1" x14ac:dyDescent="0.15">
      <c r="B7" s="560" t="s">
        <v>227</v>
      </c>
      <c r="C7" s="560"/>
      <c r="D7" s="561" t="s">
        <v>614</v>
      </c>
      <c r="E7" s="561"/>
      <c r="F7" s="180"/>
      <c r="G7" s="180"/>
      <c r="H7" s="180"/>
      <c r="I7" s="180"/>
      <c r="J7" s="180"/>
      <c r="K7" s="180"/>
      <c r="L7" s="180"/>
      <c r="M7" s="180"/>
      <c r="N7" s="180"/>
      <c r="O7" s="180"/>
      <c r="P7" s="180"/>
      <c r="Q7" s="180"/>
      <c r="R7" s="180"/>
      <c r="S7" s="180"/>
      <c r="T7" s="180"/>
      <c r="U7" s="180"/>
      <c r="V7" s="180"/>
      <c r="W7" s="180"/>
      <c r="X7" s="181"/>
      <c r="Y7" s="181"/>
      <c r="Z7" s="182"/>
    </row>
    <row r="8" spans="2:27" ht="21.75" customHeight="1" x14ac:dyDescent="0.15">
      <c r="B8" s="560"/>
      <c r="C8" s="560"/>
      <c r="D8" s="561"/>
      <c r="E8" s="561"/>
      <c r="F8" s="183"/>
      <c r="G8" s="562" t="s">
        <v>228</v>
      </c>
      <c r="H8" s="563"/>
      <c r="I8" s="568" t="s">
        <v>229</v>
      </c>
      <c r="J8" s="184" t="s">
        <v>230</v>
      </c>
      <c r="K8" s="185" t="s">
        <v>231</v>
      </c>
      <c r="L8" s="571">
        <v>39</v>
      </c>
      <c r="M8" s="572"/>
      <c r="N8" s="229" t="s">
        <v>232</v>
      </c>
      <c r="O8" s="579">
        <v>0</v>
      </c>
      <c r="P8" s="579"/>
      <c r="Q8" s="229" t="s">
        <v>233</v>
      </c>
      <c r="R8" s="571">
        <v>0</v>
      </c>
      <c r="S8" s="572"/>
      <c r="T8" s="562" t="s">
        <v>234</v>
      </c>
      <c r="U8" s="563"/>
      <c r="V8" s="562" t="s">
        <v>235</v>
      </c>
      <c r="W8" s="563"/>
      <c r="X8" s="549">
        <v>0</v>
      </c>
      <c r="Y8" s="550"/>
      <c r="Z8" s="183"/>
      <c r="AA8" s="88"/>
    </row>
    <row r="9" spans="2:27" ht="10.9" customHeight="1" x14ac:dyDescent="0.15">
      <c r="B9" s="560"/>
      <c r="C9" s="560"/>
      <c r="D9" s="561"/>
      <c r="E9" s="561"/>
      <c r="F9" s="183"/>
      <c r="G9" s="564"/>
      <c r="H9" s="565"/>
      <c r="I9" s="569"/>
      <c r="J9" s="575" t="s">
        <v>236</v>
      </c>
      <c r="K9" s="577" t="s">
        <v>231</v>
      </c>
      <c r="L9" s="549">
        <v>48</v>
      </c>
      <c r="M9" s="550"/>
      <c r="N9" s="575" t="s">
        <v>232</v>
      </c>
      <c r="O9" s="549">
        <v>0</v>
      </c>
      <c r="P9" s="550"/>
      <c r="Q9" s="575" t="s">
        <v>485</v>
      </c>
      <c r="R9" s="549">
        <v>0</v>
      </c>
      <c r="S9" s="550"/>
      <c r="T9" s="564"/>
      <c r="U9" s="565"/>
      <c r="V9" s="566"/>
      <c r="W9" s="567"/>
      <c r="X9" s="573"/>
      <c r="Y9" s="574"/>
      <c r="Z9" s="183"/>
      <c r="AA9" s="88"/>
    </row>
    <row r="10" spans="2:27" ht="10.9" customHeight="1" x14ac:dyDescent="0.15">
      <c r="B10" s="560"/>
      <c r="C10" s="560"/>
      <c r="D10" s="561"/>
      <c r="E10" s="561"/>
      <c r="F10" s="183"/>
      <c r="G10" s="564"/>
      <c r="H10" s="565"/>
      <c r="I10" s="569"/>
      <c r="J10" s="576"/>
      <c r="K10" s="578"/>
      <c r="L10" s="551"/>
      <c r="M10" s="552"/>
      <c r="N10" s="576"/>
      <c r="O10" s="551"/>
      <c r="P10" s="552"/>
      <c r="Q10" s="576"/>
      <c r="R10" s="551"/>
      <c r="S10" s="552"/>
      <c r="T10" s="564"/>
      <c r="U10" s="565"/>
      <c r="V10" s="553" t="s">
        <v>237</v>
      </c>
      <c r="W10" s="554"/>
      <c r="X10" s="549">
        <v>25</v>
      </c>
      <c r="Y10" s="550"/>
      <c r="Z10" s="183"/>
      <c r="AA10" s="88"/>
    </row>
    <row r="11" spans="2:27" ht="21.75" customHeight="1" x14ac:dyDescent="0.15">
      <c r="B11" s="560"/>
      <c r="C11" s="560"/>
      <c r="D11" s="561"/>
      <c r="E11" s="561"/>
      <c r="F11" s="183"/>
      <c r="G11" s="566"/>
      <c r="H11" s="567"/>
      <c r="I11" s="570"/>
      <c r="J11" s="229" t="s">
        <v>238</v>
      </c>
      <c r="K11" s="185" t="s">
        <v>231</v>
      </c>
      <c r="L11" s="557">
        <v>0</v>
      </c>
      <c r="M11" s="558"/>
      <c r="N11" s="229" t="s">
        <v>232</v>
      </c>
      <c r="O11" s="559">
        <v>0</v>
      </c>
      <c r="P11" s="559"/>
      <c r="Q11" s="229" t="s">
        <v>233</v>
      </c>
      <c r="R11" s="557">
        <v>0</v>
      </c>
      <c r="S11" s="558"/>
      <c r="T11" s="566"/>
      <c r="U11" s="567"/>
      <c r="V11" s="555"/>
      <c r="W11" s="556"/>
      <c r="X11" s="551"/>
      <c r="Y11" s="552"/>
      <c r="Z11" s="183"/>
      <c r="AA11" s="88"/>
    </row>
    <row r="12" spans="2:27" ht="21.75" customHeight="1" x14ac:dyDescent="0.15">
      <c r="B12" s="320" t="s">
        <v>239</v>
      </c>
      <c r="C12" s="183"/>
      <c r="D12" s="186"/>
      <c r="E12" s="186"/>
      <c r="F12" s="183"/>
      <c r="G12" s="183"/>
      <c r="H12" s="183"/>
      <c r="I12" s="183"/>
      <c r="J12" s="183"/>
      <c r="K12" s="183"/>
      <c r="L12" s="183"/>
      <c r="M12" s="183"/>
      <c r="N12" s="183"/>
      <c r="O12" s="183"/>
      <c r="P12" s="183"/>
      <c r="Q12" s="183"/>
      <c r="R12" s="183"/>
      <c r="S12" s="183"/>
      <c r="T12" s="183"/>
      <c r="U12" s="183"/>
      <c r="V12" s="183"/>
      <c r="W12" s="183"/>
      <c r="X12" s="183"/>
      <c r="Y12" s="183"/>
      <c r="Z12" s="183"/>
      <c r="AA12" s="88"/>
    </row>
    <row r="13" spans="2:27" ht="21.75" customHeight="1" x14ac:dyDescent="0.15">
      <c r="B13" s="321"/>
      <c r="C13" s="183"/>
      <c r="D13" s="186"/>
      <c r="E13" s="186"/>
      <c r="F13" s="183"/>
      <c r="G13" s="183"/>
      <c r="H13" s="183"/>
      <c r="I13" s="183"/>
      <c r="J13" s="183"/>
      <c r="K13" s="183"/>
      <c r="L13" s="183"/>
      <c r="M13" s="183"/>
      <c r="N13" s="183"/>
      <c r="O13" s="183"/>
      <c r="P13" s="183"/>
      <c r="Q13" s="183"/>
      <c r="R13" s="183"/>
      <c r="S13" s="183"/>
      <c r="T13" s="183"/>
      <c r="U13" s="183"/>
      <c r="V13" s="187"/>
      <c r="W13" s="187"/>
      <c r="X13" s="187"/>
      <c r="Y13" s="187"/>
      <c r="Z13" s="183"/>
      <c r="AA13" s="88"/>
    </row>
    <row r="14" spans="2:27" ht="21.75" customHeight="1" x14ac:dyDescent="0.15">
      <c r="B14" s="321"/>
      <c r="C14" s="183"/>
      <c r="D14" s="186"/>
      <c r="E14" s="186"/>
      <c r="F14" s="183"/>
      <c r="G14" s="183"/>
      <c r="H14" s="183"/>
      <c r="I14" s="183"/>
      <c r="J14" s="183"/>
      <c r="K14" s="183"/>
      <c r="L14" s="183"/>
      <c r="M14" s="183"/>
      <c r="N14" s="183"/>
      <c r="O14" s="183"/>
      <c r="P14" s="183"/>
      <c r="Q14" s="183"/>
      <c r="R14" s="183"/>
      <c r="S14" s="183"/>
      <c r="T14" s="187"/>
      <c r="U14" s="187"/>
      <c r="V14" s="188"/>
      <c r="W14" s="188"/>
      <c r="X14" s="188"/>
      <c r="Y14" s="188"/>
      <c r="Z14" s="189"/>
      <c r="AA14" s="88"/>
    </row>
    <row r="15" spans="2:27" ht="21.75" customHeight="1" x14ac:dyDescent="0.15">
      <c r="B15" s="321"/>
      <c r="C15" s="183"/>
      <c r="D15" s="186"/>
      <c r="E15" s="186"/>
      <c r="F15" s="183"/>
      <c r="G15" s="183"/>
      <c r="H15" s="183"/>
      <c r="I15" s="183"/>
      <c r="J15" s="183"/>
      <c r="K15" s="183"/>
      <c r="L15" s="183"/>
      <c r="M15" s="183"/>
      <c r="N15" s="183"/>
      <c r="O15" s="183"/>
      <c r="P15" s="183"/>
      <c r="Q15" s="183"/>
      <c r="R15" s="183"/>
      <c r="S15" s="183"/>
      <c r="T15" s="187"/>
      <c r="U15" s="187"/>
      <c r="V15" s="183"/>
      <c r="W15" s="183"/>
      <c r="X15" s="190"/>
      <c r="Y15" s="190"/>
      <c r="Z15" s="189"/>
    </row>
    <row r="16" spans="2:27" ht="21.75" customHeight="1" x14ac:dyDescent="0.15">
      <c r="B16" s="321"/>
      <c r="C16" s="183"/>
      <c r="D16" s="186"/>
      <c r="E16" s="186"/>
      <c r="F16" s="183"/>
      <c r="G16" s="183"/>
      <c r="H16" s="183"/>
      <c r="I16" s="183"/>
      <c r="J16" s="183"/>
      <c r="K16" s="183"/>
      <c r="L16" s="183"/>
      <c r="M16" s="183"/>
      <c r="N16" s="183"/>
      <c r="O16" s="183"/>
      <c r="P16" s="183"/>
      <c r="Q16" s="183"/>
      <c r="R16" s="183"/>
      <c r="S16" s="183"/>
      <c r="T16" s="191"/>
      <c r="U16" s="191"/>
      <c r="V16" s="191"/>
      <c r="W16" s="191"/>
      <c r="X16" s="191"/>
      <c r="Y16" s="191"/>
      <c r="Z16" s="189"/>
    </row>
    <row r="17" spans="2:26" ht="21.75" customHeight="1" x14ac:dyDescent="0.15">
      <c r="B17" s="321"/>
      <c r="C17" s="183"/>
      <c r="D17" s="186"/>
      <c r="E17" s="186"/>
      <c r="F17" s="183"/>
      <c r="G17" s="183"/>
      <c r="H17" s="183"/>
      <c r="I17" s="183"/>
      <c r="J17" s="183"/>
      <c r="K17" s="183"/>
      <c r="L17" s="183"/>
      <c r="M17" s="183"/>
      <c r="N17" s="183"/>
      <c r="O17" s="183"/>
      <c r="P17" s="183"/>
      <c r="Q17" s="183"/>
      <c r="R17" s="183"/>
      <c r="S17" s="183"/>
      <c r="T17" s="183"/>
      <c r="U17" s="183"/>
      <c r="V17" s="187"/>
      <c r="W17" s="187"/>
      <c r="X17" s="187"/>
      <c r="Y17" s="187"/>
      <c r="Z17" s="189"/>
    </row>
    <row r="18" spans="2:26" ht="21.75" customHeight="1" x14ac:dyDescent="0.15">
      <c r="B18" s="321"/>
      <c r="C18" s="183"/>
      <c r="D18" s="186"/>
      <c r="E18" s="186"/>
      <c r="F18" s="183"/>
      <c r="G18" s="183"/>
      <c r="H18" s="183"/>
      <c r="I18" s="183"/>
      <c r="J18" s="183"/>
      <c r="K18" s="183"/>
      <c r="L18" s="183"/>
      <c r="M18" s="183"/>
      <c r="N18" s="183"/>
      <c r="O18" s="183"/>
      <c r="P18" s="183"/>
      <c r="Q18" s="183"/>
      <c r="R18" s="183"/>
      <c r="S18" s="183"/>
      <c r="T18" s="183"/>
      <c r="U18" s="183"/>
      <c r="V18" s="183"/>
      <c r="W18" s="183"/>
      <c r="X18" s="190"/>
      <c r="Y18" s="190"/>
      <c r="Z18" s="189"/>
    </row>
    <row r="19" spans="2:26" ht="21.75" customHeight="1" x14ac:dyDescent="0.15">
      <c r="B19" s="321"/>
      <c r="C19" s="183"/>
      <c r="D19" s="186"/>
      <c r="E19" s="186"/>
      <c r="F19" s="183"/>
      <c r="G19" s="183"/>
      <c r="H19" s="183"/>
      <c r="I19" s="183"/>
      <c r="J19" s="183"/>
      <c r="K19" s="183"/>
      <c r="L19" s="183"/>
      <c r="M19" s="183"/>
      <c r="N19" s="183"/>
      <c r="O19" s="183"/>
      <c r="P19" s="183"/>
      <c r="Q19" s="183"/>
      <c r="R19" s="183"/>
      <c r="S19" s="183"/>
      <c r="T19" s="183"/>
      <c r="U19" s="183"/>
      <c r="V19" s="183"/>
      <c r="W19" s="183"/>
      <c r="X19" s="190"/>
      <c r="Y19" s="190"/>
      <c r="Z19" s="189"/>
    </row>
    <row r="20" spans="2:26" ht="21.75" customHeight="1" x14ac:dyDescent="0.15">
      <c r="B20" s="32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2"/>
    </row>
    <row r="21" spans="2:26" ht="21.75" customHeight="1" x14ac:dyDescent="0.15">
      <c r="B21" s="321"/>
      <c r="C21" s="187"/>
      <c r="D21" s="187"/>
      <c r="E21" s="187"/>
      <c r="F21" s="187"/>
      <c r="G21" s="187"/>
      <c r="H21" s="193"/>
      <c r="I21" s="187"/>
      <c r="J21" s="187"/>
      <c r="K21" s="187"/>
      <c r="L21" s="187"/>
      <c r="M21" s="193"/>
      <c r="N21" s="193"/>
      <c r="O21" s="193"/>
      <c r="P21" s="187"/>
      <c r="Q21" s="193"/>
      <c r="R21" s="187"/>
      <c r="S21" s="187"/>
      <c r="T21" s="187"/>
      <c r="U21" s="187"/>
      <c r="V21" s="187"/>
      <c r="W21" s="187"/>
      <c r="X21" s="187"/>
      <c r="Y21" s="187"/>
      <c r="Z21" s="194"/>
    </row>
    <row r="22" spans="2:26" ht="21.75" customHeight="1" x14ac:dyDescent="0.15">
      <c r="B22" s="321"/>
      <c r="C22" s="187"/>
      <c r="D22" s="187"/>
      <c r="E22" s="187"/>
      <c r="F22" s="187"/>
      <c r="G22" s="187"/>
      <c r="H22" s="193"/>
      <c r="I22" s="187"/>
      <c r="J22" s="187"/>
      <c r="K22" s="187"/>
      <c r="L22" s="187"/>
      <c r="M22" s="193"/>
      <c r="N22" s="193"/>
      <c r="O22" s="193"/>
      <c r="P22" s="187"/>
      <c r="Q22" s="193"/>
      <c r="R22" s="187"/>
      <c r="S22" s="187"/>
      <c r="T22" s="187"/>
      <c r="U22" s="187"/>
      <c r="V22" s="187"/>
      <c r="W22" s="187"/>
      <c r="X22" s="187"/>
      <c r="Y22" s="187"/>
      <c r="Z22" s="194"/>
    </row>
    <row r="23" spans="2:26" ht="21.75" customHeight="1" x14ac:dyDescent="0.15">
      <c r="B23" s="321"/>
      <c r="C23" s="193"/>
      <c r="D23" s="187"/>
      <c r="E23" s="187"/>
      <c r="F23" s="193"/>
      <c r="G23" s="193"/>
      <c r="H23" s="187"/>
      <c r="I23" s="187"/>
      <c r="J23" s="187"/>
      <c r="K23" s="187"/>
      <c r="L23" s="187"/>
      <c r="M23" s="193"/>
      <c r="N23" s="193"/>
      <c r="O23" s="193"/>
      <c r="P23" s="187"/>
      <c r="Q23" s="193"/>
      <c r="R23" s="187"/>
      <c r="S23" s="187"/>
      <c r="T23" s="187"/>
      <c r="U23" s="187"/>
      <c r="V23" s="187"/>
      <c r="W23" s="187"/>
      <c r="X23" s="187"/>
      <c r="Y23" s="187"/>
      <c r="Z23" s="194"/>
    </row>
    <row r="24" spans="2:26" ht="21.75" customHeight="1" x14ac:dyDescent="0.15">
      <c r="B24" s="321"/>
      <c r="C24" s="193"/>
      <c r="D24" s="187"/>
      <c r="E24" s="187"/>
      <c r="F24" s="193"/>
      <c r="G24" s="193"/>
      <c r="H24" s="187"/>
      <c r="I24" s="187"/>
      <c r="J24" s="187"/>
      <c r="K24" s="187"/>
      <c r="L24" s="187"/>
      <c r="M24" s="193"/>
      <c r="N24" s="193"/>
      <c r="O24" s="193"/>
      <c r="P24" s="187"/>
      <c r="Q24" s="193"/>
      <c r="R24" s="187"/>
      <c r="S24" s="187"/>
      <c r="T24" s="187"/>
      <c r="U24" s="187"/>
      <c r="V24" s="187"/>
      <c r="W24" s="187"/>
      <c r="X24" s="187"/>
      <c r="Y24" s="187"/>
      <c r="Z24" s="194"/>
    </row>
    <row r="25" spans="2:26" ht="21.75" customHeight="1" x14ac:dyDescent="0.15">
      <c r="B25" s="321"/>
      <c r="C25" s="193"/>
      <c r="D25" s="187"/>
      <c r="E25" s="187"/>
      <c r="F25" s="193"/>
      <c r="G25" s="193"/>
      <c r="H25" s="187"/>
      <c r="I25" s="187"/>
      <c r="J25" s="187"/>
      <c r="K25" s="187"/>
      <c r="L25" s="187"/>
      <c r="M25" s="193"/>
      <c r="N25" s="193"/>
      <c r="O25" s="193"/>
      <c r="P25" s="187"/>
      <c r="Q25" s="193"/>
      <c r="R25" s="187"/>
      <c r="S25" s="187"/>
      <c r="T25" s="187"/>
      <c r="U25" s="187"/>
      <c r="V25" s="187"/>
      <c r="W25" s="187"/>
      <c r="X25" s="187"/>
      <c r="Y25" s="187"/>
      <c r="Z25" s="194"/>
    </row>
    <row r="26" spans="2:26" ht="21.75" customHeight="1" x14ac:dyDescent="0.15">
      <c r="B26" s="321"/>
      <c r="C26" s="193"/>
      <c r="D26" s="187"/>
      <c r="E26" s="187"/>
      <c r="F26" s="193"/>
      <c r="G26" s="193"/>
      <c r="H26" s="187"/>
      <c r="I26" s="187"/>
      <c r="J26" s="187"/>
      <c r="K26" s="187"/>
      <c r="L26" s="187"/>
      <c r="M26" s="193"/>
      <c r="N26" s="193"/>
      <c r="O26" s="193"/>
      <c r="P26" s="187"/>
      <c r="Q26" s="193"/>
      <c r="R26" s="187"/>
      <c r="S26" s="187"/>
      <c r="T26" s="187"/>
      <c r="U26" s="187"/>
      <c r="V26" s="187"/>
      <c r="W26" s="187"/>
      <c r="X26" s="187"/>
      <c r="Y26" s="187"/>
      <c r="Z26" s="194"/>
    </row>
    <row r="27" spans="2:26" ht="21.75" customHeight="1" x14ac:dyDescent="0.15">
      <c r="B27" s="321"/>
      <c r="C27" s="193"/>
      <c r="D27" s="187"/>
      <c r="E27" s="187"/>
      <c r="F27" s="193"/>
      <c r="G27" s="193"/>
      <c r="H27" s="187"/>
      <c r="I27" s="187"/>
      <c r="J27" s="187"/>
      <c r="K27" s="187"/>
      <c r="L27" s="187"/>
      <c r="M27" s="193"/>
      <c r="N27" s="193"/>
      <c r="O27" s="193"/>
      <c r="P27" s="187"/>
      <c r="Q27" s="193"/>
      <c r="R27" s="187"/>
      <c r="S27" s="187"/>
      <c r="T27" s="187"/>
      <c r="U27" s="187"/>
      <c r="V27" s="187"/>
      <c r="W27" s="187"/>
      <c r="X27" s="187"/>
      <c r="Y27" s="187"/>
      <c r="Z27" s="194"/>
    </row>
    <row r="28" spans="2:26" ht="21.75" customHeight="1" x14ac:dyDescent="0.15">
      <c r="B28" s="321"/>
      <c r="C28" s="193"/>
      <c r="D28" s="187"/>
      <c r="E28" s="187"/>
      <c r="F28" s="195"/>
      <c r="G28" s="196"/>
      <c r="H28" s="196"/>
      <c r="I28" s="196"/>
      <c r="J28" s="196"/>
      <c r="K28" s="196"/>
      <c r="L28" s="187"/>
      <c r="M28" s="193"/>
      <c r="N28" s="193"/>
      <c r="O28" s="193"/>
      <c r="P28" s="187"/>
      <c r="Q28" s="196"/>
      <c r="R28" s="188"/>
      <c r="S28" s="188"/>
      <c r="T28" s="188"/>
      <c r="U28" s="188"/>
      <c r="V28" s="188"/>
      <c r="W28" s="188"/>
      <c r="X28" s="188"/>
      <c r="Y28" s="188"/>
      <c r="Z28" s="197"/>
    </row>
    <row r="29" spans="2:26" ht="47.25" customHeight="1" x14ac:dyDescent="0.15">
      <c r="B29" s="382"/>
      <c r="C29" s="198"/>
      <c r="D29" s="198"/>
      <c r="E29" s="199"/>
      <c r="F29" s="200"/>
      <c r="G29" s="198"/>
      <c r="H29" s="198"/>
      <c r="I29" s="198"/>
      <c r="J29" s="548" t="s">
        <v>240</v>
      </c>
      <c r="K29" s="548"/>
      <c r="L29" s="548"/>
      <c r="M29" s="548"/>
      <c r="N29" s="548"/>
      <c r="O29" s="548"/>
      <c r="P29" s="548"/>
      <c r="Q29" s="548" t="s">
        <v>241</v>
      </c>
      <c r="R29" s="548"/>
      <c r="S29" s="548"/>
      <c r="T29" s="548"/>
      <c r="U29" s="548"/>
      <c r="V29" s="548"/>
      <c r="W29" s="548"/>
      <c r="X29" s="548"/>
      <c r="Y29" s="548"/>
      <c r="Z29" s="201"/>
    </row>
    <row r="30" spans="2:26" ht="15" customHeight="1" x14ac:dyDescent="0.15">
      <c r="C30" s="256"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D26C5B2D-B4F9-4F9D-B72B-46B3D65C8211}"/>
    <dataValidation allowBlank="1" showInputMessage="1" showErrorMessage="1" prompt="緯度を小数点以下５桁まで入力する。" sqref="X3:Z3 X5:Z5" xr:uid="{BEF9187B-1631-40D9-AFC8-EB373D37CAD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07619B-02E2-4558-85A4-27AB321318F1}">
          <x14:formula1>
            <xm:f>'(参考)リスト'!$G$16:$G$19</xm:f>
          </x14:formula1>
          <xm:sqref>D7:E11</xm:sqref>
        </x14:dataValidation>
        <x14:dataValidation type="list" allowBlank="1" showInputMessage="1" showErrorMessage="1" xr:uid="{28E7A49C-0CC9-4905-B5CA-122136F1474B}">
          <x14:formula1>
            <xm:f>'(参考)リスト'!$E$6:$E$10</xm:f>
          </x14:formula1>
          <xm:sqref>U6</xm:sqref>
        </x14:dataValidation>
        <x14:dataValidation type="list" allowBlank="1" showInputMessage="1" showErrorMessage="1" xr:uid="{9B725C2B-DCDA-4A2C-857E-D1A59878BDB8}">
          <x14:formula1>
            <xm:f>'(参考)リスト'!$F$6:$F$7</xm:f>
          </x14:formula1>
          <xm:sqref>U5</xm:sqref>
        </x14:dataValidation>
        <x14:dataValidation type="list" allowBlank="1" showInputMessage="1" showErrorMessage="1" xr:uid="{C03190FE-1B33-4AEC-91EF-5603B9934F31}">
          <x14:formula1>
            <xm:f>'(参考)リスト'!$D$6:$D$7</xm:f>
          </x14:formula1>
          <xm:sqref>R5:R6</xm:sqref>
        </x14:dataValidation>
        <x14:dataValidation type="list" allowBlank="1" showInputMessage="1" showErrorMessage="1" xr:uid="{64AEB12B-C11D-4EAA-BB75-F4C7A9590014}">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0B60D-A64B-45AD-A695-157CAFC2684F}">
  <sheetPr>
    <pageSetUpPr fitToPage="1"/>
  </sheetPr>
  <dimension ref="B1:Y48"/>
  <sheetViews>
    <sheetView showGridLines="0" view="pageBreakPreview" zoomScale="70" zoomScaleNormal="55" zoomScaleSheetLayoutView="70" workbookViewId="0">
      <selection activeCell="C6" sqref="C6:AJ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9" t="s">
        <v>246</v>
      </c>
      <c r="C2" s="599"/>
      <c r="D2" s="599"/>
      <c r="E2" s="599"/>
      <c r="F2" s="600"/>
      <c r="G2" s="600"/>
      <c r="H2" s="600"/>
      <c r="I2" s="599"/>
      <c r="J2" s="599"/>
      <c r="K2" s="599"/>
      <c r="L2" s="599"/>
      <c r="M2" s="599"/>
      <c r="N2" s="599"/>
      <c r="O2" s="599"/>
      <c r="P2" s="599"/>
      <c r="Q2" s="599"/>
      <c r="R2" s="599"/>
      <c r="S2" s="599"/>
      <c r="T2" s="599"/>
      <c r="U2" s="599"/>
      <c r="V2" s="599"/>
      <c r="W2" s="599"/>
      <c r="X2" s="599"/>
      <c r="Y2" s="187"/>
    </row>
    <row r="3" spans="2:25" ht="20.100000000000001" customHeight="1" x14ac:dyDescent="0.15">
      <c r="B3" s="372" t="s">
        <v>60</v>
      </c>
      <c r="C3" s="384"/>
      <c r="D3" s="384"/>
      <c r="E3" s="384"/>
      <c r="F3" s="601" t="s">
        <v>582</v>
      </c>
      <c r="G3" s="601"/>
      <c r="H3" s="601"/>
      <c r="I3" s="283" t="s">
        <v>61</v>
      </c>
      <c r="J3" s="284"/>
      <c r="K3" s="318" t="s">
        <v>584</v>
      </c>
      <c r="L3" s="313"/>
      <c r="M3" s="313"/>
      <c r="N3" s="319"/>
      <c r="O3" s="322" t="s">
        <v>247</v>
      </c>
      <c r="P3" s="361" t="s">
        <v>589</v>
      </c>
      <c r="Q3" s="593"/>
      <c r="R3" s="593"/>
      <c r="S3" s="602"/>
      <c r="T3" s="562" t="s">
        <v>248</v>
      </c>
      <c r="U3" s="603"/>
      <c r="V3" s="603"/>
      <c r="W3" s="563"/>
      <c r="X3" s="607">
        <v>45926</v>
      </c>
      <c r="Y3" s="608"/>
    </row>
    <row r="4" spans="2:25" ht="20.100000000000001" customHeight="1" x14ac:dyDescent="0.15">
      <c r="B4" s="314" t="s">
        <v>165</v>
      </c>
      <c r="C4" s="315"/>
      <c r="D4" s="315"/>
      <c r="E4" s="315"/>
      <c r="F4" s="611" t="s">
        <v>583</v>
      </c>
      <c r="G4" s="611"/>
      <c r="H4" s="611"/>
      <c r="I4" s="612" t="s">
        <v>166</v>
      </c>
      <c r="J4" s="613"/>
      <c r="K4" s="318" t="s">
        <v>585</v>
      </c>
      <c r="L4" s="313"/>
      <c r="M4" s="313"/>
      <c r="N4" s="319"/>
      <c r="O4" s="317"/>
      <c r="P4" s="614" t="s">
        <v>591</v>
      </c>
      <c r="Q4" s="594"/>
      <c r="R4" s="594"/>
      <c r="S4" s="606"/>
      <c r="T4" s="604"/>
      <c r="U4" s="605"/>
      <c r="V4" s="605"/>
      <c r="W4" s="606"/>
      <c r="X4" s="609"/>
      <c r="Y4" s="610"/>
    </row>
    <row r="5" spans="2:25" ht="15" customHeight="1" x14ac:dyDescent="0.15">
      <c r="B5" s="321" t="s">
        <v>249</v>
      </c>
      <c r="C5" s="615" t="s">
        <v>250</v>
      </c>
      <c r="D5" s="616"/>
      <c r="E5" s="617" t="s">
        <v>251</v>
      </c>
      <c r="F5" s="617" t="s">
        <v>252</v>
      </c>
      <c r="G5" s="619" t="s">
        <v>253</v>
      </c>
      <c r="H5" s="620"/>
      <c r="I5" s="372" t="s">
        <v>254</v>
      </c>
      <c r="J5" s="384"/>
      <c r="K5" s="384"/>
      <c r="L5" s="384"/>
      <c r="M5" s="384"/>
      <c r="N5" s="385"/>
      <c r="O5" s="202" t="s">
        <v>255</v>
      </c>
      <c r="P5" s="587" t="s">
        <v>256</v>
      </c>
      <c r="Q5" s="623"/>
      <c r="R5" s="623"/>
      <c r="S5" s="624"/>
      <c r="T5" s="619" t="s">
        <v>257</v>
      </c>
      <c r="U5" s="627"/>
      <c r="V5" s="627"/>
      <c r="W5" s="627"/>
      <c r="X5" s="620"/>
      <c r="Y5" s="629" t="s">
        <v>258</v>
      </c>
    </row>
    <row r="6" spans="2:25" ht="15" customHeight="1" x14ac:dyDescent="0.15">
      <c r="B6" s="321"/>
      <c r="C6" s="615"/>
      <c r="D6" s="616"/>
      <c r="E6" s="617"/>
      <c r="F6" s="617"/>
      <c r="G6" s="621"/>
      <c r="H6" s="622"/>
      <c r="I6" s="314"/>
      <c r="J6" s="315"/>
      <c r="K6" s="315"/>
      <c r="L6" s="315"/>
      <c r="M6" s="315"/>
      <c r="N6" s="316"/>
      <c r="O6" s="203">
        <v>44263</v>
      </c>
      <c r="P6" s="588"/>
      <c r="Q6" s="625"/>
      <c r="R6" s="625"/>
      <c r="S6" s="626"/>
      <c r="T6" s="621"/>
      <c r="U6" s="628"/>
      <c r="V6" s="628"/>
      <c r="W6" s="628"/>
      <c r="X6" s="622"/>
      <c r="Y6" s="617"/>
    </row>
    <row r="7" spans="2:25" ht="16.149999999999999" customHeight="1" x14ac:dyDescent="0.15">
      <c r="B7" s="321"/>
      <c r="C7" s="615"/>
      <c r="D7" s="616"/>
      <c r="E7" s="617"/>
      <c r="F7" s="617"/>
      <c r="G7" s="560" t="s">
        <v>259</v>
      </c>
      <c r="H7" s="560" t="s">
        <v>260</v>
      </c>
      <c r="I7" s="632" t="s">
        <v>261</v>
      </c>
      <c r="J7" s="632" t="s">
        <v>262</v>
      </c>
      <c r="K7" s="633"/>
      <c r="L7" s="633"/>
      <c r="M7" s="634" t="s">
        <v>263</v>
      </c>
      <c r="N7" s="635" t="s">
        <v>264</v>
      </c>
      <c r="O7" s="632" t="s">
        <v>265</v>
      </c>
      <c r="P7" s="359" t="s">
        <v>266</v>
      </c>
      <c r="Q7" s="633"/>
      <c r="R7" s="560" t="s">
        <v>267</v>
      </c>
      <c r="S7" s="560" t="s">
        <v>268</v>
      </c>
      <c r="T7" s="638" t="s">
        <v>269</v>
      </c>
      <c r="U7" s="560" t="s">
        <v>270</v>
      </c>
      <c r="V7" s="633"/>
      <c r="W7" s="633"/>
      <c r="X7" s="633"/>
      <c r="Y7" s="617"/>
    </row>
    <row r="8" spans="2:25" ht="16.149999999999999" customHeight="1" x14ac:dyDescent="0.15">
      <c r="B8" s="321"/>
      <c r="C8" s="314"/>
      <c r="D8" s="316"/>
      <c r="E8" s="618"/>
      <c r="F8" s="618"/>
      <c r="G8" s="631"/>
      <c r="H8" s="631"/>
      <c r="I8" s="633"/>
      <c r="J8" s="633"/>
      <c r="K8" s="633"/>
      <c r="L8" s="633"/>
      <c r="M8" s="633"/>
      <c r="N8" s="633"/>
      <c r="O8" s="633"/>
      <c r="P8" s="204" t="s">
        <v>271</v>
      </c>
      <c r="Q8" s="204" t="s">
        <v>272</v>
      </c>
      <c r="R8" s="633"/>
      <c r="S8" s="633"/>
      <c r="T8" s="633"/>
      <c r="U8" s="633"/>
      <c r="V8" s="633"/>
      <c r="W8" s="633"/>
      <c r="X8" s="633"/>
      <c r="Y8" s="630"/>
    </row>
    <row r="9" spans="2:25" ht="15.75" customHeight="1" x14ac:dyDescent="0.15">
      <c r="B9" s="321"/>
      <c r="C9" s="636" t="s">
        <v>562</v>
      </c>
      <c r="D9" s="637"/>
      <c r="E9" s="168">
        <v>1</v>
      </c>
      <c r="F9" s="265">
        <v>0</v>
      </c>
      <c r="G9" s="219" t="s">
        <v>615</v>
      </c>
      <c r="H9" s="219" t="s">
        <v>616</v>
      </c>
      <c r="I9" s="219" t="s">
        <v>617</v>
      </c>
      <c r="J9" s="293" t="s">
        <v>503</v>
      </c>
      <c r="K9" s="293"/>
      <c r="L9" s="293"/>
      <c r="M9" s="219" t="s">
        <v>618</v>
      </c>
      <c r="N9" s="219" t="s">
        <v>618</v>
      </c>
      <c r="O9" s="219" t="s">
        <v>619</v>
      </c>
      <c r="P9" s="219" t="s">
        <v>549</v>
      </c>
      <c r="Q9" s="219" t="s">
        <v>620</v>
      </c>
      <c r="R9" s="230" t="s">
        <v>621</v>
      </c>
      <c r="S9" s="230" t="s">
        <v>622</v>
      </c>
      <c r="T9" s="230" t="s">
        <v>623</v>
      </c>
      <c r="U9" s="293" t="s">
        <v>624</v>
      </c>
      <c r="V9" s="633"/>
      <c r="W9" s="633"/>
      <c r="X9" s="633"/>
      <c r="Y9" s="219" t="s">
        <v>625</v>
      </c>
    </row>
    <row r="10" spans="2:25" ht="15.95" customHeight="1" x14ac:dyDescent="0.15">
      <c r="B10" s="321"/>
      <c r="C10" s="636" t="s">
        <v>562</v>
      </c>
      <c r="D10" s="637"/>
      <c r="E10" s="168">
        <v>2</v>
      </c>
      <c r="F10" s="265">
        <v>0</v>
      </c>
      <c r="G10" s="219" t="s">
        <v>615</v>
      </c>
      <c r="H10" s="219" t="s">
        <v>616</v>
      </c>
      <c r="I10" s="219" t="s">
        <v>617</v>
      </c>
      <c r="J10" s="293" t="s">
        <v>503</v>
      </c>
      <c r="K10" s="293"/>
      <c r="L10" s="293"/>
      <c r="M10" s="219" t="s">
        <v>618</v>
      </c>
      <c r="N10" s="219" t="s">
        <v>618</v>
      </c>
      <c r="O10" s="219" t="s">
        <v>619</v>
      </c>
      <c r="P10" s="219" t="s">
        <v>549</v>
      </c>
      <c r="Q10" s="219" t="s">
        <v>620</v>
      </c>
      <c r="R10" s="230" t="s">
        <v>621</v>
      </c>
      <c r="S10" s="230" t="s">
        <v>622</v>
      </c>
      <c r="T10" s="230" t="s">
        <v>623</v>
      </c>
      <c r="U10" s="293" t="s">
        <v>624</v>
      </c>
      <c r="V10" s="633"/>
      <c r="W10" s="633"/>
      <c r="X10" s="633"/>
      <c r="Y10" s="219" t="s">
        <v>625</v>
      </c>
    </row>
    <row r="11" spans="2:25" ht="15.95" customHeight="1" x14ac:dyDescent="0.15">
      <c r="B11" s="321"/>
      <c r="C11" s="636" t="s">
        <v>562</v>
      </c>
      <c r="D11" s="637"/>
      <c r="E11" s="168">
        <v>3</v>
      </c>
      <c r="F11" s="265">
        <v>0</v>
      </c>
      <c r="G11" s="219" t="s">
        <v>615</v>
      </c>
      <c r="H11" s="219" t="s">
        <v>616</v>
      </c>
      <c r="I11" s="219" t="s">
        <v>497</v>
      </c>
      <c r="J11" s="293" t="s">
        <v>497</v>
      </c>
      <c r="K11" s="293"/>
      <c r="L11" s="293"/>
      <c r="M11" s="219" t="s">
        <v>626</v>
      </c>
      <c r="N11" s="219" t="s">
        <v>627</v>
      </c>
      <c r="O11" s="219" t="s">
        <v>619</v>
      </c>
      <c r="P11" s="219" t="s">
        <v>549</v>
      </c>
      <c r="Q11" s="219" t="s">
        <v>619</v>
      </c>
      <c r="R11" s="230" t="s">
        <v>621</v>
      </c>
      <c r="S11" s="230" t="s">
        <v>622</v>
      </c>
      <c r="T11" s="230" t="s">
        <v>623</v>
      </c>
      <c r="U11" s="293" t="s">
        <v>624</v>
      </c>
      <c r="V11" s="633"/>
      <c r="W11" s="633"/>
      <c r="X11" s="633"/>
      <c r="Y11" s="219" t="s">
        <v>628</v>
      </c>
    </row>
    <row r="12" spans="2:25" ht="15.95" customHeight="1" x14ac:dyDescent="0.15">
      <c r="B12" s="321"/>
      <c r="C12" s="636" t="s">
        <v>562</v>
      </c>
      <c r="D12" s="637"/>
      <c r="E12" s="168">
        <v>4</v>
      </c>
      <c r="F12" s="265">
        <v>0</v>
      </c>
      <c r="G12" s="219" t="s">
        <v>615</v>
      </c>
      <c r="H12" s="219" t="s">
        <v>616</v>
      </c>
      <c r="I12" s="219" t="s">
        <v>617</v>
      </c>
      <c r="J12" s="293" t="s">
        <v>469</v>
      </c>
      <c r="K12" s="293"/>
      <c r="L12" s="293"/>
      <c r="M12" s="219" t="s">
        <v>629</v>
      </c>
      <c r="N12" s="219" t="s">
        <v>629</v>
      </c>
      <c r="O12" s="219" t="s">
        <v>620</v>
      </c>
      <c r="P12" s="219" t="s">
        <v>549</v>
      </c>
      <c r="Q12" s="219" t="s">
        <v>620</v>
      </c>
      <c r="R12" s="230" t="s">
        <v>621</v>
      </c>
      <c r="S12" s="230" t="s">
        <v>622</v>
      </c>
      <c r="T12" s="230" t="s">
        <v>623</v>
      </c>
      <c r="U12" s="293" t="s">
        <v>630</v>
      </c>
      <c r="V12" s="633"/>
      <c r="W12" s="633"/>
      <c r="X12" s="633"/>
      <c r="Y12" s="219"/>
    </row>
    <row r="13" spans="2:25" ht="15.95" customHeight="1" x14ac:dyDescent="0.15">
      <c r="B13" s="321"/>
      <c r="C13" s="636" t="s">
        <v>562</v>
      </c>
      <c r="D13" s="637"/>
      <c r="E13" s="168">
        <v>5</v>
      </c>
      <c r="F13" s="265">
        <v>0</v>
      </c>
      <c r="G13" s="219" t="s">
        <v>615</v>
      </c>
      <c r="H13" s="219" t="s">
        <v>616</v>
      </c>
      <c r="I13" s="219" t="s">
        <v>617</v>
      </c>
      <c r="J13" s="293" t="s">
        <v>469</v>
      </c>
      <c r="K13" s="293"/>
      <c r="L13" s="293"/>
      <c r="M13" s="219" t="s">
        <v>631</v>
      </c>
      <c r="N13" s="219" t="s">
        <v>631</v>
      </c>
      <c r="O13" s="219" t="s">
        <v>620</v>
      </c>
      <c r="P13" s="219" t="s">
        <v>549</v>
      </c>
      <c r="Q13" s="219" t="s">
        <v>620</v>
      </c>
      <c r="R13" s="230" t="s">
        <v>621</v>
      </c>
      <c r="S13" s="230" t="s">
        <v>622</v>
      </c>
      <c r="T13" s="230" t="s">
        <v>623</v>
      </c>
      <c r="U13" s="293" t="s">
        <v>630</v>
      </c>
      <c r="V13" s="633"/>
      <c r="W13" s="633"/>
      <c r="X13" s="633"/>
      <c r="Y13" s="219"/>
    </row>
    <row r="14" spans="2:25" ht="15.95" customHeight="1" x14ac:dyDescent="0.15">
      <c r="B14" s="321"/>
      <c r="C14" s="636" t="s">
        <v>562</v>
      </c>
      <c r="D14" s="637"/>
      <c r="E14" s="168">
        <v>6</v>
      </c>
      <c r="F14" s="265">
        <v>0</v>
      </c>
      <c r="G14" s="219" t="s">
        <v>615</v>
      </c>
      <c r="H14" s="219" t="s">
        <v>616</v>
      </c>
      <c r="I14" s="219" t="s">
        <v>617</v>
      </c>
      <c r="J14" s="293" t="s">
        <v>469</v>
      </c>
      <c r="K14" s="293"/>
      <c r="L14" s="293"/>
      <c r="M14" s="219" t="s">
        <v>632</v>
      </c>
      <c r="N14" s="219" t="s">
        <v>633</v>
      </c>
      <c r="O14" s="219" t="s">
        <v>620</v>
      </c>
      <c r="P14" s="219" t="s">
        <v>549</v>
      </c>
      <c r="Q14" s="219" t="s">
        <v>620</v>
      </c>
      <c r="R14" s="230" t="s">
        <v>621</v>
      </c>
      <c r="S14" s="230" t="s">
        <v>622</v>
      </c>
      <c r="T14" s="230" t="s">
        <v>623</v>
      </c>
      <c r="U14" s="293" t="s">
        <v>630</v>
      </c>
      <c r="V14" s="633"/>
      <c r="W14" s="633"/>
      <c r="X14" s="633"/>
      <c r="Y14" s="219" t="s">
        <v>628</v>
      </c>
    </row>
    <row r="15" spans="2:25" ht="15.95" customHeight="1" x14ac:dyDescent="0.15">
      <c r="B15" s="321"/>
      <c r="C15" s="636" t="s">
        <v>562</v>
      </c>
      <c r="D15" s="637"/>
      <c r="E15" s="168">
        <v>7</v>
      </c>
      <c r="F15" s="265">
        <v>0</v>
      </c>
      <c r="G15" s="219" t="s">
        <v>615</v>
      </c>
      <c r="H15" s="219" t="s">
        <v>616</v>
      </c>
      <c r="I15" s="219" t="s">
        <v>617</v>
      </c>
      <c r="J15" s="293" t="s">
        <v>469</v>
      </c>
      <c r="K15" s="293"/>
      <c r="L15" s="293"/>
      <c r="M15" s="219" t="s">
        <v>634</v>
      </c>
      <c r="N15" s="219" t="s">
        <v>635</v>
      </c>
      <c r="O15" s="219" t="s">
        <v>620</v>
      </c>
      <c r="P15" s="219" t="s">
        <v>549</v>
      </c>
      <c r="Q15" s="219" t="s">
        <v>620</v>
      </c>
      <c r="R15" s="230" t="s">
        <v>621</v>
      </c>
      <c r="S15" s="230" t="s">
        <v>622</v>
      </c>
      <c r="T15" s="230" t="s">
        <v>623</v>
      </c>
      <c r="U15" s="293" t="s">
        <v>630</v>
      </c>
      <c r="V15" s="633"/>
      <c r="W15" s="633"/>
      <c r="X15" s="633"/>
      <c r="Y15" s="219" t="s">
        <v>628</v>
      </c>
    </row>
    <row r="16" spans="2:25" ht="15.95" customHeight="1" x14ac:dyDescent="0.15">
      <c r="B16" s="321"/>
      <c r="C16" s="636" t="s">
        <v>562</v>
      </c>
      <c r="D16" s="637"/>
      <c r="E16" s="168">
        <v>8</v>
      </c>
      <c r="F16" s="265">
        <v>0</v>
      </c>
      <c r="G16" s="219" t="s">
        <v>615</v>
      </c>
      <c r="H16" s="219" t="s">
        <v>616</v>
      </c>
      <c r="I16" s="219" t="s">
        <v>617</v>
      </c>
      <c r="J16" s="293" t="s">
        <v>469</v>
      </c>
      <c r="K16" s="293"/>
      <c r="L16" s="293"/>
      <c r="M16" s="219" t="s">
        <v>636</v>
      </c>
      <c r="N16" s="219" t="s">
        <v>636</v>
      </c>
      <c r="O16" s="219" t="s">
        <v>620</v>
      </c>
      <c r="P16" s="219" t="s">
        <v>549</v>
      </c>
      <c r="Q16" s="219" t="s">
        <v>620</v>
      </c>
      <c r="R16" s="230" t="s">
        <v>621</v>
      </c>
      <c r="S16" s="230" t="s">
        <v>622</v>
      </c>
      <c r="T16" s="230" t="s">
        <v>623</v>
      </c>
      <c r="U16" s="293" t="s">
        <v>630</v>
      </c>
      <c r="V16" s="633"/>
      <c r="W16" s="633"/>
      <c r="X16" s="633"/>
      <c r="Y16" s="219"/>
    </row>
    <row r="17" spans="2:25" ht="15.95" customHeight="1" x14ac:dyDescent="0.15">
      <c r="B17" s="321"/>
      <c r="C17" s="636" t="s">
        <v>562</v>
      </c>
      <c r="D17" s="637"/>
      <c r="E17" s="168">
        <v>9</v>
      </c>
      <c r="F17" s="265">
        <v>0</v>
      </c>
      <c r="G17" s="219" t="s">
        <v>615</v>
      </c>
      <c r="H17" s="219" t="s">
        <v>616</v>
      </c>
      <c r="I17" s="219" t="s">
        <v>497</v>
      </c>
      <c r="J17" s="293" t="s">
        <v>497</v>
      </c>
      <c r="K17" s="293"/>
      <c r="L17" s="293"/>
      <c r="M17" s="219" t="s">
        <v>637</v>
      </c>
      <c r="N17" s="219" t="s">
        <v>637</v>
      </c>
      <c r="O17" s="219" t="s">
        <v>619</v>
      </c>
      <c r="P17" s="219" t="s">
        <v>549</v>
      </c>
      <c r="Q17" s="219" t="s">
        <v>619</v>
      </c>
      <c r="R17" s="230" t="s">
        <v>621</v>
      </c>
      <c r="S17" s="230" t="s">
        <v>622</v>
      </c>
      <c r="T17" s="230" t="s">
        <v>623</v>
      </c>
      <c r="U17" s="293" t="s">
        <v>624</v>
      </c>
      <c r="V17" s="633"/>
      <c r="W17" s="633"/>
      <c r="X17" s="633"/>
      <c r="Y17" s="219" t="s">
        <v>628</v>
      </c>
    </row>
    <row r="18" spans="2:25" ht="15.95" customHeight="1" x14ac:dyDescent="0.15">
      <c r="B18" s="321"/>
      <c r="C18" s="636" t="s">
        <v>562</v>
      </c>
      <c r="D18" s="637"/>
      <c r="E18" s="168">
        <v>10</v>
      </c>
      <c r="F18" s="265">
        <v>0</v>
      </c>
      <c r="G18" s="219" t="s">
        <v>615</v>
      </c>
      <c r="H18" s="219" t="s">
        <v>638</v>
      </c>
      <c r="I18" s="219" t="s">
        <v>617</v>
      </c>
      <c r="J18" s="293" t="s">
        <v>469</v>
      </c>
      <c r="K18" s="293"/>
      <c r="L18" s="293"/>
      <c r="M18" s="219" t="s">
        <v>639</v>
      </c>
      <c r="N18" s="219" t="s">
        <v>640</v>
      </c>
      <c r="O18" s="219" t="s">
        <v>620</v>
      </c>
      <c r="P18" s="219" t="s">
        <v>549</v>
      </c>
      <c r="Q18" s="219" t="s">
        <v>620</v>
      </c>
      <c r="R18" s="230" t="s">
        <v>621</v>
      </c>
      <c r="S18" s="230" t="s">
        <v>622</v>
      </c>
      <c r="T18" s="230" t="s">
        <v>623</v>
      </c>
      <c r="U18" s="293" t="s">
        <v>630</v>
      </c>
      <c r="V18" s="633"/>
      <c r="W18" s="633"/>
      <c r="X18" s="633"/>
      <c r="Y18" s="219" t="s">
        <v>628</v>
      </c>
    </row>
    <row r="19" spans="2:25" ht="15.95" customHeight="1" x14ac:dyDescent="0.15">
      <c r="B19" s="321"/>
      <c r="C19" s="636" t="s">
        <v>562</v>
      </c>
      <c r="D19" s="637"/>
      <c r="E19" s="168">
        <v>11</v>
      </c>
      <c r="F19" s="265">
        <v>0</v>
      </c>
      <c r="G19" s="219" t="s">
        <v>615</v>
      </c>
      <c r="H19" s="219" t="s">
        <v>638</v>
      </c>
      <c r="I19" s="219" t="s">
        <v>617</v>
      </c>
      <c r="J19" s="293" t="s">
        <v>503</v>
      </c>
      <c r="K19" s="293"/>
      <c r="L19" s="293"/>
      <c r="M19" s="219" t="s">
        <v>639</v>
      </c>
      <c r="N19" s="219" t="s">
        <v>639</v>
      </c>
      <c r="O19" s="219" t="s">
        <v>619</v>
      </c>
      <c r="P19" s="219" t="s">
        <v>549</v>
      </c>
      <c r="Q19" s="219" t="s">
        <v>619</v>
      </c>
      <c r="R19" s="230" t="s">
        <v>621</v>
      </c>
      <c r="S19" s="230" t="s">
        <v>622</v>
      </c>
      <c r="T19" s="230" t="s">
        <v>623</v>
      </c>
      <c r="U19" s="293" t="s">
        <v>624</v>
      </c>
      <c r="V19" s="633"/>
      <c r="W19" s="633"/>
      <c r="X19" s="633"/>
      <c r="Y19" s="219"/>
    </row>
    <row r="20" spans="2:25" ht="15.95" customHeight="1" x14ac:dyDescent="0.15">
      <c r="B20" s="321"/>
      <c r="C20" s="636" t="s">
        <v>562</v>
      </c>
      <c r="D20" s="637"/>
      <c r="E20" s="168">
        <v>12</v>
      </c>
      <c r="F20" s="265">
        <v>0</v>
      </c>
      <c r="G20" s="219" t="s">
        <v>615</v>
      </c>
      <c r="H20" s="219" t="s">
        <v>638</v>
      </c>
      <c r="I20" s="219" t="s">
        <v>617</v>
      </c>
      <c r="J20" s="293" t="s">
        <v>503</v>
      </c>
      <c r="K20" s="293"/>
      <c r="L20" s="293"/>
      <c r="M20" s="219" t="s">
        <v>618</v>
      </c>
      <c r="N20" s="219" t="s">
        <v>618</v>
      </c>
      <c r="O20" s="219" t="s">
        <v>619</v>
      </c>
      <c r="P20" s="219" t="s">
        <v>549</v>
      </c>
      <c r="Q20" s="219" t="s">
        <v>619</v>
      </c>
      <c r="R20" s="230" t="s">
        <v>621</v>
      </c>
      <c r="S20" s="230" t="s">
        <v>622</v>
      </c>
      <c r="T20" s="230" t="s">
        <v>623</v>
      </c>
      <c r="U20" s="293" t="s">
        <v>624</v>
      </c>
      <c r="V20" s="633"/>
      <c r="W20" s="633"/>
      <c r="X20" s="633"/>
      <c r="Y20" s="219"/>
    </row>
    <row r="21" spans="2:25" ht="15.95" customHeight="1" x14ac:dyDescent="0.15">
      <c r="B21" s="321"/>
      <c r="C21" s="636" t="s">
        <v>562</v>
      </c>
      <c r="D21" s="637"/>
      <c r="E21" s="168">
        <v>13</v>
      </c>
      <c r="F21" s="265">
        <v>0.1</v>
      </c>
      <c r="G21" s="219" t="s">
        <v>615</v>
      </c>
      <c r="H21" s="219" t="s">
        <v>641</v>
      </c>
      <c r="I21" s="219" t="s">
        <v>617</v>
      </c>
      <c r="J21" s="293" t="s">
        <v>503</v>
      </c>
      <c r="K21" s="293"/>
      <c r="L21" s="293"/>
      <c r="M21" s="219" t="s">
        <v>627</v>
      </c>
      <c r="N21" s="219" t="s">
        <v>627</v>
      </c>
      <c r="O21" s="219" t="s">
        <v>619</v>
      </c>
      <c r="P21" s="219" t="s">
        <v>549</v>
      </c>
      <c r="Q21" s="219" t="s">
        <v>619</v>
      </c>
      <c r="R21" s="230" t="s">
        <v>621</v>
      </c>
      <c r="S21" s="230" t="s">
        <v>622</v>
      </c>
      <c r="T21" s="230" t="s">
        <v>623</v>
      </c>
      <c r="U21" s="293" t="s">
        <v>624</v>
      </c>
      <c r="V21" s="633"/>
      <c r="W21" s="633"/>
      <c r="X21" s="633"/>
      <c r="Y21" s="219"/>
    </row>
    <row r="22" spans="2:25" ht="15.95" customHeight="1" x14ac:dyDescent="0.15">
      <c r="B22" s="321"/>
      <c r="C22" s="636" t="s">
        <v>562</v>
      </c>
      <c r="D22" s="637"/>
      <c r="E22" s="168">
        <v>14</v>
      </c>
      <c r="F22" s="265">
        <v>0</v>
      </c>
      <c r="G22" s="219" t="s">
        <v>615</v>
      </c>
      <c r="H22" s="219" t="s">
        <v>642</v>
      </c>
      <c r="I22" s="219" t="s">
        <v>617</v>
      </c>
      <c r="J22" s="293" t="s">
        <v>469</v>
      </c>
      <c r="K22" s="293"/>
      <c r="L22" s="293"/>
      <c r="M22" s="219" t="s">
        <v>643</v>
      </c>
      <c r="N22" s="219" t="s">
        <v>644</v>
      </c>
      <c r="O22" s="219" t="s">
        <v>619</v>
      </c>
      <c r="P22" s="219" t="s">
        <v>549</v>
      </c>
      <c r="Q22" s="219" t="s">
        <v>619</v>
      </c>
      <c r="R22" s="230" t="s">
        <v>621</v>
      </c>
      <c r="S22" s="230" t="s">
        <v>622</v>
      </c>
      <c r="T22" s="230" t="s">
        <v>623</v>
      </c>
      <c r="U22" s="293" t="s">
        <v>624</v>
      </c>
      <c r="V22" s="633"/>
      <c r="W22" s="633"/>
      <c r="X22" s="633"/>
      <c r="Y22" s="219" t="s">
        <v>628</v>
      </c>
    </row>
    <row r="23" spans="2:25" ht="15.95" customHeight="1" x14ac:dyDescent="0.15">
      <c r="B23" s="321"/>
      <c r="C23" s="636" t="s">
        <v>562</v>
      </c>
      <c r="D23" s="637"/>
      <c r="E23" s="168">
        <v>15</v>
      </c>
      <c r="F23" s="265">
        <v>0</v>
      </c>
      <c r="G23" s="219" t="s">
        <v>615</v>
      </c>
      <c r="H23" s="219" t="s">
        <v>616</v>
      </c>
      <c r="I23" s="219" t="s">
        <v>617</v>
      </c>
      <c r="J23" s="293" t="s">
        <v>469</v>
      </c>
      <c r="K23" s="293"/>
      <c r="L23" s="293"/>
      <c r="M23" s="219" t="s">
        <v>645</v>
      </c>
      <c r="N23" s="219" t="s">
        <v>554</v>
      </c>
      <c r="O23" s="219" t="s">
        <v>554</v>
      </c>
      <c r="P23" s="219" t="s">
        <v>549</v>
      </c>
      <c r="Q23" s="219" t="s">
        <v>619</v>
      </c>
      <c r="R23" s="230" t="s">
        <v>621</v>
      </c>
      <c r="S23" s="230" t="s">
        <v>622</v>
      </c>
      <c r="T23" s="230" t="s">
        <v>646</v>
      </c>
      <c r="U23" s="293" t="s">
        <v>549</v>
      </c>
      <c r="V23" s="633"/>
      <c r="W23" s="633"/>
      <c r="X23" s="633"/>
      <c r="Y23" s="219"/>
    </row>
    <row r="24" spans="2:25" ht="15.95" customHeight="1" x14ac:dyDescent="0.15">
      <c r="B24" s="321"/>
      <c r="C24" s="636">
        <v>1</v>
      </c>
      <c r="D24" s="637"/>
      <c r="E24" s="168">
        <v>1</v>
      </c>
      <c r="F24" s="265">
        <v>0</v>
      </c>
      <c r="G24" s="219" t="s">
        <v>615</v>
      </c>
      <c r="H24" s="219" t="s">
        <v>638</v>
      </c>
      <c r="I24" s="219" t="s">
        <v>497</v>
      </c>
      <c r="J24" s="293" t="s">
        <v>497</v>
      </c>
      <c r="K24" s="293"/>
      <c r="L24" s="293"/>
      <c r="M24" s="219" t="s">
        <v>647</v>
      </c>
      <c r="N24" s="219" t="s">
        <v>648</v>
      </c>
      <c r="O24" s="219" t="s">
        <v>619</v>
      </c>
      <c r="P24" s="219" t="s">
        <v>549</v>
      </c>
      <c r="Q24" s="219" t="s">
        <v>619</v>
      </c>
      <c r="R24" s="230" t="s">
        <v>621</v>
      </c>
      <c r="S24" s="230" t="s">
        <v>622</v>
      </c>
      <c r="T24" s="230" t="s">
        <v>623</v>
      </c>
      <c r="U24" s="293" t="s">
        <v>624</v>
      </c>
      <c r="V24" s="633"/>
      <c r="W24" s="633"/>
      <c r="X24" s="633"/>
      <c r="Y24" s="219" t="s">
        <v>628</v>
      </c>
    </row>
    <row r="25" spans="2:25" ht="15.95" customHeight="1" x14ac:dyDescent="0.15">
      <c r="B25" s="321"/>
      <c r="C25" s="636">
        <v>1</v>
      </c>
      <c r="D25" s="637"/>
      <c r="E25" s="168">
        <v>2</v>
      </c>
      <c r="F25" s="265">
        <v>0.59</v>
      </c>
      <c r="G25" s="219" t="s">
        <v>615</v>
      </c>
      <c r="H25" s="219" t="s">
        <v>638</v>
      </c>
      <c r="I25" s="219" t="s">
        <v>617</v>
      </c>
      <c r="J25" s="293" t="s">
        <v>469</v>
      </c>
      <c r="K25" s="293"/>
      <c r="L25" s="293"/>
      <c r="M25" s="219" t="s">
        <v>649</v>
      </c>
      <c r="N25" s="219" t="s">
        <v>649</v>
      </c>
      <c r="O25" s="219" t="s">
        <v>620</v>
      </c>
      <c r="P25" s="219" t="s">
        <v>549</v>
      </c>
      <c r="Q25" s="219" t="s">
        <v>620</v>
      </c>
      <c r="R25" s="230" t="s">
        <v>621</v>
      </c>
      <c r="S25" s="230" t="s">
        <v>622</v>
      </c>
      <c r="T25" s="230" t="s">
        <v>623</v>
      </c>
      <c r="U25" s="293" t="s">
        <v>630</v>
      </c>
      <c r="V25" s="633"/>
      <c r="W25" s="633"/>
      <c r="X25" s="633"/>
      <c r="Y25" s="219"/>
    </row>
    <row r="26" spans="2:25" ht="15.95" customHeight="1" x14ac:dyDescent="0.15">
      <c r="B26" s="321"/>
      <c r="C26" s="636">
        <v>1</v>
      </c>
      <c r="D26" s="637"/>
      <c r="E26" s="168">
        <v>3</v>
      </c>
      <c r="F26" s="265">
        <v>0.89</v>
      </c>
      <c r="G26" s="219" t="s">
        <v>615</v>
      </c>
      <c r="H26" s="219" t="s">
        <v>638</v>
      </c>
      <c r="I26" s="219" t="s">
        <v>497</v>
      </c>
      <c r="J26" s="293" t="s">
        <v>497</v>
      </c>
      <c r="K26" s="293"/>
      <c r="L26" s="293"/>
      <c r="M26" s="219" t="s">
        <v>650</v>
      </c>
      <c r="N26" s="219" t="s">
        <v>651</v>
      </c>
      <c r="O26" s="219" t="s">
        <v>620</v>
      </c>
      <c r="P26" s="219" t="s">
        <v>549</v>
      </c>
      <c r="Q26" s="219" t="s">
        <v>619</v>
      </c>
      <c r="R26" s="230" t="s">
        <v>621</v>
      </c>
      <c r="S26" s="230" t="s">
        <v>622</v>
      </c>
      <c r="T26" s="230" t="s">
        <v>623</v>
      </c>
      <c r="U26" s="293" t="s">
        <v>624</v>
      </c>
      <c r="V26" s="633"/>
      <c r="W26" s="633"/>
      <c r="X26" s="633"/>
      <c r="Y26" s="219" t="s">
        <v>652</v>
      </c>
    </row>
    <row r="27" spans="2:25" ht="15.95" customHeight="1" x14ac:dyDescent="0.15">
      <c r="B27" s="321"/>
      <c r="C27" s="636">
        <v>1</v>
      </c>
      <c r="D27" s="637"/>
      <c r="E27" s="168">
        <v>4</v>
      </c>
      <c r="F27" s="265">
        <v>1.41</v>
      </c>
      <c r="G27" s="219" t="s">
        <v>615</v>
      </c>
      <c r="H27" s="219" t="s">
        <v>641</v>
      </c>
      <c r="I27" s="219" t="s">
        <v>497</v>
      </c>
      <c r="J27" s="293" t="s">
        <v>497</v>
      </c>
      <c r="K27" s="293"/>
      <c r="L27" s="293"/>
      <c r="M27" s="219" t="s">
        <v>651</v>
      </c>
      <c r="N27" s="219" t="s">
        <v>651</v>
      </c>
      <c r="O27" s="219" t="s">
        <v>620</v>
      </c>
      <c r="P27" s="219" t="s">
        <v>549</v>
      </c>
      <c r="Q27" s="219" t="s">
        <v>619</v>
      </c>
      <c r="R27" s="230" t="s">
        <v>621</v>
      </c>
      <c r="S27" s="230" t="s">
        <v>622</v>
      </c>
      <c r="T27" s="230" t="s">
        <v>623</v>
      </c>
      <c r="U27" s="293" t="s">
        <v>624</v>
      </c>
      <c r="V27" s="633"/>
      <c r="W27" s="633"/>
      <c r="X27" s="633"/>
      <c r="Y27" s="219" t="s">
        <v>625</v>
      </c>
    </row>
    <row r="28" spans="2:25" ht="15.95" customHeight="1" x14ac:dyDescent="0.15">
      <c r="B28" s="321"/>
      <c r="C28" s="636">
        <v>1</v>
      </c>
      <c r="D28" s="637"/>
      <c r="E28" s="168">
        <v>5</v>
      </c>
      <c r="F28" s="265">
        <v>0</v>
      </c>
      <c r="G28" s="219" t="s">
        <v>615</v>
      </c>
      <c r="H28" s="219" t="s">
        <v>641</v>
      </c>
      <c r="I28" s="219" t="s">
        <v>497</v>
      </c>
      <c r="J28" s="293" t="s">
        <v>497</v>
      </c>
      <c r="K28" s="293"/>
      <c r="L28" s="293"/>
      <c r="M28" s="219" t="s">
        <v>653</v>
      </c>
      <c r="N28" s="219" t="s">
        <v>654</v>
      </c>
      <c r="O28" s="219" t="s">
        <v>619</v>
      </c>
      <c r="P28" s="219" t="s">
        <v>549</v>
      </c>
      <c r="Q28" s="219" t="s">
        <v>619</v>
      </c>
      <c r="R28" s="230" t="s">
        <v>621</v>
      </c>
      <c r="S28" s="230" t="s">
        <v>622</v>
      </c>
      <c r="T28" s="230" t="s">
        <v>623</v>
      </c>
      <c r="U28" s="293" t="s">
        <v>624</v>
      </c>
      <c r="V28" s="633"/>
      <c r="W28" s="633"/>
      <c r="X28" s="633"/>
      <c r="Y28" s="219" t="s">
        <v>628</v>
      </c>
    </row>
    <row r="29" spans="2:25" ht="15.95" customHeight="1" x14ac:dyDescent="0.15">
      <c r="B29" s="321"/>
      <c r="C29" s="636">
        <v>1</v>
      </c>
      <c r="D29" s="637"/>
      <c r="E29" s="168">
        <v>6</v>
      </c>
      <c r="F29" s="265">
        <v>3.66</v>
      </c>
      <c r="G29" s="219" t="s">
        <v>615</v>
      </c>
      <c r="H29" s="219" t="s">
        <v>638</v>
      </c>
      <c r="I29" s="219" t="s">
        <v>497</v>
      </c>
      <c r="J29" s="293" t="s">
        <v>497</v>
      </c>
      <c r="K29" s="293"/>
      <c r="L29" s="293"/>
      <c r="M29" s="219" t="s">
        <v>655</v>
      </c>
      <c r="N29" s="219" t="s">
        <v>656</v>
      </c>
      <c r="O29" s="219" t="s">
        <v>619</v>
      </c>
      <c r="P29" s="219" t="s">
        <v>549</v>
      </c>
      <c r="Q29" s="219" t="s">
        <v>619</v>
      </c>
      <c r="R29" s="230" t="s">
        <v>621</v>
      </c>
      <c r="S29" s="230" t="s">
        <v>622</v>
      </c>
      <c r="T29" s="230" t="s">
        <v>623</v>
      </c>
      <c r="U29" s="293" t="s">
        <v>624</v>
      </c>
      <c r="V29" s="633"/>
      <c r="W29" s="633"/>
      <c r="X29" s="633"/>
      <c r="Y29" s="219" t="s">
        <v>628</v>
      </c>
    </row>
    <row r="30" spans="2:25" ht="15.95" customHeight="1" x14ac:dyDescent="0.15">
      <c r="B30" s="321"/>
      <c r="C30" s="636">
        <v>1</v>
      </c>
      <c r="D30" s="637"/>
      <c r="E30" s="168">
        <v>7</v>
      </c>
      <c r="F30" s="265">
        <v>4.3499999999999996</v>
      </c>
      <c r="G30" s="219" t="s">
        <v>615</v>
      </c>
      <c r="H30" s="219" t="s">
        <v>638</v>
      </c>
      <c r="I30" s="219" t="s">
        <v>617</v>
      </c>
      <c r="J30" s="293" t="s">
        <v>469</v>
      </c>
      <c r="K30" s="293"/>
      <c r="L30" s="293"/>
      <c r="M30" s="219" t="s">
        <v>657</v>
      </c>
      <c r="N30" s="219" t="s">
        <v>658</v>
      </c>
      <c r="O30" s="219" t="s">
        <v>620</v>
      </c>
      <c r="P30" s="219" t="s">
        <v>549</v>
      </c>
      <c r="Q30" s="219" t="s">
        <v>620</v>
      </c>
      <c r="R30" s="230" t="s">
        <v>621</v>
      </c>
      <c r="S30" s="230" t="s">
        <v>622</v>
      </c>
      <c r="T30" s="230" t="s">
        <v>623</v>
      </c>
      <c r="U30" s="293" t="s">
        <v>630</v>
      </c>
      <c r="V30" s="633"/>
      <c r="W30" s="633"/>
      <c r="X30" s="633"/>
      <c r="Y30" s="219" t="s">
        <v>628</v>
      </c>
    </row>
    <row r="31" spans="2:25" ht="15.95" customHeight="1" x14ac:dyDescent="0.15">
      <c r="B31" s="321"/>
      <c r="C31" s="636">
        <v>1</v>
      </c>
      <c r="D31" s="637"/>
      <c r="E31" s="168">
        <v>8</v>
      </c>
      <c r="F31" s="265">
        <v>3.66</v>
      </c>
      <c r="G31" s="219" t="s">
        <v>615</v>
      </c>
      <c r="H31" s="219" t="s">
        <v>641</v>
      </c>
      <c r="I31" s="219" t="s">
        <v>497</v>
      </c>
      <c r="J31" s="293" t="s">
        <v>497</v>
      </c>
      <c r="K31" s="293"/>
      <c r="L31" s="293"/>
      <c r="M31" s="219" t="s">
        <v>659</v>
      </c>
      <c r="N31" s="219" t="s">
        <v>660</v>
      </c>
      <c r="O31" s="219" t="s">
        <v>619</v>
      </c>
      <c r="P31" s="219" t="s">
        <v>549</v>
      </c>
      <c r="Q31" s="219" t="s">
        <v>619</v>
      </c>
      <c r="R31" s="230" t="s">
        <v>621</v>
      </c>
      <c r="S31" s="230" t="s">
        <v>622</v>
      </c>
      <c r="T31" s="230" t="s">
        <v>623</v>
      </c>
      <c r="U31" s="293" t="s">
        <v>624</v>
      </c>
      <c r="V31" s="633"/>
      <c r="W31" s="633"/>
      <c r="X31" s="633"/>
      <c r="Y31" s="219" t="s">
        <v>628</v>
      </c>
    </row>
    <row r="32" spans="2:25" ht="15.95" customHeight="1" x14ac:dyDescent="0.15">
      <c r="B32" s="321"/>
      <c r="C32" s="636">
        <v>1</v>
      </c>
      <c r="D32" s="637"/>
      <c r="E32" s="168">
        <v>9</v>
      </c>
      <c r="F32" s="265">
        <v>6.03</v>
      </c>
      <c r="G32" s="219" t="s">
        <v>615</v>
      </c>
      <c r="H32" s="219" t="s">
        <v>641</v>
      </c>
      <c r="I32" s="219" t="s">
        <v>497</v>
      </c>
      <c r="J32" s="293" t="s">
        <v>497</v>
      </c>
      <c r="K32" s="293"/>
      <c r="L32" s="293"/>
      <c r="M32" s="219" t="s">
        <v>661</v>
      </c>
      <c r="N32" s="219" t="s">
        <v>662</v>
      </c>
      <c r="O32" s="219" t="s">
        <v>619</v>
      </c>
      <c r="P32" s="219" t="s">
        <v>549</v>
      </c>
      <c r="Q32" s="219" t="s">
        <v>619</v>
      </c>
      <c r="R32" s="230" t="s">
        <v>621</v>
      </c>
      <c r="S32" s="230" t="s">
        <v>622</v>
      </c>
      <c r="T32" s="230" t="s">
        <v>623</v>
      </c>
      <c r="U32" s="293" t="s">
        <v>624</v>
      </c>
      <c r="V32" s="633"/>
      <c r="W32" s="633"/>
      <c r="X32" s="633"/>
      <c r="Y32" s="219" t="s">
        <v>628</v>
      </c>
    </row>
    <row r="33" spans="2:25" ht="15.95" customHeight="1" x14ac:dyDescent="0.15">
      <c r="B33" s="321"/>
      <c r="C33" s="636">
        <v>1</v>
      </c>
      <c r="D33" s="637"/>
      <c r="E33" s="168">
        <v>10</v>
      </c>
      <c r="F33" s="265">
        <v>9.09</v>
      </c>
      <c r="G33" s="219" t="s">
        <v>615</v>
      </c>
      <c r="H33" s="219" t="s">
        <v>663</v>
      </c>
      <c r="I33" s="219" t="s">
        <v>497</v>
      </c>
      <c r="J33" s="293" t="s">
        <v>497</v>
      </c>
      <c r="K33" s="293"/>
      <c r="L33" s="293"/>
      <c r="M33" s="219" t="s">
        <v>664</v>
      </c>
      <c r="N33" s="219" t="s">
        <v>665</v>
      </c>
      <c r="O33" s="219" t="s">
        <v>619</v>
      </c>
      <c r="P33" s="219" t="s">
        <v>549</v>
      </c>
      <c r="Q33" s="219" t="s">
        <v>619</v>
      </c>
      <c r="R33" s="230" t="s">
        <v>621</v>
      </c>
      <c r="S33" s="230" t="s">
        <v>622</v>
      </c>
      <c r="T33" s="230" t="s">
        <v>623</v>
      </c>
      <c r="U33" s="293" t="s">
        <v>624</v>
      </c>
      <c r="V33" s="633"/>
      <c r="W33" s="633"/>
      <c r="X33" s="633"/>
      <c r="Y33" s="219" t="s">
        <v>628</v>
      </c>
    </row>
    <row r="34" spans="2:25" ht="15.95" customHeight="1" x14ac:dyDescent="0.15">
      <c r="B34" s="321"/>
      <c r="C34" s="636">
        <v>1</v>
      </c>
      <c r="D34" s="637"/>
      <c r="E34" s="168">
        <v>11</v>
      </c>
      <c r="F34" s="265">
        <v>9.09</v>
      </c>
      <c r="G34" s="219" t="s">
        <v>615</v>
      </c>
      <c r="H34" s="219" t="s">
        <v>638</v>
      </c>
      <c r="I34" s="219" t="s">
        <v>497</v>
      </c>
      <c r="J34" s="293" t="s">
        <v>497</v>
      </c>
      <c r="K34" s="293"/>
      <c r="L34" s="293"/>
      <c r="M34" s="219" t="s">
        <v>666</v>
      </c>
      <c r="N34" s="219" t="s">
        <v>667</v>
      </c>
      <c r="O34" s="219" t="s">
        <v>619</v>
      </c>
      <c r="P34" s="219" t="s">
        <v>549</v>
      </c>
      <c r="Q34" s="219" t="s">
        <v>619</v>
      </c>
      <c r="R34" s="230" t="s">
        <v>621</v>
      </c>
      <c r="S34" s="230" t="s">
        <v>622</v>
      </c>
      <c r="T34" s="230" t="s">
        <v>623</v>
      </c>
      <c r="U34" s="293" t="s">
        <v>624</v>
      </c>
      <c r="V34" s="633"/>
      <c r="W34" s="633"/>
      <c r="X34" s="633"/>
      <c r="Y34" s="219" t="s">
        <v>628</v>
      </c>
    </row>
    <row r="35" spans="2:25" ht="15.95" customHeight="1" x14ac:dyDescent="0.15">
      <c r="B35" s="321"/>
      <c r="C35" s="636">
        <v>1</v>
      </c>
      <c r="D35" s="637"/>
      <c r="E35" s="168">
        <v>12</v>
      </c>
      <c r="F35" s="265">
        <v>5.8</v>
      </c>
      <c r="G35" s="219" t="s">
        <v>615</v>
      </c>
      <c r="H35" s="219" t="s">
        <v>668</v>
      </c>
      <c r="I35" s="219" t="s">
        <v>617</v>
      </c>
      <c r="J35" s="293" t="s">
        <v>495</v>
      </c>
      <c r="K35" s="293"/>
      <c r="L35" s="293"/>
      <c r="M35" s="219" t="s">
        <v>888</v>
      </c>
      <c r="N35" s="219" t="s">
        <v>888</v>
      </c>
      <c r="O35" s="219" t="s">
        <v>620</v>
      </c>
      <c r="P35" s="219" t="s">
        <v>549</v>
      </c>
      <c r="Q35" s="219" t="s">
        <v>620</v>
      </c>
      <c r="R35" s="230" t="s">
        <v>621</v>
      </c>
      <c r="S35" s="230" t="s">
        <v>622</v>
      </c>
      <c r="T35" s="230" t="s">
        <v>623</v>
      </c>
      <c r="U35" s="293" t="s">
        <v>630</v>
      </c>
      <c r="V35" s="633"/>
      <c r="W35" s="633"/>
      <c r="X35" s="633"/>
      <c r="Y35" s="219"/>
    </row>
    <row r="36" spans="2:25" ht="15.95" customHeight="1" x14ac:dyDescent="0.15">
      <c r="B36" s="321"/>
      <c r="C36" s="636">
        <v>1</v>
      </c>
      <c r="D36" s="637"/>
      <c r="E36" s="168">
        <v>13</v>
      </c>
      <c r="F36" s="265">
        <v>9.43</v>
      </c>
      <c r="G36" s="219" t="s">
        <v>615</v>
      </c>
      <c r="H36" s="219" t="s">
        <v>641</v>
      </c>
      <c r="I36" s="219" t="s">
        <v>497</v>
      </c>
      <c r="J36" s="293" t="s">
        <v>497</v>
      </c>
      <c r="K36" s="293"/>
      <c r="L36" s="293"/>
      <c r="M36" s="219" t="s">
        <v>667</v>
      </c>
      <c r="N36" s="219" t="s">
        <v>667</v>
      </c>
      <c r="O36" s="219" t="s">
        <v>619</v>
      </c>
      <c r="P36" s="219" t="s">
        <v>549</v>
      </c>
      <c r="Q36" s="219" t="s">
        <v>619</v>
      </c>
      <c r="R36" s="230" t="s">
        <v>621</v>
      </c>
      <c r="S36" s="230" t="s">
        <v>622</v>
      </c>
      <c r="T36" s="230" t="s">
        <v>623</v>
      </c>
      <c r="U36" s="293" t="s">
        <v>624</v>
      </c>
      <c r="V36" s="633"/>
      <c r="W36" s="633"/>
      <c r="X36" s="633"/>
      <c r="Y36" s="219"/>
    </row>
    <row r="37" spans="2:25" ht="15.95" customHeight="1" x14ac:dyDescent="0.15">
      <c r="B37" s="321"/>
      <c r="C37" s="636">
        <v>1</v>
      </c>
      <c r="D37" s="637"/>
      <c r="E37" s="168">
        <v>14</v>
      </c>
      <c r="F37" s="265">
        <v>4.97</v>
      </c>
      <c r="G37" s="219" t="s">
        <v>615</v>
      </c>
      <c r="H37" s="219" t="s">
        <v>642</v>
      </c>
      <c r="I37" s="219" t="s">
        <v>617</v>
      </c>
      <c r="J37" s="293" t="s">
        <v>461</v>
      </c>
      <c r="K37" s="293"/>
      <c r="L37" s="293"/>
      <c r="M37" s="219" t="s">
        <v>669</v>
      </c>
      <c r="N37" s="219" t="s">
        <v>669</v>
      </c>
      <c r="O37" s="219" t="s">
        <v>619</v>
      </c>
      <c r="P37" s="219" t="s">
        <v>549</v>
      </c>
      <c r="Q37" s="219" t="s">
        <v>619</v>
      </c>
      <c r="R37" s="230" t="s">
        <v>621</v>
      </c>
      <c r="S37" s="230" t="s">
        <v>622</v>
      </c>
      <c r="T37" s="230" t="s">
        <v>623</v>
      </c>
      <c r="U37" s="293" t="s">
        <v>624</v>
      </c>
      <c r="V37" s="633"/>
      <c r="W37" s="633"/>
      <c r="X37" s="633"/>
      <c r="Y37" s="219"/>
    </row>
    <row r="38" spans="2:25" ht="15.95" customHeight="1" x14ac:dyDescent="0.15">
      <c r="B38" s="321"/>
      <c r="C38" s="636">
        <v>1</v>
      </c>
      <c r="D38" s="637"/>
      <c r="E38" s="168">
        <v>15</v>
      </c>
      <c r="F38" s="265">
        <v>0</v>
      </c>
      <c r="G38" s="219" t="s">
        <v>670</v>
      </c>
      <c r="H38" s="219" t="s">
        <v>671</v>
      </c>
      <c r="I38" s="219" t="s">
        <v>497</v>
      </c>
      <c r="J38" s="293" t="s">
        <v>499</v>
      </c>
      <c r="K38" s="293"/>
      <c r="L38" s="293"/>
      <c r="M38" s="219" t="s">
        <v>549</v>
      </c>
      <c r="N38" s="219" t="s">
        <v>672</v>
      </c>
      <c r="O38" s="219" t="s">
        <v>620</v>
      </c>
      <c r="P38" s="219"/>
      <c r="Q38" s="219"/>
      <c r="R38" s="230" t="s">
        <v>621</v>
      </c>
      <c r="S38" s="230" t="s">
        <v>621</v>
      </c>
      <c r="T38" s="230" t="s">
        <v>549</v>
      </c>
      <c r="U38" s="293" t="s">
        <v>549</v>
      </c>
      <c r="V38" s="633"/>
      <c r="W38" s="633"/>
      <c r="X38" s="633"/>
      <c r="Y38" s="219"/>
    </row>
    <row r="39" spans="2:25" ht="15.95" customHeight="1" x14ac:dyDescent="0.15">
      <c r="B39" s="321"/>
      <c r="C39" s="636">
        <v>1</v>
      </c>
      <c r="D39" s="637"/>
      <c r="E39" s="168">
        <v>16</v>
      </c>
      <c r="F39" s="265">
        <v>7.69</v>
      </c>
      <c r="G39" s="219" t="s">
        <v>615</v>
      </c>
      <c r="H39" s="219" t="s">
        <v>641</v>
      </c>
      <c r="I39" s="219" t="s">
        <v>497</v>
      </c>
      <c r="J39" s="293" t="s">
        <v>497</v>
      </c>
      <c r="K39" s="293"/>
      <c r="L39" s="293"/>
      <c r="M39" s="219" t="s">
        <v>673</v>
      </c>
      <c r="N39" s="219" t="s">
        <v>554</v>
      </c>
      <c r="O39" s="219" t="s">
        <v>554</v>
      </c>
      <c r="P39" s="219" t="s">
        <v>549</v>
      </c>
      <c r="Q39" s="219" t="s">
        <v>619</v>
      </c>
      <c r="R39" s="230" t="s">
        <v>621</v>
      </c>
      <c r="S39" s="230" t="s">
        <v>622</v>
      </c>
      <c r="T39" s="230" t="s">
        <v>646</v>
      </c>
      <c r="U39" s="293" t="s">
        <v>549</v>
      </c>
      <c r="V39" s="633"/>
      <c r="W39" s="633"/>
      <c r="X39" s="633"/>
      <c r="Y39" s="219"/>
    </row>
    <row r="40" spans="2:25" ht="15.95" customHeight="1" x14ac:dyDescent="0.15">
      <c r="B40" s="321"/>
      <c r="C40" s="636">
        <v>2</v>
      </c>
      <c r="D40" s="637"/>
      <c r="E40" s="168">
        <v>1</v>
      </c>
      <c r="F40" s="265">
        <v>11.62</v>
      </c>
      <c r="G40" s="219" t="s">
        <v>615</v>
      </c>
      <c r="H40" s="219" t="s">
        <v>638</v>
      </c>
      <c r="I40" s="219" t="s">
        <v>497</v>
      </c>
      <c r="J40" s="293" t="s">
        <v>497</v>
      </c>
      <c r="K40" s="293"/>
      <c r="L40" s="293"/>
      <c r="M40" s="219" t="s">
        <v>674</v>
      </c>
      <c r="N40" s="219" t="s">
        <v>675</v>
      </c>
      <c r="O40" s="219" t="s">
        <v>619</v>
      </c>
      <c r="P40" s="219" t="s">
        <v>549</v>
      </c>
      <c r="Q40" s="219" t="s">
        <v>619</v>
      </c>
      <c r="R40" s="230" t="s">
        <v>621</v>
      </c>
      <c r="S40" s="230" t="s">
        <v>622</v>
      </c>
      <c r="T40" s="230" t="s">
        <v>623</v>
      </c>
      <c r="U40" s="293" t="s">
        <v>624</v>
      </c>
      <c r="V40" s="633"/>
      <c r="W40" s="633"/>
      <c r="X40" s="633"/>
      <c r="Y40" s="219" t="s">
        <v>628</v>
      </c>
    </row>
    <row r="41" spans="2:25" ht="15.95" customHeight="1" x14ac:dyDescent="0.15">
      <c r="B41" s="321"/>
      <c r="C41" s="636">
        <v>2</v>
      </c>
      <c r="D41" s="637"/>
      <c r="E41" s="168">
        <v>2</v>
      </c>
      <c r="F41" s="265">
        <v>12.5</v>
      </c>
      <c r="G41" s="219" t="s">
        <v>615</v>
      </c>
      <c r="H41" s="219" t="s">
        <v>638</v>
      </c>
      <c r="I41" s="219" t="s">
        <v>497</v>
      </c>
      <c r="J41" s="293" t="s">
        <v>497</v>
      </c>
      <c r="K41" s="293"/>
      <c r="L41" s="293"/>
      <c r="M41" s="219" t="s">
        <v>676</v>
      </c>
      <c r="N41" s="219" t="s">
        <v>651</v>
      </c>
      <c r="O41" s="219" t="s">
        <v>620</v>
      </c>
      <c r="P41" s="219" t="s">
        <v>549</v>
      </c>
      <c r="Q41" s="219" t="s">
        <v>620</v>
      </c>
      <c r="R41" s="230" t="s">
        <v>621</v>
      </c>
      <c r="S41" s="230" t="s">
        <v>622</v>
      </c>
      <c r="T41" s="230" t="s">
        <v>623</v>
      </c>
      <c r="U41" s="293" t="s">
        <v>630</v>
      </c>
      <c r="V41" s="633"/>
      <c r="W41" s="633"/>
      <c r="X41" s="633"/>
      <c r="Y41" s="219" t="s">
        <v>628</v>
      </c>
    </row>
    <row r="42" spans="2:25" ht="15.95" customHeight="1" x14ac:dyDescent="0.15">
      <c r="B42" s="382"/>
      <c r="C42" s="636">
        <v>2</v>
      </c>
      <c r="D42" s="637"/>
      <c r="E42" s="168">
        <v>3</v>
      </c>
      <c r="F42" s="265">
        <v>13.42</v>
      </c>
      <c r="G42" s="219" t="s">
        <v>615</v>
      </c>
      <c r="H42" s="219" t="s">
        <v>641</v>
      </c>
      <c r="I42" s="219" t="s">
        <v>497</v>
      </c>
      <c r="J42" s="293" t="s">
        <v>497</v>
      </c>
      <c r="K42" s="293"/>
      <c r="L42" s="293"/>
      <c r="M42" s="219" t="s">
        <v>677</v>
      </c>
      <c r="N42" s="219" t="s">
        <v>678</v>
      </c>
      <c r="O42" s="219" t="s">
        <v>619</v>
      </c>
      <c r="P42" s="219" t="s">
        <v>549</v>
      </c>
      <c r="Q42" s="219" t="s">
        <v>619</v>
      </c>
      <c r="R42" s="230" t="s">
        <v>621</v>
      </c>
      <c r="S42" s="230" t="s">
        <v>622</v>
      </c>
      <c r="T42" s="230" t="s">
        <v>623</v>
      </c>
      <c r="U42" s="293" t="s">
        <v>624</v>
      </c>
      <c r="V42" s="633"/>
      <c r="W42" s="633"/>
      <c r="X42" s="633"/>
      <c r="Y42" s="219" t="s">
        <v>628</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6" t="s">
        <v>275</v>
      </c>
      <c r="D45" s="256"/>
      <c r="E45" s="256"/>
      <c r="F45" s="256"/>
      <c r="G45" s="256"/>
      <c r="H45" s="256"/>
      <c r="I45" s="256"/>
      <c r="J45" s="256"/>
      <c r="K45" s="256"/>
      <c r="L45" s="256"/>
      <c r="M45" s="256"/>
      <c r="N45" s="256"/>
      <c r="O45" s="256"/>
      <c r="P45" s="256"/>
      <c r="Q45" s="256"/>
      <c r="R45" s="256"/>
      <c r="S45" s="256"/>
      <c r="T45" s="256"/>
      <c r="U45" s="256"/>
      <c r="V45" s="256"/>
      <c r="W45" s="256"/>
      <c r="X45" s="256"/>
    </row>
    <row r="46" spans="2:25" ht="15.95" customHeight="1" x14ac:dyDescent="0.15">
      <c r="B46" s="256"/>
      <c r="C46" s="256" t="s">
        <v>276</v>
      </c>
      <c r="D46" s="256"/>
      <c r="E46" s="256"/>
      <c r="F46" s="256"/>
      <c r="G46" s="256"/>
      <c r="H46" s="256"/>
      <c r="I46" s="256"/>
      <c r="J46" s="256"/>
      <c r="K46" s="256"/>
      <c r="L46" s="256"/>
      <c r="M46" s="256"/>
      <c r="N46" s="256"/>
      <c r="O46" s="256"/>
      <c r="P46" s="256"/>
      <c r="Q46" s="256"/>
      <c r="R46" s="256"/>
      <c r="S46" s="256"/>
      <c r="T46" s="256"/>
      <c r="U46" s="256"/>
      <c r="V46" s="256"/>
      <c r="W46" s="256"/>
      <c r="X46" s="256"/>
    </row>
    <row r="47" spans="2:25" ht="15.95" customHeight="1" x14ac:dyDescent="0.15">
      <c r="B47" s="256"/>
      <c r="C47" s="256" t="s">
        <v>277</v>
      </c>
      <c r="D47" s="256"/>
      <c r="E47" s="256"/>
      <c r="F47" s="256"/>
      <c r="G47" s="256"/>
      <c r="H47" s="256"/>
      <c r="I47" s="256"/>
      <c r="J47" s="256"/>
      <c r="K47" s="256"/>
      <c r="L47" s="256"/>
      <c r="M47" s="256"/>
      <c r="N47" s="256"/>
      <c r="O47" s="256"/>
      <c r="P47" s="256"/>
      <c r="Q47" s="256"/>
      <c r="R47" s="256"/>
      <c r="S47" s="256"/>
      <c r="T47" s="256"/>
      <c r="U47" s="256"/>
      <c r="V47" s="256"/>
      <c r="W47" s="256"/>
      <c r="X47" s="256"/>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2E3F76FB-C5F6-4BA1-81EE-7156EA2A8705}"/>
    <dataValidation allowBlank="1" showInputMessage="1" showErrorMessage="1" prompt="前回の定期点検年月日を入力" sqref="O6" xr:uid="{AAF265F6-ECAB-48F6-9BF8-4E37A1659AE9}"/>
    <dataValidation type="list" errorStyle="warning" allowBlank="1" showInputMessage="1" showErrorMessage="1" error="選択出来ません" sqref="H9:H42" xr:uid="{3F398282-4B53-4E98-9B9A-F2FFF4F839C3}">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527A8CF-D5EC-4E20-8713-E690C9617CF8}">
          <x14:formula1>
            <xm:f>'(参考)リスト'!$E$16:$E$27</xm:f>
          </x14:formula1>
          <xm:sqref>J9:L42</xm:sqref>
        </x14:dataValidation>
        <x14:dataValidation type="list" showInputMessage="1" showErrorMessage="1" xr:uid="{4C0A3712-E746-4EC0-999F-5DE4DB3305F7}">
          <x14:formula1>
            <xm:f>'(参考)リスト'!$B$16:$B$21</xm:f>
          </x14:formula1>
          <xm:sqref>G9:G42</xm:sqref>
        </x14:dataValidation>
        <x14:dataValidation type="list" allowBlank="1" showInputMessage="1" showErrorMessage="1" xr:uid="{131B9859-1561-4724-838F-33C67A620174}">
          <x14:formula1>
            <xm:f>'(参考)リスト'!$F$16:$F$21</xm:f>
          </x14:formula1>
          <xm:sqref>O9:Q42</xm:sqref>
        </x14:dataValidation>
        <x14:dataValidation type="list" allowBlank="1" showInputMessage="1" showErrorMessage="1" xr:uid="{88FF5CAB-8C80-40A7-83B5-9D97385040F0}">
          <x14:formula1>
            <xm:f>'(参考)リスト'!$I$16:$I$18</xm:f>
          </x14:formula1>
          <xm:sqref>S9:S42</xm:sqref>
        </x14:dataValidation>
        <x14:dataValidation type="list" allowBlank="1" showInputMessage="1" showErrorMessage="1" xr:uid="{CE72931C-4019-42FB-8960-03B180B43C71}">
          <x14:formula1>
            <xm:f>'(参考)リスト'!$H$16:$H$17</xm:f>
          </x14:formula1>
          <xm:sqref>R9:R42</xm:sqref>
        </x14:dataValidation>
        <x14:dataValidation type="list" allowBlank="1" showInputMessage="1" showErrorMessage="1" xr:uid="{0CDAE436-A929-4D20-89F3-FCC7B4F8DC7F}">
          <x14:formula1>
            <xm:f>'(参考)リスト'!$J$16:$J$18</xm:f>
          </x14:formula1>
          <xm:sqref>T9:T42</xm:sqref>
        </x14:dataValidation>
        <x14:dataValidation type="list" allowBlank="1" showInputMessage="1" showErrorMessage="1" xr:uid="{78EC35FF-B06F-4C46-9E0A-7D207B17F272}">
          <x14:formula1>
            <xm:f>'(参考)リスト'!$D$16:$D$18</xm:f>
          </x14:formula1>
          <xm:sqref>I9:I42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1D352-275C-44A2-813E-B131EBF7FA25}">
  <sheetPr>
    <pageSetUpPr fitToPage="1"/>
  </sheetPr>
  <dimension ref="B1:Y48"/>
  <sheetViews>
    <sheetView showGridLines="0" view="pageBreakPreview" zoomScale="70" zoomScaleNormal="55" zoomScaleSheetLayoutView="70" workbookViewId="0">
      <selection activeCell="C6" sqref="C6:AJ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9" t="s">
        <v>246</v>
      </c>
      <c r="C2" s="599"/>
      <c r="D2" s="599"/>
      <c r="E2" s="599"/>
      <c r="F2" s="600"/>
      <c r="G2" s="600"/>
      <c r="H2" s="600"/>
      <c r="I2" s="599"/>
      <c r="J2" s="599"/>
      <c r="K2" s="599"/>
      <c r="L2" s="599"/>
      <c r="M2" s="599"/>
      <c r="N2" s="599"/>
      <c r="O2" s="599"/>
      <c r="P2" s="599"/>
      <c r="Q2" s="599"/>
      <c r="R2" s="599"/>
      <c r="S2" s="599"/>
      <c r="T2" s="599"/>
      <c r="U2" s="599"/>
      <c r="V2" s="599"/>
      <c r="W2" s="599"/>
      <c r="X2" s="599"/>
      <c r="Y2" s="187"/>
    </row>
    <row r="3" spans="2:25" ht="20.100000000000001" customHeight="1" x14ac:dyDescent="0.15">
      <c r="B3" s="372" t="s">
        <v>60</v>
      </c>
      <c r="C3" s="384"/>
      <c r="D3" s="384"/>
      <c r="E3" s="384"/>
      <c r="F3" s="601" t="s">
        <v>582</v>
      </c>
      <c r="G3" s="601"/>
      <c r="H3" s="601"/>
      <c r="I3" s="283" t="s">
        <v>61</v>
      </c>
      <c r="J3" s="284"/>
      <c r="K3" s="318" t="s">
        <v>584</v>
      </c>
      <c r="L3" s="313"/>
      <c r="M3" s="313"/>
      <c r="N3" s="319"/>
      <c r="O3" s="322" t="s">
        <v>247</v>
      </c>
      <c r="P3" s="361" t="s">
        <v>589</v>
      </c>
      <c r="Q3" s="593"/>
      <c r="R3" s="593"/>
      <c r="S3" s="602"/>
      <c r="T3" s="562" t="s">
        <v>248</v>
      </c>
      <c r="U3" s="603"/>
      <c r="V3" s="603"/>
      <c r="W3" s="563"/>
      <c r="X3" s="607">
        <v>45926</v>
      </c>
      <c r="Y3" s="608"/>
    </row>
    <row r="4" spans="2:25" ht="20.100000000000001" customHeight="1" x14ac:dyDescent="0.15">
      <c r="B4" s="314" t="s">
        <v>165</v>
      </c>
      <c r="C4" s="315"/>
      <c r="D4" s="315"/>
      <c r="E4" s="315"/>
      <c r="F4" s="611" t="s">
        <v>583</v>
      </c>
      <c r="G4" s="611"/>
      <c r="H4" s="611"/>
      <c r="I4" s="612" t="s">
        <v>166</v>
      </c>
      <c r="J4" s="613"/>
      <c r="K4" s="318" t="s">
        <v>585</v>
      </c>
      <c r="L4" s="313"/>
      <c r="M4" s="313"/>
      <c r="N4" s="319"/>
      <c r="O4" s="317"/>
      <c r="P4" s="614" t="s">
        <v>591</v>
      </c>
      <c r="Q4" s="594"/>
      <c r="R4" s="594"/>
      <c r="S4" s="606"/>
      <c r="T4" s="604"/>
      <c r="U4" s="605"/>
      <c r="V4" s="605"/>
      <c r="W4" s="606"/>
      <c r="X4" s="609"/>
      <c r="Y4" s="610"/>
    </row>
    <row r="5" spans="2:25" ht="15" customHeight="1" x14ac:dyDescent="0.15">
      <c r="B5" s="321" t="s">
        <v>249</v>
      </c>
      <c r="C5" s="615" t="s">
        <v>250</v>
      </c>
      <c r="D5" s="616"/>
      <c r="E5" s="617" t="s">
        <v>251</v>
      </c>
      <c r="F5" s="617" t="s">
        <v>252</v>
      </c>
      <c r="G5" s="619" t="s">
        <v>253</v>
      </c>
      <c r="H5" s="620"/>
      <c r="I5" s="372" t="s">
        <v>254</v>
      </c>
      <c r="J5" s="384"/>
      <c r="K5" s="384"/>
      <c r="L5" s="384"/>
      <c r="M5" s="384"/>
      <c r="N5" s="385"/>
      <c r="O5" s="202" t="s">
        <v>255</v>
      </c>
      <c r="P5" s="587" t="s">
        <v>256</v>
      </c>
      <c r="Q5" s="623"/>
      <c r="R5" s="623"/>
      <c r="S5" s="624"/>
      <c r="T5" s="619" t="s">
        <v>257</v>
      </c>
      <c r="U5" s="627"/>
      <c r="V5" s="627"/>
      <c r="W5" s="627"/>
      <c r="X5" s="620"/>
      <c r="Y5" s="629" t="s">
        <v>258</v>
      </c>
    </row>
    <row r="6" spans="2:25" ht="15" customHeight="1" x14ac:dyDescent="0.15">
      <c r="B6" s="321"/>
      <c r="C6" s="615"/>
      <c r="D6" s="616"/>
      <c r="E6" s="617"/>
      <c r="F6" s="617"/>
      <c r="G6" s="621"/>
      <c r="H6" s="622"/>
      <c r="I6" s="314"/>
      <c r="J6" s="315"/>
      <c r="K6" s="315"/>
      <c r="L6" s="315"/>
      <c r="M6" s="315"/>
      <c r="N6" s="316"/>
      <c r="O6" s="203">
        <v>44263</v>
      </c>
      <c r="P6" s="588"/>
      <c r="Q6" s="625"/>
      <c r="R6" s="625"/>
      <c r="S6" s="626"/>
      <c r="T6" s="621"/>
      <c r="U6" s="628"/>
      <c r="V6" s="628"/>
      <c r="W6" s="628"/>
      <c r="X6" s="622"/>
      <c r="Y6" s="617"/>
    </row>
    <row r="7" spans="2:25" ht="16.149999999999999" customHeight="1" x14ac:dyDescent="0.15">
      <c r="B7" s="321"/>
      <c r="C7" s="615"/>
      <c r="D7" s="616"/>
      <c r="E7" s="617"/>
      <c r="F7" s="617"/>
      <c r="G7" s="560" t="s">
        <v>259</v>
      </c>
      <c r="H7" s="560" t="s">
        <v>260</v>
      </c>
      <c r="I7" s="632" t="s">
        <v>261</v>
      </c>
      <c r="J7" s="632" t="s">
        <v>262</v>
      </c>
      <c r="K7" s="633"/>
      <c r="L7" s="633"/>
      <c r="M7" s="634" t="s">
        <v>263</v>
      </c>
      <c r="N7" s="635" t="s">
        <v>264</v>
      </c>
      <c r="O7" s="632" t="s">
        <v>265</v>
      </c>
      <c r="P7" s="359" t="s">
        <v>266</v>
      </c>
      <c r="Q7" s="633"/>
      <c r="R7" s="560" t="s">
        <v>267</v>
      </c>
      <c r="S7" s="560" t="s">
        <v>268</v>
      </c>
      <c r="T7" s="638" t="s">
        <v>269</v>
      </c>
      <c r="U7" s="560" t="s">
        <v>270</v>
      </c>
      <c r="V7" s="633"/>
      <c r="W7" s="633"/>
      <c r="X7" s="633"/>
      <c r="Y7" s="617"/>
    </row>
    <row r="8" spans="2:25" ht="16.149999999999999" customHeight="1" x14ac:dyDescent="0.15">
      <c r="B8" s="321"/>
      <c r="C8" s="314"/>
      <c r="D8" s="316"/>
      <c r="E8" s="618"/>
      <c r="F8" s="618"/>
      <c r="G8" s="631"/>
      <c r="H8" s="631"/>
      <c r="I8" s="633"/>
      <c r="J8" s="633"/>
      <c r="K8" s="633"/>
      <c r="L8" s="633"/>
      <c r="M8" s="633"/>
      <c r="N8" s="633"/>
      <c r="O8" s="633"/>
      <c r="P8" s="204" t="s">
        <v>271</v>
      </c>
      <c r="Q8" s="204" t="s">
        <v>272</v>
      </c>
      <c r="R8" s="633"/>
      <c r="S8" s="633"/>
      <c r="T8" s="633"/>
      <c r="U8" s="633"/>
      <c r="V8" s="633"/>
      <c r="W8" s="633"/>
      <c r="X8" s="633"/>
      <c r="Y8" s="630"/>
    </row>
    <row r="9" spans="2:25" ht="15.75" customHeight="1" x14ac:dyDescent="0.15">
      <c r="B9" s="321"/>
      <c r="C9" s="636">
        <v>2</v>
      </c>
      <c r="D9" s="637"/>
      <c r="E9" s="168">
        <v>4</v>
      </c>
      <c r="F9" s="265">
        <v>13.87</v>
      </c>
      <c r="G9" s="219" t="s">
        <v>615</v>
      </c>
      <c r="H9" s="219" t="s">
        <v>638</v>
      </c>
      <c r="I9" s="219" t="s">
        <v>497</v>
      </c>
      <c r="J9" s="293" t="s">
        <v>497</v>
      </c>
      <c r="K9" s="293"/>
      <c r="L9" s="293"/>
      <c r="M9" s="219" t="s">
        <v>679</v>
      </c>
      <c r="N9" s="219" t="s">
        <v>680</v>
      </c>
      <c r="O9" s="219" t="s">
        <v>619</v>
      </c>
      <c r="P9" s="219" t="s">
        <v>549</v>
      </c>
      <c r="Q9" s="219" t="s">
        <v>619</v>
      </c>
      <c r="R9" s="230" t="s">
        <v>621</v>
      </c>
      <c r="S9" s="230" t="s">
        <v>622</v>
      </c>
      <c r="T9" s="230" t="s">
        <v>623</v>
      </c>
      <c r="U9" s="293" t="s">
        <v>624</v>
      </c>
      <c r="V9" s="633"/>
      <c r="W9" s="633"/>
      <c r="X9" s="633"/>
      <c r="Y9" s="219" t="s">
        <v>628</v>
      </c>
    </row>
    <row r="10" spans="2:25" ht="15.95" customHeight="1" x14ac:dyDescent="0.15">
      <c r="B10" s="321"/>
      <c r="C10" s="636">
        <v>2</v>
      </c>
      <c r="D10" s="637"/>
      <c r="E10" s="168">
        <v>5</v>
      </c>
      <c r="F10" s="265">
        <v>14.8</v>
      </c>
      <c r="G10" s="219" t="s">
        <v>615</v>
      </c>
      <c r="H10" s="219" t="s">
        <v>641</v>
      </c>
      <c r="I10" s="219" t="s">
        <v>497</v>
      </c>
      <c r="J10" s="293" t="s">
        <v>497</v>
      </c>
      <c r="K10" s="293"/>
      <c r="L10" s="293"/>
      <c r="M10" s="219" t="s">
        <v>681</v>
      </c>
      <c r="N10" s="219" t="s">
        <v>682</v>
      </c>
      <c r="O10" s="219" t="s">
        <v>619</v>
      </c>
      <c r="P10" s="219" t="s">
        <v>549</v>
      </c>
      <c r="Q10" s="219" t="s">
        <v>619</v>
      </c>
      <c r="R10" s="230" t="s">
        <v>621</v>
      </c>
      <c r="S10" s="230" t="s">
        <v>622</v>
      </c>
      <c r="T10" s="230" t="s">
        <v>623</v>
      </c>
      <c r="U10" s="293" t="s">
        <v>624</v>
      </c>
      <c r="V10" s="633"/>
      <c r="W10" s="633"/>
      <c r="X10" s="633"/>
      <c r="Y10" s="219" t="s">
        <v>628</v>
      </c>
    </row>
    <row r="11" spans="2:25" ht="15.95" customHeight="1" x14ac:dyDescent="0.15">
      <c r="B11" s="321"/>
      <c r="C11" s="636">
        <v>2</v>
      </c>
      <c r="D11" s="637"/>
      <c r="E11" s="168">
        <v>6</v>
      </c>
      <c r="F11" s="265">
        <v>16.57</v>
      </c>
      <c r="G11" s="219" t="s">
        <v>615</v>
      </c>
      <c r="H11" s="219" t="s">
        <v>638</v>
      </c>
      <c r="I11" s="219" t="s">
        <v>497</v>
      </c>
      <c r="J11" s="293" t="s">
        <v>503</v>
      </c>
      <c r="K11" s="293"/>
      <c r="L11" s="293"/>
      <c r="M11" s="219" t="s">
        <v>683</v>
      </c>
      <c r="N11" s="219" t="s">
        <v>684</v>
      </c>
      <c r="O11" s="219" t="s">
        <v>620</v>
      </c>
      <c r="P11" s="219" t="s">
        <v>549</v>
      </c>
      <c r="Q11" s="219" t="s">
        <v>619</v>
      </c>
      <c r="R11" s="230" t="s">
        <v>621</v>
      </c>
      <c r="S11" s="230" t="s">
        <v>622</v>
      </c>
      <c r="T11" s="230" t="s">
        <v>623</v>
      </c>
      <c r="U11" s="293" t="s">
        <v>624</v>
      </c>
      <c r="V11" s="633"/>
      <c r="W11" s="633"/>
      <c r="X11" s="633"/>
      <c r="Y11" s="219" t="s">
        <v>685</v>
      </c>
    </row>
    <row r="12" spans="2:25" ht="15.95" customHeight="1" x14ac:dyDescent="0.15">
      <c r="B12" s="321"/>
      <c r="C12" s="636">
        <v>2</v>
      </c>
      <c r="D12" s="637"/>
      <c r="E12" s="168">
        <v>7</v>
      </c>
      <c r="F12" s="265">
        <v>12</v>
      </c>
      <c r="G12" s="219" t="s">
        <v>670</v>
      </c>
      <c r="H12" s="219" t="s">
        <v>671</v>
      </c>
      <c r="I12" s="219" t="s">
        <v>497</v>
      </c>
      <c r="J12" s="293" t="s">
        <v>499</v>
      </c>
      <c r="K12" s="293"/>
      <c r="L12" s="293"/>
      <c r="M12" s="219" t="s">
        <v>686</v>
      </c>
      <c r="N12" s="219" t="s">
        <v>687</v>
      </c>
      <c r="O12" s="219" t="s">
        <v>620</v>
      </c>
      <c r="P12" s="219"/>
      <c r="Q12" s="219"/>
      <c r="R12" s="230" t="s">
        <v>621</v>
      </c>
      <c r="S12" s="230" t="s">
        <v>621</v>
      </c>
      <c r="T12" s="230" t="s">
        <v>549</v>
      </c>
      <c r="U12" s="293" t="s">
        <v>549</v>
      </c>
      <c r="V12" s="633"/>
      <c r="W12" s="633"/>
      <c r="X12" s="633"/>
      <c r="Y12" s="219"/>
    </row>
    <row r="13" spans="2:25" ht="15.95" customHeight="1" x14ac:dyDescent="0.15">
      <c r="B13" s="321"/>
      <c r="C13" s="636">
        <v>2</v>
      </c>
      <c r="D13" s="637"/>
      <c r="E13" s="168">
        <v>8</v>
      </c>
      <c r="F13" s="265">
        <v>17.05</v>
      </c>
      <c r="G13" s="219" t="s">
        <v>670</v>
      </c>
      <c r="H13" s="219" t="s">
        <v>671</v>
      </c>
      <c r="I13" s="219" t="s">
        <v>617</v>
      </c>
      <c r="J13" s="293" t="s">
        <v>469</v>
      </c>
      <c r="K13" s="293"/>
      <c r="L13" s="293"/>
      <c r="M13" s="219" t="s">
        <v>688</v>
      </c>
      <c r="N13" s="219" t="s">
        <v>689</v>
      </c>
      <c r="O13" s="219" t="s">
        <v>619</v>
      </c>
      <c r="P13" s="219"/>
      <c r="Q13" s="219"/>
      <c r="R13" s="230" t="s">
        <v>621</v>
      </c>
      <c r="S13" s="230" t="s">
        <v>621</v>
      </c>
      <c r="T13" s="230" t="s">
        <v>549</v>
      </c>
      <c r="U13" s="293" t="s">
        <v>549</v>
      </c>
      <c r="V13" s="633"/>
      <c r="W13" s="633"/>
      <c r="X13" s="633"/>
      <c r="Y13" s="219"/>
    </row>
    <row r="14" spans="2:25" ht="15.95" customHeight="1" x14ac:dyDescent="0.15">
      <c r="B14" s="321"/>
      <c r="C14" s="636">
        <v>2</v>
      </c>
      <c r="D14" s="637"/>
      <c r="E14" s="168">
        <v>9</v>
      </c>
      <c r="F14" s="265">
        <v>16.579999999999998</v>
      </c>
      <c r="G14" s="219" t="s">
        <v>670</v>
      </c>
      <c r="H14" s="219" t="s">
        <v>671</v>
      </c>
      <c r="I14" s="219" t="s">
        <v>617</v>
      </c>
      <c r="J14" s="293" t="s">
        <v>469</v>
      </c>
      <c r="K14" s="293"/>
      <c r="L14" s="293"/>
      <c r="M14" s="219" t="s">
        <v>690</v>
      </c>
      <c r="N14" s="219" t="s">
        <v>691</v>
      </c>
      <c r="O14" s="219" t="s">
        <v>619</v>
      </c>
      <c r="P14" s="219"/>
      <c r="Q14" s="219"/>
      <c r="R14" s="230" t="s">
        <v>621</v>
      </c>
      <c r="S14" s="230" t="s">
        <v>621</v>
      </c>
      <c r="T14" s="230" t="s">
        <v>549</v>
      </c>
      <c r="U14" s="293" t="s">
        <v>549</v>
      </c>
      <c r="V14" s="633"/>
      <c r="W14" s="633"/>
      <c r="X14" s="633"/>
      <c r="Y14" s="219"/>
    </row>
    <row r="15" spans="2:25" ht="15.95" customHeight="1" x14ac:dyDescent="0.15">
      <c r="B15" s="321"/>
      <c r="C15" s="636">
        <v>2</v>
      </c>
      <c r="D15" s="637"/>
      <c r="E15" s="168">
        <v>10</v>
      </c>
      <c r="F15" s="265">
        <v>17.600000000000001</v>
      </c>
      <c r="G15" s="219" t="s">
        <v>670</v>
      </c>
      <c r="H15" s="219" t="s">
        <v>671</v>
      </c>
      <c r="I15" s="219" t="s">
        <v>497</v>
      </c>
      <c r="J15" s="293" t="s">
        <v>499</v>
      </c>
      <c r="K15" s="293"/>
      <c r="L15" s="293"/>
      <c r="M15" s="219" t="s">
        <v>549</v>
      </c>
      <c r="N15" s="219" t="s">
        <v>692</v>
      </c>
      <c r="O15" s="219" t="s">
        <v>620</v>
      </c>
      <c r="P15" s="219"/>
      <c r="Q15" s="219"/>
      <c r="R15" s="230" t="s">
        <v>621</v>
      </c>
      <c r="S15" s="230" t="s">
        <v>621</v>
      </c>
      <c r="T15" s="230" t="s">
        <v>549</v>
      </c>
      <c r="U15" s="293" t="s">
        <v>549</v>
      </c>
      <c r="V15" s="633"/>
      <c r="W15" s="633"/>
      <c r="X15" s="633"/>
      <c r="Y15" s="219"/>
    </row>
    <row r="16" spans="2:25" ht="15.95" customHeight="1" x14ac:dyDescent="0.15">
      <c r="B16" s="321"/>
      <c r="C16" s="636">
        <v>2</v>
      </c>
      <c r="D16" s="637"/>
      <c r="E16" s="168">
        <v>11</v>
      </c>
      <c r="F16" s="265">
        <v>19.71</v>
      </c>
      <c r="G16" s="219" t="s">
        <v>670</v>
      </c>
      <c r="H16" s="219" t="s">
        <v>671</v>
      </c>
      <c r="I16" s="219" t="s">
        <v>617</v>
      </c>
      <c r="J16" s="293" t="s">
        <v>469</v>
      </c>
      <c r="K16" s="293"/>
      <c r="L16" s="293"/>
      <c r="M16" s="219" t="s">
        <v>688</v>
      </c>
      <c r="N16" s="219" t="s">
        <v>693</v>
      </c>
      <c r="O16" s="219" t="s">
        <v>619</v>
      </c>
      <c r="P16" s="219"/>
      <c r="Q16" s="219"/>
      <c r="R16" s="230" t="s">
        <v>621</v>
      </c>
      <c r="S16" s="230" t="s">
        <v>621</v>
      </c>
      <c r="T16" s="230" t="s">
        <v>549</v>
      </c>
      <c r="U16" s="293" t="s">
        <v>549</v>
      </c>
      <c r="V16" s="633"/>
      <c r="W16" s="633"/>
      <c r="X16" s="633"/>
      <c r="Y16" s="219"/>
    </row>
    <row r="17" spans="2:25" ht="15.95" customHeight="1" x14ac:dyDescent="0.15">
      <c r="B17" s="321"/>
      <c r="C17" s="636">
        <v>3</v>
      </c>
      <c r="D17" s="637"/>
      <c r="E17" s="168">
        <v>1</v>
      </c>
      <c r="F17" s="265">
        <v>20.43</v>
      </c>
      <c r="G17" s="219" t="s">
        <v>615</v>
      </c>
      <c r="H17" s="219" t="s">
        <v>638</v>
      </c>
      <c r="I17" s="219" t="s">
        <v>497</v>
      </c>
      <c r="J17" s="293" t="s">
        <v>497</v>
      </c>
      <c r="K17" s="293"/>
      <c r="L17" s="293"/>
      <c r="M17" s="219" t="s">
        <v>694</v>
      </c>
      <c r="N17" s="219" t="s">
        <v>694</v>
      </c>
      <c r="O17" s="219" t="s">
        <v>619</v>
      </c>
      <c r="P17" s="219" t="s">
        <v>549</v>
      </c>
      <c r="Q17" s="219" t="s">
        <v>619</v>
      </c>
      <c r="R17" s="230" t="s">
        <v>621</v>
      </c>
      <c r="S17" s="230" t="s">
        <v>622</v>
      </c>
      <c r="T17" s="230" t="s">
        <v>623</v>
      </c>
      <c r="U17" s="293" t="s">
        <v>624</v>
      </c>
      <c r="V17" s="633"/>
      <c r="W17" s="633"/>
      <c r="X17" s="633"/>
      <c r="Y17" s="219"/>
    </row>
    <row r="18" spans="2:25" ht="15.95" customHeight="1" x14ac:dyDescent="0.15">
      <c r="B18" s="321"/>
      <c r="C18" s="636">
        <v>3</v>
      </c>
      <c r="D18" s="637"/>
      <c r="E18" s="168">
        <v>2</v>
      </c>
      <c r="F18" s="265">
        <v>21.01</v>
      </c>
      <c r="G18" s="219" t="s">
        <v>615</v>
      </c>
      <c r="H18" s="219" t="s">
        <v>641</v>
      </c>
      <c r="I18" s="219" t="s">
        <v>617</v>
      </c>
      <c r="J18" s="293" t="s">
        <v>469</v>
      </c>
      <c r="K18" s="293"/>
      <c r="L18" s="293"/>
      <c r="M18" s="219" t="s">
        <v>695</v>
      </c>
      <c r="N18" s="219" t="s">
        <v>696</v>
      </c>
      <c r="O18" s="219" t="s">
        <v>620</v>
      </c>
      <c r="P18" s="219" t="s">
        <v>549</v>
      </c>
      <c r="Q18" s="219" t="s">
        <v>620</v>
      </c>
      <c r="R18" s="230" t="s">
        <v>621</v>
      </c>
      <c r="S18" s="230" t="s">
        <v>622</v>
      </c>
      <c r="T18" s="230" t="s">
        <v>623</v>
      </c>
      <c r="U18" s="293" t="s">
        <v>630</v>
      </c>
      <c r="V18" s="633"/>
      <c r="W18" s="633"/>
      <c r="X18" s="633"/>
      <c r="Y18" s="219" t="s">
        <v>628</v>
      </c>
    </row>
    <row r="19" spans="2:25" ht="15.95" customHeight="1" x14ac:dyDescent="0.15">
      <c r="B19" s="321"/>
      <c r="C19" s="636">
        <v>3</v>
      </c>
      <c r="D19" s="637"/>
      <c r="E19" s="168">
        <v>3</v>
      </c>
      <c r="F19" s="265">
        <v>20</v>
      </c>
      <c r="G19" s="219" t="s">
        <v>615</v>
      </c>
      <c r="H19" s="219" t="s">
        <v>641</v>
      </c>
      <c r="I19" s="219" t="s">
        <v>497</v>
      </c>
      <c r="J19" s="293" t="s">
        <v>497</v>
      </c>
      <c r="K19" s="293"/>
      <c r="L19" s="293"/>
      <c r="M19" s="219" t="s">
        <v>697</v>
      </c>
      <c r="N19" s="219" t="s">
        <v>698</v>
      </c>
      <c r="O19" s="219" t="s">
        <v>619</v>
      </c>
      <c r="P19" s="219" t="s">
        <v>549</v>
      </c>
      <c r="Q19" s="219" t="s">
        <v>619</v>
      </c>
      <c r="R19" s="230" t="s">
        <v>621</v>
      </c>
      <c r="S19" s="230" t="s">
        <v>622</v>
      </c>
      <c r="T19" s="230" t="s">
        <v>623</v>
      </c>
      <c r="U19" s="293" t="s">
        <v>624</v>
      </c>
      <c r="V19" s="633"/>
      <c r="W19" s="633"/>
      <c r="X19" s="633"/>
      <c r="Y19" s="219" t="s">
        <v>628</v>
      </c>
    </row>
    <row r="20" spans="2:25" ht="15.95" customHeight="1" x14ac:dyDescent="0.15">
      <c r="B20" s="321"/>
      <c r="C20" s="636">
        <v>3</v>
      </c>
      <c r="D20" s="637"/>
      <c r="E20" s="168">
        <v>4</v>
      </c>
      <c r="F20" s="265">
        <v>22.85</v>
      </c>
      <c r="G20" s="219" t="s">
        <v>615</v>
      </c>
      <c r="H20" s="219" t="s">
        <v>663</v>
      </c>
      <c r="I20" s="219" t="s">
        <v>497</v>
      </c>
      <c r="J20" s="293" t="s">
        <v>497</v>
      </c>
      <c r="K20" s="293"/>
      <c r="L20" s="293"/>
      <c r="M20" s="219" t="s">
        <v>699</v>
      </c>
      <c r="N20" s="219" t="s">
        <v>700</v>
      </c>
      <c r="O20" s="219" t="s">
        <v>619</v>
      </c>
      <c r="P20" s="219" t="s">
        <v>549</v>
      </c>
      <c r="Q20" s="219" t="s">
        <v>619</v>
      </c>
      <c r="R20" s="230" t="s">
        <v>621</v>
      </c>
      <c r="S20" s="230" t="s">
        <v>622</v>
      </c>
      <c r="T20" s="230" t="s">
        <v>623</v>
      </c>
      <c r="U20" s="293" t="s">
        <v>624</v>
      </c>
      <c r="V20" s="633"/>
      <c r="W20" s="633"/>
      <c r="X20" s="633"/>
      <c r="Y20" s="219" t="s">
        <v>628</v>
      </c>
    </row>
    <row r="21" spans="2:25" ht="15.95" customHeight="1" x14ac:dyDescent="0.15">
      <c r="B21" s="321"/>
      <c r="C21" s="636">
        <v>3</v>
      </c>
      <c r="D21" s="637"/>
      <c r="E21" s="168">
        <v>5</v>
      </c>
      <c r="F21" s="265">
        <v>21.08</v>
      </c>
      <c r="G21" s="219" t="s">
        <v>615</v>
      </c>
      <c r="H21" s="219" t="s">
        <v>641</v>
      </c>
      <c r="I21" s="219" t="s">
        <v>617</v>
      </c>
      <c r="J21" s="293" t="s">
        <v>469</v>
      </c>
      <c r="K21" s="293"/>
      <c r="L21" s="293"/>
      <c r="M21" s="219" t="s">
        <v>701</v>
      </c>
      <c r="N21" s="219" t="s">
        <v>702</v>
      </c>
      <c r="O21" s="219" t="s">
        <v>620</v>
      </c>
      <c r="P21" s="219" t="s">
        <v>549</v>
      </c>
      <c r="Q21" s="219" t="s">
        <v>620</v>
      </c>
      <c r="R21" s="230" t="s">
        <v>621</v>
      </c>
      <c r="S21" s="230" t="s">
        <v>622</v>
      </c>
      <c r="T21" s="230" t="s">
        <v>623</v>
      </c>
      <c r="U21" s="293" t="s">
        <v>630</v>
      </c>
      <c r="V21" s="633"/>
      <c r="W21" s="633"/>
      <c r="X21" s="633"/>
      <c r="Y21" s="219" t="s">
        <v>628</v>
      </c>
    </row>
    <row r="22" spans="2:25" ht="15.95" customHeight="1" x14ac:dyDescent="0.15">
      <c r="B22" s="321"/>
      <c r="C22" s="636">
        <v>3</v>
      </c>
      <c r="D22" s="637"/>
      <c r="E22" s="168">
        <v>6</v>
      </c>
      <c r="F22" s="265">
        <v>21.61</v>
      </c>
      <c r="G22" s="219" t="s">
        <v>615</v>
      </c>
      <c r="H22" s="219" t="s">
        <v>641</v>
      </c>
      <c r="I22" s="219" t="s">
        <v>617</v>
      </c>
      <c r="J22" s="293" t="s">
        <v>469</v>
      </c>
      <c r="K22" s="293"/>
      <c r="L22" s="293"/>
      <c r="M22" s="219" t="s">
        <v>703</v>
      </c>
      <c r="N22" s="219" t="s">
        <v>704</v>
      </c>
      <c r="O22" s="219" t="s">
        <v>620</v>
      </c>
      <c r="P22" s="219" t="s">
        <v>549</v>
      </c>
      <c r="Q22" s="219" t="s">
        <v>620</v>
      </c>
      <c r="R22" s="230" t="s">
        <v>621</v>
      </c>
      <c r="S22" s="230" t="s">
        <v>622</v>
      </c>
      <c r="T22" s="230" t="s">
        <v>623</v>
      </c>
      <c r="U22" s="293" t="s">
        <v>630</v>
      </c>
      <c r="V22" s="633"/>
      <c r="W22" s="633"/>
      <c r="X22" s="633"/>
      <c r="Y22" s="219" t="s">
        <v>628</v>
      </c>
    </row>
    <row r="23" spans="2:25" ht="15.95" customHeight="1" x14ac:dyDescent="0.15">
      <c r="B23" s="321"/>
      <c r="C23" s="636">
        <v>3</v>
      </c>
      <c r="D23" s="637"/>
      <c r="E23" s="168">
        <v>7</v>
      </c>
      <c r="F23" s="265">
        <v>22.89</v>
      </c>
      <c r="G23" s="219" t="s">
        <v>615</v>
      </c>
      <c r="H23" s="219" t="s">
        <v>641</v>
      </c>
      <c r="I23" s="219" t="s">
        <v>497</v>
      </c>
      <c r="J23" s="293" t="s">
        <v>497</v>
      </c>
      <c r="K23" s="293"/>
      <c r="L23" s="293"/>
      <c r="M23" s="219" t="s">
        <v>705</v>
      </c>
      <c r="N23" s="219" t="s">
        <v>706</v>
      </c>
      <c r="O23" s="219" t="s">
        <v>619</v>
      </c>
      <c r="P23" s="219" t="s">
        <v>549</v>
      </c>
      <c r="Q23" s="219" t="s">
        <v>619</v>
      </c>
      <c r="R23" s="230" t="s">
        <v>621</v>
      </c>
      <c r="S23" s="230" t="s">
        <v>622</v>
      </c>
      <c r="T23" s="230" t="s">
        <v>623</v>
      </c>
      <c r="U23" s="293" t="s">
        <v>624</v>
      </c>
      <c r="V23" s="633"/>
      <c r="W23" s="633"/>
      <c r="X23" s="633"/>
      <c r="Y23" s="219" t="s">
        <v>628</v>
      </c>
    </row>
    <row r="24" spans="2:25" ht="15.95" customHeight="1" x14ac:dyDescent="0.15">
      <c r="B24" s="321"/>
      <c r="C24" s="636">
        <v>3</v>
      </c>
      <c r="D24" s="637"/>
      <c r="E24" s="168">
        <v>8</v>
      </c>
      <c r="F24" s="265">
        <v>26.07</v>
      </c>
      <c r="G24" s="219" t="s">
        <v>615</v>
      </c>
      <c r="H24" s="219" t="s">
        <v>641</v>
      </c>
      <c r="I24" s="219" t="s">
        <v>617</v>
      </c>
      <c r="J24" s="293" t="s">
        <v>469</v>
      </c>
      <c r="K24" s="293"/>
      <c r="L24" s="293"/>
      <c r="M24" s="219" t="s">
        <v>707</v>
      </c>
      <c r="N24" s="219" t="s">
        <v>707</v>
      </c>
      <c r="O24" s="219" t="s">
        <v>620</v>
      </c>
      <c r="P24" s="219" t="s">
        <v>549</v>
      </c>
      <c r="Q24" s="219" t="s">
        <v>620</v>
      </c>
      <c r="R24" s="230" t="s">
        <v>621</v>
      </c>
      <c r="S24" s="230" t="s">
        <v>622</v>
      </c>
      <c r="T24" s="230" t="s">
        <v>623</v>
      </c>
      <c r="U24" s="293" t="s">
        <v>630</v>
      </c>
      <c r="V24" s="633"/>
      <c r="W24" s="633"/>
      <c r="X24" s="633"/>
      <c r="Y24" s="219"/>
    </row>
    <row r="25" spans="2:25" ht="15.95" customHeight="1" x14ac:dyDescent="0.15">
      <c r="B25" s="321"/>
      <c r="C25" s="636">
        <v>3</v>
      </c>
      <c r="D25" s="637"/>
      <c r="E25" s="168">
        <v>9</v>
      </c>
      <c r="F25" s="265">
        <v>26.09</v>
      </c>
      <c r="G25" s="219" t="s">
        <v>615</v>
      </c>
      <c r="H25" s="219" t="s">
        <v>641</v>
      </c>
      <c r="I25" s="219" t="s">
        <v>617</v>
      </c>
      <c r="J25" s="293" t="s">
        <v>469</v>
      </c>
      <c r="K25" s="293"/>
      <c r="L25" s="293"/>
      <c r="M25" s="219" t="s">
        <v>708</v>
      </c>
      <c r="N25" s="219" t="s">
        <v>708</v>
      </c>
      <c r="O25" s="219" t="s">
        <v>620</v>
      </c>
      <c r="P25" s="219" t="s">
        <v>549</v>
      </c>
      <c r="Q25" s="219" t="s">
        <v>620</v>
      </c>
      <c r="R25" s="230" t="s">
        <v>621</v>
      </c>
      <c r="S25" s="230" t="s">
        <v>622</v>
      </c>
      <c r="T25" s="230" t="s">
        <v>623</v>
      </c>
      <c r="U25" s="293" t="s">
        <v>630</v>
      </c>
      <c r="V25" s="633"/>
      <c r="W25" s="633"/>
      <c r="X25" s="633"/>
      <c r="Y25" s="219"/>
    </row>
    <row r="26" spans="2:25" ht="15.95" customHeight="1" x14ac:dyDescent="0.15">
      <c r="B26" s="321"/>
      <c r="C26" s="636">
        <v>3</v>
      </c>
      <c r="D26" s="637"/>
      <c r="E26" s="168">
        <v>10</v>
      </c>
      <c r="F26" s="265">
        <v>29.59</v>
      </c>
      <c r="G26" s="219" t="s">
        <v>615</v>
      </c>
      <c r="H26" s="219" t="s">
        <v>641</v>
      </c>
      <c r="I26" s="219" t="s">
        <v>497</v>
      </c>
      <c r="J26" s="293" t="s">
        <v>497</v>
      </c>
      <c r="K26" s="293"/>
      <c r="L26" s="293"/>
      <c r="M26" s="219" t="s">
        <v>667</v>
      </c>
      <c r="N26" s="219" t="s">
        <v>709</v>
      </c>
      <c r="O26" s="219" t="s">
        <v>619</v>
      </c>
      <c r="P26" s="219" t="s">
        <v>549</v>
      </c>
      <c r="Q26" s="219" t="s">
        <v>619</v>
      </c>
      <c r="R26" s="230" t="s">
        <v>621</v>
      </c>
      <c r="S26" s="230" t="s">
        <v>622</v>
      </c>
      <c r="T26" s="230" t="s">
        <v>623</v>
      </c>
      <c r="U26" s="293" t="s">
        <v>624</v>
      </c>
      <c r="V26" s="633"/>
      <c r="W26" s="633"/>
      <c r="X26" s="633"/>
      <c r="Y26" s="219" t="s">
        <v>628</v>
      </c>
    </row>
    <row r="27" spans="2:25" ht="15.95" customHeight="1" x14ac:dyDescent="0.15">
      <c r="B27" s="321"/>
      <c r="C27" s="636">
        <v>4</v>
      </c>
      <c r="D27" s="637"/>
      <c r="E27" s="168">
        <v>1</v>
      </c>
      <c r="F27" s="265">
        <v>32.299999999999997</v>
      </c>
      <c r="G27" s="219" t="s">
        <v>615</v>
      </c>
      <c r="H27" s="219" t="s">
        <v>641</v>
      </c>
      <c r="I27" s="219" t="s">
        <v>497</v>
      </c>
      <c r="J27" s="293" t="s">
        <v>497</v>
      </c>
      <c r="K27" s="293"/>
      <c r="L27" s="293"/>
      <c r="M27" s="219" t="s">
        <v>710</v>
      </c>
      <c r="N27" s="219" t="s">
        <v>709</v>
      </c>
      <c r="O27" s="219" t="s">
        <v>619</v>
      </c>
      <c r="P27" s="219" t="s">
        <v>549</v>
      </c>
      <c r="Q27" s="219" t="s">
        <v>619</v>
      </c>
      <c r="R27" s="230" t="s">
        <v>621</v>
      </c>
      <c r="S27" s="230" t="s">
        <v>622</v>
      </c>
      <c r="T27" s="230" t="s">
        <v>623</v>
      </c>
      <c r="U27" s="293" t="s">
        <v>624</v>
      </c>
      <c r="V27" s="633"/>
      <c r="W27" s="633"/>
      <c r="X27" s="633"/>
      <c r="Y27" s="219" t="s">
        <v>628</v>
      </c>
    </row>
    <row r="28" spans="2:25" ht="15.95" customHeight="1" x14ac:dyDescent="0.15">
      <c r="B28" s="321"/>
      <c r="C28" s="636">
        <v>4</v>
      </c>
      <c r="D28" s="637"/>
      <c r="E28" s="168">
        <v>2</v>
      </c>
      <c r="F28" s="265">
        <v>36.11</v>
      </c>
      <c r="G28" s="219" t="s">
        <v>615</v>
      </c>
      <c r="H28" s="219" t="s">
        <v>641</v>
      </c>
      <c r="I28" s="219" t="s">
        <v>497</v>
      </c>
      <c r="J28" s="293" t="s">
        <v>497</v>
      </c>
      <c r="K28" s="293"/>
      <c r="L28" s="293"/>
      <c r="M28" s="219" t="s">
        <v>706</v>
      </c>
      <c r="N28" s="219" t="s">
        <v>710</v>
      </c>
      <c r="O28" s="219" t="s">
        <v>619</v>
      </c>
      <c r="P28" s="219" t="s">
        <v>549</v>
      </c>
      <c r="Q28" s="219" t="s">
        <v>619</v>
      </c>
      <c r="R28" s="230" t="s">
        <v>621</v>
      </c>
      <c r="S28" s="230" t="s">
        <v>622</v>
      </c>
      <c r="T28" s="230" t="s">
        <v>623</v>
      </c>
      <c r="U28" s="293" t="s">
        <v>624</v>
      </c>
      <c r="V28" s="633"/>
      <c r="W28" s="633"/>
      <c r="X28" s="633"/>
      <c r="Y28" s="219" t="s">
        <v>628</v>
      </c>
    </row>
    <row r="29" spans="2:25" ht="15.95" customHeight="1" x14ac:dyDescent="0.15">
      <c r="B29" s="321"/>
      <c r="C29" s="636">
        <v>4</v>
      </c>
      <c r="D29" s="637"/>
      <c r="E29" s="168">
        <v>3</v>
      </c>
      <c r="F29" s="265">
        <v>34.6</v>
      </c>
      <c r="G29" s="219" t="s">
        <v>615</v>
      </c>
      <c r="H29" s="219" t="s">
        <v>663</v>
      </c>
      <c r="I29" s="219" t="s">
        <v>497</v>
      </c>
      <c r="J29" s="293" t="s">
        <v>497</v>
      </c>
      <c r="K29" s="293"/>
      <c r="L29" s="293"/>
      <c r="M29" s="219" t="s">
        <v>711</v>
      </c>
      <c r="N29" s="219" t="s">
        <v>712</v>
      </c>
      <c r="O29" s="219" t="s">
        <v>619</v>
      </c>
      <c r="P29" s="219" t="s">
        <v>549</v>
      </c>
      <c r="Q29" s="219" t="s">
        <v>619</v>
      </c>
      <c r="R29" s="230" t="s">
        <v>621</v>
      </c>
      <c r="S29" s="230" t="s">
        <v>622</v>
      </c>
      <c r="T29" s="230" t="s">
        <v>623</v>
      </c>
      <c r="U29" s="293" t="s">
        <v>624</v>
      </c>
      <c r="V29" s="633"/>
      <c r="W29" s="633"/>
      <c r="X29" s="633"/>
      <c r="Y29" s="219" t="s">
        <v>628</v>
      </c>
    </row>
    <row r="30" spans="2:25" ht="15.95" customHeight="1" x14ac:dyDescent="0.15">
      <c r="B30" s="321"/>
      <c r="C30" s="636">
        <v>4</v>
      </c>
      <c r="D30" s="637"/>
      <c r="E30" s="168">
        <v>4</v>
      </c>
      <c r="F30" s="265">
        <v>39.33</v>
      </c>
      <c r="G30" s="219" t="s">
        <v>615</v>
      </c>
      <c r="H30" s="219" t="s">
        <v>641</v>
      </c>
      <c r="I30" s="219" t="s">
        <v>497</v>
      </c>
      <c r="J30" s="293" t="s">
        <v>497</v>
      </c>
      <c r="K30" s="293"/>
      <c r="L30" s="293"/>
      <c r="M30" s="219" t="s">
        <v>713</v>
      </c>
      <c r="N30" s="219" t="s">
        <v>714</v>
      </c>
      <c r="O30" s="219" t="s">
        <v>619</v>
      </c>
      <c r="P30" s="219" t="s">
        <v>549</v>
      </c>
      <c r="Q30" s="219" t="s">
        <v>619</v>
      </c>
      <c r="R30" s="230" t="s">
        <v>621</v>
      </c>
      <c r="S30" s="230" t="s">
        <v>622</v>
      </c>
      <c r="T30" s="230" t="s">
        <v>623</v>
      </c>
      <c r="U30" s="293" t="s">
        <v>624</v>
      </c>
      <c r="V30" s="633"/>
      <c r="W30" s="633"/>
      <c r="X30" s="633"/>
      <c r="Y30" s="219" t="s">
        <v>628</v>
      </c>
    </row>
    <row r="31" spans="2:25" ht="15.95" customHeight="1" x14ac:dyDescent="0.15">
      <c r="B31" s="321"/>
      <c r="C31" s="636">
        <v>4</v>
      </c>
      <c r="D31" s="637"/>
      <c r="E31" s="168">
        <v>5</v>
      </c>
      <c r="F31" s="265">
        <v>33.07</v>
      </c>
      <c r="G31" s="219" t="s">
        <v>670</v>
      </c>
      <c r="H31" s="219" t="s">
        <v>671</v>
      </c>
      <c r="I31" s="219" t="s">
        <v>617</v>
      </c>
      <c r="J31" s="293" t="s">
        <v>469</v>
      </c>
      <c r="K31" s="293"/>
      <c r="L31" s="293"/>
      <c r="M31" s="219" t="s">
        <v>715</v>
      </c>
      <c r="N31" s="219" t="s">
        <v>716</v>
      </c>
      <c r="O31" s="219" t="s">
        <v>619</v>
      </c>
      <c r="P31" s="219"/>
      <c r="Q31" s="219"/>
      <c r="R31" s="230" t="s">
        <v>621</v>
      </c>
      <c r="S31" s="230" t="s">
        <v>621</v>
      </c>
      <c r="T31" s="230" t="s">
        <v>549</v>
      </c>
      <c r="U31" s="293" t="s">
        <v>549</v>
      </c>
      <c r="V31" s="633"/>
      <c r="W31" s="633"/>
      <c r="X31" s="633"/>
      <c r="Y31" s="219"/>
    </row>
    <row r="32" spans="2:25" ht="15.95" customHeight="1" x14ac:dyDescent="0.15">
      <c r="B32" s="321"/>
      <c r="C32" s="636">
        <v>4</v>
      </c>
      <c r="D32" s="637"/>
      <c r="E32" s="168">
        <v>6</v>
      </c>
      <c r="F32" s="265">
        <v>34.36</v>
      </c>
      <c r="G32" s="219" t="s">
        <v>670</v>
      </c>
      <c r="H32" s="219" t="s">
        <v>671</v>
      </c>
      <c r="I32" s="219" t="s">
        <v>617</v>
      </c>
      <c r="J32" s="293" t="s">
        <v>469</v>
      </c>
      <c r="K32" s="293"/>
      <c r="L32" s="293"/>
      <c r="M32" s="219" t="s">
        <v>717</v>
      </c>
      <c r="N32" s="219" t="s">
        <v>718</v>
      </c>
      <c r="O32" s="219" t="s">
        <v>619</v>
      </c>
      <c r="P32" s="219"/>
      <c r="Q32" s="219"/>
      <c r="R32" s="230" t="s">
        <v>621</v>
      </c>
      <c r="S32" s="230" t="s">
        <v>621</v>
      </c>
      <c r="T32" s="230" t="s">
        <v>549</v>
      </c>
      <c r="U32" s="293" t="s">
        <v>549</v>
      </c>
      <c r="V32" s="633"/>
      <c r="W32" s="633"/>
      <c r="X32" s="633"/>
      <c r="Y32" s="219"/>
    </row>
    <row r="33" spans="2:25" ht="15.95" customHeight="1" x14ac:dyDescent="0.15">
      <c r="B33" s="321"/>
      <c r="C33" s="636">
        <v>5</v>
      </c>
      <c r="D33" s="637"/>
      <c r="E33" s="168">
        <v>1</v>
      </c>
      <c r="F33" s="265">
        <v>42.66</v>
      </c>
      <c r="G33" s="219" t="s">
        <v>615</v>
      </c>
      <c r="H33" s="219" t="s">
        <v>663</v>
      </c>
      <c r="I33" s="219" t="s">
        <v>497</v>
      </c>
      <c r="J33" s="293" t="s">
        <v>497</v>
      </c>
      <c r="K33" s="293"/>
      <c r="L33" s="293"/>
      <c r="M33" s="219" t="s">
        <v>719</v>
      </c>
      <c r="N33" s="219" t="s">
        <v>716</v>
      </c>
      <c r="O33" s="219" t="s">
        <v>619</v>
      </c>
      <c r="P33" s="219" t="s">
        <v>549</v>
      </c>
      <c r="Q33" s="219" t="s">
        <v>619</v>
      </c>
      <c r="R33" s="230" t="s">
        <v>621</v>
      </c>
      <c r="S33" s="230" t="s">
        <v>622</v>
      </c>
      <c r="T33" s="230" t="s">
        <v>623</v>
      </c>
      <c r="U33" s="293" t="s">
        <v>624</v>
      </c>
      <c r="V33" s="633"/>
      <c r="W33" s="633"/>
      <c r="X33" s="633"/>
      <c r="Y33" s="219" t="s">
        <v>628</v>
      </c>
    </row>
    <row r="34" spans="2:25" ht="15.95" customHeight="1" x14ac:dyDescent="0.15">
      <c r="B34" s="321"/>
      <c r="C34" s="636">
        <v>5</v>
      </c>
      <c r="D34" s="637"/>
      <c r="E34" s="168">
        <v>2</v>
      </c>
      <c r="F34" s="265">
        <v>40.97</v>
      </c>
      <c r="G34" s="219" t="s">
        <v>615</v>
      </c>
      <c r="H34" s="219" t="s">
        <v>642</v>
      </c>
      <c r="I34" s="219" t="s">
        <v>497</v>
      </c>
      <c r="J34" s="293" t="s">
        <v>497</v>
      </c>
      <c r="K34" s="293"/>
      <c r="L34" s="293"/>
      <c r="M34" s="219" t="s">
        <v>720</v>
      </c>
      <c r="N34" s="219" t="s">
        <v>721</v>
      </c>
      <c r="O34" s="219" t="s">
        <v>619</v>
      </c>
      <c r="P34" s="219" t="s">
        <v>549</v>
      </c>
      <c r="Q34" s="219" t="s">
        <v>619</v>
      </c>
      <c r="R34" s="230" t="s">
        <v>621</v>
      </c>
      <c r="S34" s="230" t="s">
        <v>622</v>
      </c>
      <c r="T34" s="230" t="s">
        <v>623</v>
      </c>
      <c r="U34" s="293" t="s">
        <v>624</v>
      </c>
      <c r="V34" s="633"/>
      <c r="W34" s="633"/>
      <c r="X34" s="633"/>
      <c r="Y34" s="219" t="s">
        <v>628</v>
      </c>
    </row>
    <row r="35" spans="2:25" ht="15.95" customHeight="1" x14ac:dyDescent="0.15">
      <c r="B35" s="321"/>
      <c r="C35" s="636">
        <v>5</v>
      </c>
      <c r="D35" s="637"/>
      <c r="E35" s="168">
        <v>3</v>
      </c>
      <c r="F35" s="265">
        <v>44.6</v>
      </c>
      <c r="G35" s="219" t="s">
        <v>615</v>
      </c>
      <c r="H35" s="219" t="s">
        <v>642</v>
      </c>
      <c r="I35" s="219" t="s">
        <v>497</v>
      </c>
      <c r="J35" s="293" t="s">
        <v>497</v>
      </c>
      <c r="K35" s="293"/>
      <c r="L35" s="293"/>
      <c r="M35" s="219" t="s">
        <v>722</v>
      </c>
      <c r="N35" s="219" t="s">
        <v>723</v>
      </c>
      <c r="O35" s="219" t="s">
        <v>619</v>
      </c>
      <c r="P35" s="219" t="s">
        <v>549</v>
      </c>
      <c r="Q35" s="219" t="s">
        <v>619</v>
      </c>
      <c r="R35" s="230" t="s">
        <v>621</v>
      </c>
      <c r="S35" s="230" t="s">
        <v>622</v>
      </c>
      <c r="T35" s="230" t="s">
        <v>623</v>
      </c>
      <c r="U35" s="293" t="s">
        <v>624</v>
      </c>
      <c r="V35" s="633"/>
      <c r="W35" s="633"/>
      <c r="X35" s="633"/>
      <c r="Y35" s="219" t="s">
        <v>628</v>
      </c>
    </row>
    <row r="36" spans="2:25" ht="15.95" customHeight="1" x14ac:dyDescent="0.15">
      <c r="B36" s="321"/>
      <c r="C36" s="636">
        <v>5</v>
      </c>
      <c r="D36" s="637"/>
      <c r="E36" s="168">
        <v>4</v>
      </c>
      <c r="F36" s="265">
        <v>45.73</v>
      </c>
      <c r="G36" s="219" t="s">
        <v>615</v>
      </c>
      <c r="H36" s="219" t="s">
        <v>642</v>
      </c>
      <c r="I36" s="219" t="s">
        <v>497</v>
      </c>
      <c r="J36" s="293" t="s">
        <v>497</v>
      </c>
      <c r="K36" s="293"/>
      <c r="L36" s="293"/>
      <c r="M36" s="219" t="s">
        <v>724</v>
      </c>
      <c r="N36" s="219" t="s">
        <v>725</v>
      </c>
      <c r="O36" s="219" t="s">
        <v>619</v>
      </c>
      <c r="P36" s="219" t="s">
        <v>549</v>
      </c>
      <c r="Q36" s="219" t="s">
        <v>619</v>
      </c>
      <c r="R36" s="230" t="s">
        <v>621</v>
      </c>
      <c r="S36" s="230" t="s">
        <v>622</v>
      </c>
      <c r="T36" s="230" t="s">
        <v>623</v>
      </c>
      <c r="U36" s="293" t="s">
        <v>624</v>
      </c>
      <c r="V36" s="633"/>
      <c r="W36" s="633"/>
      <c r="X36" s="633"/>
      <c r="Y36" s="219" t="s">
        <v>628</v>
      </c>
    </row>
    <row r="37" spans="2:25" ht="15.95" customHeight="1" x14ac:dyDescent="0.15">
      <c r="B37" s="321"/>
      <c r="C37" s="636">
        <v>5</v>
      </c>
      <c r="D37" s="637"/>
      <c r="E37" s="168">
        <v>5</v>
      </c>
      <c r="F37" s="265">
        <v>48.5</v>
      </c>
      <c r="G37" s="219" t="s">
        <v>615</v>
      </c>
      <c r="H37" s="219" t="s">
        <v>668</v>
      </c>
      <c r="I37" s="219" t="s">
        <v>617</v>
      </c>
      <c r="J37" s="293" t="s">
        <v>503</v>
      </c>
      <c r="K37" s="293"/>
      <c r="L37" s="293"/>
      <c r="M37" s="219" t="s">
        <v>726</v>
      </c>
      <c r="N37" s="219" t="s">
        <v>726</v>
      </c>
      <c r="O37" s="219" t="s">
        <v>620</v>
      </c>
      <c r="P37" s="219" t="s">
        <v>549</v>
      </c>
      <c r="Q37" s="219" t="s">
        <v>620</v>
      </c>
      <c r="R37" s="230" t="s">
        <v>621</v>
      </c>
      <c r="S37" s="230" t="s">
        <v>622</v>
      </c>
      <c r="T37" s="230" t="s">
        <v>623</v>
      </c>
      <c r="U37" s="293" t="s">
        <v>630</v>
      </c>
      <c r="V37" s="633"/>
      <c r="W37" s="633"/>
      <c r="X37" s="633"/>
      <c r="Y37" s="219"/>
    </row>
    <row r="38" spans="2:25" ht="15.95" customHeight="1" x14ac:dyDescent="0.15">
      <c r="B38" s="321"/>
      <c r="C38" s="636">
        <v>5</v>
      </c>
      <c r="D38" s="637"/>
      <c r="E38" s="168">
        <v>6</v>
      </c>
      <c r="F38" s="265">
        <v>44.91</v>
      </c>
      <c r="G38" s="219" t="s">
        <v>615</v>
      </c>
      <c r="H38" s="219" t="s">
        <v>641</v>
      </c>
      <c r="I38" s="219" t="s">
        <v>617</v>
      </c>
      <c r="J38" s="293" t="s">
        <v>503</v>
      </c>
      <c r="K38" s="293"/>
      <c r="L38" s="293"/>
      <c r="M38" s="219" t="s">
        <v>727</v>
      </c>
      <c r="N38" s="219" t="s">
        <v>727</v>
      </c>
      <c r="O38" s="219" t="s">
        <v>620</v>
      </c>
      <c r="P38" s="219" t="s">
        <v>549</v>
      </c>
      <c r="Q38" s="219" t="s">
        <v>620</v>
      </c>
      <c r="R38" s="230" t="s">
        <v>621</v>
      </c>
      <c r="S38" s="230" t="s">
        <v>622</v>
      </c>
      <c r="T38" s="230" t="s">
        <v>623</v>
      </c>
      <c r="U38" s="293" t="s">
        <v>630</v>
      </c>
      <c r="V38" s="633"/>
      <c r="W38" s="633"/>
      <c r="X38" s="633"/>
      <c r="Y38" s="219"/>
    </row>
    <row r="39" spans="2:25" ht="15.95" customHeight="1" x14ac:dyDescent="0.15">
      <c r="B39" s="321"/>
      <c r="C39" s="636">
        <v>5</v>
      </c>
      <c r="D39" s="637"/>
      <c r="E39" s="168">
        <v>7</v>
      </c>
      <c r="F39" s="265">
        <v>47.82</v>
      </c>
      <c r="G39" s="219" t="s">
        <v>670</v>
      </c>
      <c r="H39" s="219" t="s">
        <v>671</v>
      </c>
      <c r="I39" s="219" t="s">
        <v>617</v>
      </c>
      <c r="J39" s="293" t="s">
        <v>469</v>
      </c>
      <c r="K39" s="293"/>
      <c r="L39" s="293"/>
      <c r="M39" s="219" t="s">
        <v>728</v>
      </c>
      <c r="N39" s="219" t="s">
        <v>729</v>
      </c>
      <c r="O39" s="219" t="s">
        <v>619</v>
      </c>
      <c r="P39" s="219"/>
      <c r="Q39" s="219"/>
      <c r="R39" s="230" t="s">
        <v>621</v>
      </c>
      <c r="S39" s="230" t="s">
        <v>621</v>
      </c>
      <c r="T39" s="230" t="s">
        <v>549</v>
      </c>
      <c r="U39" s="293" t="s">
        <v>549</v>
      </c>
      <c r="V39" s="633"/>
      <c r="W39" s="633"/>
      <c r="X39" s="633"/>
      <c r="Y39" s="219"/>
    </row>
    <row r="40" spans="2:25" ht="15.95" customHeight="1" x14ac:dyDescent="0.15">
      <c r="B40" s="321"/>
      <c r="C40" s="636">
        <v>5</v>
      </c>
      <c r="D40" s="637"/>
      <c r="E40" s="168">
        <v>8</v>
      </c>
      <c r="F40" s="265">
        <v>45.79</v>
      </c>
      <c r="G40" s="219" t="s">
        <v>670</v>
      </c>
      <c r="H40" s="219" t="s">
        <v>671</v>
      </c>
      <c r="I40" s="219" t="s">
        <v>617</v>
      </c>
      <c r="J40" s="293" t="s">
        <v>469</v>
      </c>
      <c r="K40" s="293"/>
      <c r="L40" s="293"/>
      <c r="M40" s="219" t="s">
        <v>730</v>
      </c>
      <c r="N40" s="219" t="s">
        <v>731</v>
      </c>
      <c r="O40" s="219" t="s">
        <v>619</v>
      </c>
      <c r="P40" s="219"/>
      <c r="Q40" s="219"/>
      <c r="R40" s="230" t="s">
        <v>621</v>
      </c>
      <c r="S40" s="230" t="s">
        <v>621</v>
      </c>
      <c r="T40" s="230" t="s">
        <v>549</v>
      </c>
      <c r="U40" s="293" t="s">
        <v>549</v>
      </c>
      <c r="V40" s="633"/>
      <c r="W40" s="633"/>
      <c r="X40" s="633"/>
      <c r="Y40" s="219"/>
    </row>
    <row r="41" spans="2:25" ht="15.95" customHeight="1" x14ac:dyDescent="0.15">
      <c r="B41" s="321"/>
      <c r="C41" s="636">
        <v>6</v>
      </c>
      <c r="D41" s="637"/>
      <c r="E41" s="168">
        <v>1</v>
      </c>
      <c r="F41" s="265">
        <v>51.08</v>
      </c>
      <c r="G41" s="219" t="s">
        <v>615</v>
      </c>
      <c r="H41" s="219" t="s">
        <v>641</v>
      </c>
      <c r="I41" s="219" t="s">
        <v>617</v>
      </c>
      <c r="J41" s="293" t="s">
        <v>503</v>
      </c>
      <c r="K41" s="293"/>
      <c r="L41" s="293"/>
      <c r="M41" s="219" t="s">
        <v>732</v>
      </c>
      <c r="N41" s="219" t="s">
        <v>732</v>
      </c>
      <c r="O41" s="219" t="s">
        <v>620</v>
      </c>
      <c r="P41" s="219" t="s">
        <v>549</v>
      </c>
      <c r="Q41" s="219" t="s">
        <v>620</v>
      </c>
      <c r="R41" s="230" t="s">
        <v>621</v>
      </c>
      <c r="S41" s="230" t="s">
        <v>622</v>
      </c>
      <c r="T41" s="230" t="s">
        <v>623</v>
      </c>
      <c r="U41" s="293" t="s">
        <v>630</v>
      </c>
      <c r="V41" s="633"/>
      <c r="W41" s="633"/>
      <c r="X41" s="633"/>
      <c r="Y41" s="219"/>
    </row>
    <row r="42" spans="2:25" ht="15.95" customHeight="1" x14ac:dyDescent="0.15">
      <c r="B42" s="382"/>
      <c r="C42" s="636">
        <v>6</v>
      </c>
      <c r="D42" s="637"/>
      <c r="E42" s="168">
        <v>2</v>
      </c>
      <c r="F42" s="265">
        <v>53.54</v>
      </c>
      <c r="G42" s="219" t="s">
        <v>615</v>
      </c>
      <c r="H42" s="219" t="s">
        <v>641</v>
      </c>
      <c r="I42" s="219" t="s">
        <v>617</v>
      </c>
      <c r="J42" s="293" t="s">
        <v>503</v>
      </c>
      <c r="K42" s="293"/>
      <c r="L42" s="293"/>
      <c r="M42" s="219" t="s">
        <v>733</v>
      </c>
      <c r="N42" s="219" t="s">
        <v>733</v>
      </c>
      <c r="O42" s="219" t="s">
        <v>620</v>
      </c>
      <c r="P42" s="219" t="s">
        <v>549</v>
      </c>
      <c r="Q42" s="219" t="s">
        <v>620</v>
      </c>
      <c r="R42" s="230" t="s">
        <v>621</v>
      </c>
      <c r="S42" s="230" t="s">
        <v>622</v>
      </c>
      <c r="T42" s="230" t="s">
        <v>623</v>
      </c>
      <c r="U42" s="293" t="s">
        <v>630</v>
      </c>
      <c r="V42" s="633"/>
      <c r="W42" s="633"/>
      <c r="X42" s="633"/>
      <c r="Y42" s="219"/>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6" t="s">
        <v>275</v>
      </c>
      <c r="D45" s="256"/>
      <c r="E45" s="256"/>
      <c r="F45" s="256"/>
      <c r="G45" s="256"/>
      <c r="H45" s="256"/>
      <c r="I45" s="256"/>
      <c r="J45" s="256"/>
      <c r="K45" s="256"/>
      <c r="L45" s="256"/>
      <c r="M45" s="256"/>
      <c r="N45" s="256"/>
      <c r="O45" s="256"/>
      <c r="P45" s="256"/>
      <c r="Q45" s="256"/>
      <c r="R45" s="256"/>
      <c r="S45" s="256"/>
      <c r="T45" s="256"/>
      <c r="U45" s="256"/>
      <c r="V45" s="256"/>
      <c r="W45" s="256"/>
      <c r="X45" s="256"/>
    </row>
    <row r="46" spans="2:25" ht="15.95" customHeight="1" x14ac:dyDescent="0.15">
      <c r="B46" s="256"/>
      <c r="C46" s="256" t="s">
        <v>276</v>
      </c>
      <c r="D46" s="256"/>
      <c r="E46" s="256"/>
      <c r="F46" s="256"/>
      <c r="G46" s="256"/>
      <c r="H46" s="256"/>
      <c r="I46" s="256"/>
      <c r="J46" s="256"/>
      <c r="K46" s="256"/>
      <c r="L46" s="256"/>
      <c r="M46" s="256"/>
      <c r="N46" s="256"/>
      <c r="O46" s="256"/>
      <c r="P46" s="256"/>
      <c r="Q46" s="256"/>
      <c r="R46" s="256"/>
      <c r="S46" s="256"/>
      <c r="T46" s="256"/>
      <c r="U46" s="256"/>
      <c r="V46" s="256"/>
      <c r="W46" s="256"/>
      <c r="X46" s="256"/>
    </row>
    <row r="47" spans="2:25" ht="15.95" customHeight="1" x14ac:dyDescent="0.15">
      <c r="B47" s="256"/>
      <c r="C47" s="256" t="s">
        <v>277</v>
      </c>
      <c r="D47" s="256"/>
      <c r="E47" s="256"/>
      <c r="F47" s="256"/>
      <c r="G47" s="256"/>
      <c r="H47" s="256"/>
      <c r="I47" s="256"/>
      <c r="J47" s="256"/>
      <c r="K47" s="256"/>
      <c r="L47" s="256"/>
      <c r="M47" s="256"/>
      <c r="N47" s="256"/>
      <c r="O47" s="256"/>
      <c r="P47" s="256"/>
      <c r="Q47" s="256"/>
      <c r="R47" s="256"/>
      <c r="S47" s="256"/>
      <c r="T47" s="256"/>
      <c r="U47" s="256"/>
      <c r="V47" s="256"/>
      <c r="W47" s="256"/>
      <c r="X47" s="256"/>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54CA3B2E-394A-4107-937D-0AE706DF8EC2}"/>
    <dataValidation allowBlank="1" showInputMessage="1" showErrorMessage="1" prompt="前回の定期点検年月日を入力" sqref="O6" xr:uid="{99E5241F-6FBD-402D-B998-0F3B61B282EB}"/>
    <dataValidation type="list" errorStyle="warning" allowBlank="1" showInputMessage="1" showErrorMessage="1" error="選択出来ません" sqref="H9:H42" xr:uid="{4A097987-B58C-4F18-8EF1-58ED489235C5}">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5D6F19E2-7947-4DEA-B16B-26BA70A72F04}">
          <x14:formula1>
            <xm:f>'(参考)リスト'!$E$16:$E$27</xm:f>
          </x14:formula1>
          <xm:sqref>J9:L42</xm:sqref>
        </x14:dataValidation>
        <x14:dataValidation type="list" showInputMessage="1" showErrorMessage="1" xr:uid="{E1F208DC-DD77-402A-A8BF-9040B678C94D}">
          <x14:formula1>
            <xm:f>'(参考)リスト'!$B$16:$B$21</xm:f>
          </x14:formula1>
          <xm:sqref>G9:G42</xm:sqref>
        </x14:dataValidation>
        <x14:dataValidation type="list" allowBlank="1" showInputMessage="1" showErrorMessage="1" xr:uid="{AC297F28-A95D-4C95-907D-29C76FC01EAC}">
          <x14:formula1>
            <xm:f>'(参考)リスト'!$F$16:$F$21</xm:f>
          </x14:formula1>
          <xm:sqref>O9:Q42</xm:sqref>
        </x14:dataValidation>
        <x14:dataValidation type="list" allowBlank="1" showInputMessage="1" showErrorMessage="1" xr:uid="{79B77ADF-06E7-48B1-B995-E2E042D029BB}">
          <x14:formula1>
            <xm:f>'(参考)リスト'!$I$16:$I$18</xm:f>
          </x14:formula1>
          <xm:sqref>S9:S42</xm:sqref>
        </x14:dataValidation>
        <x14:dataValidation type="list" allowBlank="1" showInputMessage="1" showErrorMessage="1" xr:uid="{8DEF0CA1-3DCE-4AB9-BB83-5E1DCBA0813C}">
          <x14:formula1>
            <xm:f>'(参考)リスト'!$H$16:$H$17</xm:f>
          </x14:formula1>
          <xm:sqref>R9:R42</xm:sqref>
        </x14:dataValidation>
        <x14:dataValidation type="list" allowBlank="1" showInputMessage="1" showErrorMessage="1" xr:uid="{E36360C6-CCA7-4203-A8B4-5FC558B016E0}">
          <x14:formula1>
            <xm:f>'(参考)リスト'!$J$16:$J$18</xm:f>
          </x14:formula1>
          <xm:sqref>T9:T42</xm:sqref>
        </x14:dataValidation>
        <x14:dataValidation type="list" allowBlank="1" showInputMessage="1" showErrorMessage="1" xr:uid="{35B34CEE-78ED-4553-9272-560ADA25E228}">
          <x14:formula1>
            <xm:f>'(参考)リスト'!$D$16:$D$18</xm:f>
          </x14:formula1>
          <xm:sqref>I9:I42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C3768-D0CA-4C31-B21F-D290EF7EA2CE}">
  <sheetPr>
    <pageSetUpPr fitToPage="1"/>
  </sheetPr>
  <dimension ref="B1:Y48"/>
  <sheetViews>
    <sheetView showGridLines="0" view="pageBreakPreview" topLeftCell="A6" zoomScale="85" zoomScaleNormal="55" zoomScaleSheetLayoutView="85" workbookViewId="0">
      <selection activeCell="C6" sqref="C6:AJ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9" t="s">
        <v>246</v>
      </c>
      <c r="C2" s="599"/>
      <c r="D2" s="599"/>
      <c r="E2" s="599"/>
      <c r="F2" s="600"/>
      <c r="G2" s="600"/>
      <c r="H2" s="600"/>
      <c r="I2" s="599"/>
      <c r="J2" s="599"/>
      <c r="K2" s="599"/>
      <c r="L2" s="599"/>
      <c r="M2" s="599"/>
      <c r="N2" s="599"/>
      <c r="O2" s="599"/>
      <c r="P2" s="599"/>
      <c r="Q2" s="599"/>
      <c r="R2" s="599"/>
      <c r="S2" s="599"/>
      <c r="T2" s="599"/>
      <c r="U2" s="599"/>
      <c r="V2" s="599"/>
      <c r="W2" s="599"/>
      <c r="X2" s="599"/>
      <c r="Y2" s="187"/>
    </row>
    <row r="3" spans="2:25" ht="20.100000000000001" customHeight="1" x14ac:dyDescent="0.15">
      <c r="B3" s="372" t="s">
        <v>60</v>
      </c>
      <c r="C3" s="384"/>
      <c r="D3" s="384"/>
      <c r="E3" s="384"/>
      <c r="F3" s="601" t="s">
        <v>582</v>
      </c>
      <c r="G3" s="601"/>
      <c r="H3" s="601"/>
      <c r="I3" s="283" t="s">
        <v>61</v>
      </c>
      <c r="J3" s="284"/>
      <c r="K3" s="318" t="s">
        <v>584</v>
      </c>
      <c r="L3" s="313"/>
      <c r="M3" s="313"/>
      <c r="N3" s="319"/>
      <c r="O3" s="322" t="s">
        <v>247</v>
      </c>
      <c r="P3" s="361" t="s">
        <v>589</v>
      </c>
      <c r="Q3" s="593"/>
      <c r="R3" s="593"/>
      <c r="S3" s="602"/>
      <c r="T3" s="562" t="s">
        <v>248</v>
      </c>
      <c r="U3" s="603"/>
      <c r="V3" s="603"/>
      <c r="W3" s="563"/>
      <c r="X3" s="607">
        <v>45926</v>
      </c>
      <c r="Y3" s="608"/>
    </row>
    <row r="4" spans="2:25" ht="20.100000000000001" customHeight="1" x14ac:dyDescent="0.15">
      <c r="B4" s="314" t="s">
        <v>165</v>
      </c>
      <c r="C4" s="315"/>
      <c r="D4" s="315"/>
      <c r="E4" s="315"/>
      <c r="F4" s="611" t="s">
        <v>583</v>
      </c>
      <c r="G4" s="611"/>
      <c r="H4" s="611"/>
      <c r="I4" s="612" t="s">
        <v>166</v>
      </c>
      <c r="J4" s="613"/>
      <c r="K4" s="318" t="s">
        <v>585</v>
      </c>
      <c r="L4" s="313"/>
      <c r="M4" s="313"/>
      <c r="N4" s="319"/>
      <c r="O4" s="317"/>
      <c r="P4" s="614" t="s">
        <v>591</v>
      </c>
      <c r="Q4" s="594"/>
      <c r="R4" s="594"/>
      <c r="S4" s="606"/>
      <c r="T4" s="604"/>
      <c r="U4" s="605"/>
      <c r="V4" s="605"/>
      <c r="W4" s="606"/>
      <c r="X4" s="609"/>
      <c r="Y4" s="610"/>
    </row>
    <row r="5" spans="2:25" ht="15" customHeight="1" x14ac:dyDescent="0.15">
      <c r="B5" s="321" t="s">
        <v>249</v>
      </c>
      <c r="C5" s="615" t="s">
        <v>250</v>
      </c>
      <c r="D5" s="616"/>
      <c r="E5" s="617" t="s">
        <v>251</v>
      </c>
      <c r="F5" s="617" t="s">
        <v>252</v>
      </c>
      <c r="G5" s="619" t="s">
        <v>253</v>
      </c>
      <c r="H5" s="620"/>
      <c r="I5" s="372" t="s">
        <v>254</v>
      </c>
      <c r="J5" s="384"/>
      <c r="K5" s="384"/>
      <c r="L5" s="384"/>
      <c r="M5" s="384"/>
      <c r="N5" s="385"/>
      <c r="O5" s="202" t="s">
        <v>255</v>
      </c>
      <c r="P5" s="587" t="s">
        <v>256</v>
      </c>
      <c r="Q5" s="623"/>
      <c r="R5" s="623"/>
      <c r="S5" s="624"/>
      <c r="T5" s="619" t="s">
        <v>257</v>
      </c>
      <c r="U5" s="627"/>
      <c r="V5" s="627"/>
      <c r="W5" s="627"/>
      <c r="X5" s="620"/>
      <c r="Y5" s="629" t="s">
        <v>258</v>
      </c>
    </row>
    <row r="6" spans="2:25" ht="15" customHeight="1" x14ac:dyDescent="0.15">
      <c r="B6" s="321"/>
      <c r="C6" s="615"/>
      <c r="D6" s="616"/>
      <c r="E6" s="617"/>
      <c r="F6" s="617"/>
      <c r="G6" s="621"/>
      <c r="H6" s="622"/>
      <c r="I6" s="314"/>
      <c r="J6" s="315"/>
      <c r="K6" s="315"/>
      <c r="L6" s="315"/>
      <c r="M6" s="315"/>
      <c r="N6" s="316"/>
      <c r="O6" s="203">
        <v>44263</v>
      </c>
      <c r="P6" s="588"/>
      <c r="Q6" s="625"/>
      <c r="R6" s="625"/>
      <c r="S6" s="626"/>
      <c r="T6" s="621"/>
      <c r="U6" s="628"/>
      <c r="V6" s="628"/>
      <c r="W6" s="628"/>
      <c r="X6" s="622"/>
      <c r="Y6" s="617"/>
    </row>
    <row r="7" spans="2:25" ht="16.149999999999999" customHeight="1" x14ac:dyDescent="0.15">
      <c r="B7" s="321"/>
      <c r="C7" s="615"/>
      <c r="D7" s="616"/>
      <c r="E7" s="617"/>
      <c r="F7" s="617"/>
      <c r="G7" s="560" t="s">
        <v>259</v>
      </c>
      <c r="H7" s="560" t="s">
        <v>260</v>
      </c>
      <c r="I7" s="632" t="s">
        <v>261</v>
      </c>
      <c r="J7" s="632" t="s">
        <v>262</v>
      </c>
      <c r="K7" s="633"/>
      <c r="L7" s="633"/>
      <c r="M7" s="634" t="s">
        <v>263</v>
      </c>
      <c r="N7" s="635" t="s">
        <v>264</v>
      </c>
      <c r="O7" s="632" t="s">
        <v>265</v>
      </c>
      <c r="P7" s="359" t="s">
        <v>266</v>
      </c>
      <c r="Q7" s="633"/>
      <c r="R7" s="560" t="s">
        <v>267</v>
      </c>
      <c r="S7" s="560" t="s">
        <v>268</v>
      </c>
      <c r="T7" s="638" t="s">
        <v>269</v>
      </c>
      <c r="U7" s="560" t="s">
        <v>270</v>
      </c>
      <c r="V7" s="633"/>
      <c r="W7" s="633"/>
      <c r="X7" s="633"/>
      <c r="Y7" s="617"/>
    </row>
    <row r="8" spans="2:25" ht="16.149999999999999" customHeight="1" x14ac:dyDescent="0.15">
      <c r="B8" s="321"/>
      <c r="C8" s="314"/>
      <c r="D8" s="316"/>
      <c r="E8" s="618"/>
      <c r="F8" s="618"/>
      <c r="G8" s="631"/>
      <c r="H8" s="631"/>
      <c r="I8" s="633"/>
      <c r="J8" s="633"/>
      <c r="K8" s="633"/>
      <c r="L8" s="633"/>
      <c r="M8" s="633"/>
      <c r="N8" s="633"/>
      <c r="O8" s="633"/>
      <c r="P8" s="204" t="s">
        <v>271</v>
      </c>
      <c r="Q8" s="204" t="s">
        <v>272</v>
      </c>
      <c r="R8" s="633"/>
      <c r="S8" s="633"/>
      <c r="T8" s="633"/>
      <c r="U8" s="633"/>
      <c r="V8" s="633"/>
      <c r="W8" s="633"/>
      <c r="X8" s="633"/>
      <c r="Y8" s="630"/>
    </row>
    <row r="9" spans="2:25" ht="15.75" customHeight="1" x14ac:dyDescent="0.15">
      <c r="B9" s="321"/>
      <c r="C9" s="636">
        <v>6</v>
      </c>
      <c r="D9" s="637"/>
      <c r="E9" s="168">
        <v>3</v>
      </c>
      <c r="F9" s="265">
        <v>54.53</v>
      </c>
      <c r="G9" s="219" t="s">
        <v>615</v>
      </c>
      <c r="H9" s="219" t="s">
        <v>642</v>
      </c>
      <c r="I9" s="219" t="s">
        <v>497</v>
      </c>
      <c r="J9" s="293" t="s">
        <v>497</v>
      </c>
      <c r="K9" s="293"/>
      <c r="L9" s="293"/>
      <c r="M9" s="219" t="s">
        <v>734</v>
      </c>
      <c r="N9" s="219" t="s">
        <v>735</v>
      </c>
      <c r="O9" s="219" t="s">
        <v>619</v>
      </c>
      <c r="P9" s="219" t="s">
        <v>549</v>
      </c>
      <c r="Q9" s="219" t="s">
        <v>619</v>
      </c>
      <c r="R9" s="230" t="s">
        <v>621</v>
      </c>
      <c r="S9" s="230" t="s">
        <v>622</v>
      </c>
      <c r="T9" s="230" t="s">
        <v>623</v>
      </c>
      <c r="U9" s="293" t="s">
        <v>624</v>
      </c>
      <c r="V9" s="633"/>
      <c r="W9" s="633"/>
      <c r="X9" s="633"/>
      <c r="Y9" s="219" t="s">
        <v>628</v>
      </c>
    </row>
    <row r="10" spans="2:25" ht="15.95" customHeight="1" x14ac:dyDescent="0.15">
      <c r="B10" s="321"/>
      <c r="C10" s="636">
        <v>6</v>
      </c>
      <c r="D10" s="637"/>
      <c r="E10" s="168">
        <v>4</v>
      </c>
      <c r="F10" s="265">
        <v>56.81</v>
      </c>
      <c r="G10" s="219" t="s">
        <v>615</v>
      </c>
      <c r="H10" s="219" t="s">
        <v>642</v>
      </c>
      <c r="I10" s="219" t="s">
        <v>497</v>
      </c>
      <c r="J10" s="293" t="s">
        <v>497</v>
      </c>
      <c r="K10" s="293"/>
      <c r="L10" s="293"/>
      <c r="M10" s="219" t="s">
        <v>736</v>
      </c>
      <c r="N10" s="219" t="s">
        <v>633</v>
      </c>
      <c r="O10" s="219" t="s">
        <v>619</v>
      </c>
      <c r="P10" s="219" t="s">
        <v>549</v>
      </c>
      <c r="Q10" s="219" t="s">
        <v>619</v>
      </c>
      <c r="R10" s="230" t="s">
        <v>621</v>
      </c>
      <c r="S10" s="230" t="s">
        <v>622</v>
      </c>
      <c r="T10" s="230" t="s">
        <v>623</v>
      </c>
      <c r="U10" s="293" t="s">
        <v>624</v>
      </c>
      <c r="V10" s="633"/>
      <c r="W10" s="633"/>
      <c r="X10" s="633"/>
      <c r="Y10" s="219" t="s">
        <v>628</v>
      </c>
    </row>
    <row r="11" spans="2:25" ht="15.95" customHeight="1" x14ac:dyDescent="0.15">
      <c r="B11" s="321"/>
      <c r="C11" s="636">
        <v>6</v>
      </c>
      <c r="D11" s="637"/>
      <c r="E11" s="168">
        <v>5</v>
      </c>
      <c r="F11" s="265">
        <v>58.87</v>
      </c>
      <c r="G11" s="219" t="s">
        <v>615</v>
      </c>
      <c r="H11" s="219" t="s">
        <v>642</v>
      </c>
      <c r="I11" s="219" t="s">
        <v>617</v>
      </c>
      <c r="J11" s="293" t="s">
        <v>469</v>
      </c>
      <c r="K11" s="293"/>
      <c r="L11" s="293"/>
      <c r="M11" s="219" t="s">
        <v>737</v>
      </c>
      <c r="N11" s="219" t="s">
        <v>737</v>
      </c>
      <c r="O11" s="219" t="s">
        <v>619</v>
      </c>
      <c r="P11" s="219" t="s">
        <v>549</v>
      </c>
      <c r="Q11" s="219" t="s">
        <v>619</v>
      </c>
      <c r="R11" s="230" t="s">
        <v>621</v>
      </c>
      <c r="S11" s="230" t="s">
        <v>622</v>
      </c>
      <c r="T11" s="230" t="s">
        <v>623</v>
      </c>
      <c r="U11" s="293" t="s">
        <v>624</v>
      </c>
      <c r="V11" s="633"/>
      <c r="W11" s="633"/>
      <c r="X11" s="633"/>
      <c r="Y11" s="219"/>
    </row>
    <row r="12" spans="2:25" ht="15.95" customHeight="1" x14ac:dyDescent="0.15">
      <c r="B12" s="321"/>
      <c r="C12" s="636">
        <v>6</v>
      </c>
      <c r="D12" s="637"/>
      <c r="E12" s="168">
        <v>6</v>
      </c>
      <c r="F12" s="265">
        <v>56.11</v>
      </c>
      <c r="G12" s="219" t="s">
        <v>615</v>
      </c>
      <c r="H12" s="219" t="s">
        <v>638</v>
      </c>
      <c r="I12" s="219" t="s">
        <v>617</v>
      </c>
      <c r="J12" s="293" t="s">
        <v>461</v>
      </c>
      <c r="K12" s="293"/>
      <c r="L12" s="293"/>
      <c r="M12" s="219" t="s">
        <v>738</v>
      </c>
      <c r="N12" s="219" t="s">
        <v>739</v>
      </c>
      <c r="O12" s="219" t="s">
        <v>619</v>
      </c>
      <c r="P12" s="219" t="s">
        <v>549</v>
      </c>
      <c r="Q12" s="219" t="s">
        <v>619</v>
      </c>
      <c r="R12" s="230" t="s">
        <v>621</v>
      </c>
      <c r="S12" s="230" t="s">
        <v>622</v>
      </c>
      <c r="T12" s="230" t="s">
        <v>623</v>
      </c>
      <c r="U12" s="293" t="s">
        <v>624</v>
      </c>
      <c r="V12" s="633"/>
      <c r="W12" s="633"/>
      <c r="X12" s="633"/>
      <c r="Y12" s="219" t="s">
        <v>628</v>
      </c>
    </row>
    <row r="13" spans="2:25" ht="15.95" customHeight="1" x14ac:dyDescent="0.15">
      <c r="B13" s="321"/>
      <c r="C13" s="636">
        <v>6</v>
      </c>
      <c r="D13" s="637"/>
      <c r="E13" s="168">
        <v>7</v>
      </c>
      <c r="F13" s="265">
        <v>55.37</v>
      </c>
      <c r="G13" s="219" t="s">
        <v>615</v>
      </c>
      <c r="H13" s="219" t="s">
        <v>642</v>
      </c>
      <c r="I13" s="219" t="s">
        <v>617</v>
      </c>
      <c r="J13" s="293" t="s">
        <v>461</v>
      </c>
      <c r="K13" s="293"/>
      <c r="L13" s="293"/>
      <c r="M13" s="219" t="s">
        <v>740</v>
      </c>
      <c r="N13" s="219" t="s">
        <v>741</v>
      </c>
      <c r="O13" s="219" t="s">
        <v>619</v>
      </c>
      <c r="P13" s="219" t="s">
        <v>549</v>
      </c>
      <c r="Q13" s="219" t="s">
        <v>619</v>
      </c>
      <c r="R13" s="230" t="s">
        <v>621</v>
      </c>
      <c r="S13" s="230" t="s">
        <v>622</v>
      </c>
      <c r="T13" s="230" t="s">
        <v>623</v>
      </c>
      <c r="U13" s="293" t="s">
        <v>624</v>
      </c>
      <c r="V13" s="633"/>
      <c r="W13" s="633"/>
      <c r="X13" s="633"/>
      <c r="Y13" s="219" t="s">
        <v>628</v>
      </c>
    </row>
    <row r="14" spans="2:25" ht="15.95" customHeight="1" x14ac:dyDescent="0.15">
      <c r="B14" s="321"/>
      <c r="C14" s="636">
        <v>7</v>
      </c>
      <c r="D14" s="637"/>
      <c r="E14" s="168">
        <v>1</v>
      </c>
      <c r="F14" s="265">
        <v>61.06</v>
      </c>
      <c r="G14" s="219" t="s">
        <v>615</v>
      </c>
      <c r="H14" s="219" t="s">
        <v>663</v>
      </c>
      <c r="I14" s="219" t="s">
        <v>617</v>
      </c>
      <c r="J14" s="293" t="s">
        <v>461</v>
      </c>
      <c r="K14" s="293"/>
      <c r="L14" s="293"/>
      <c r="M14" s="219" t="s">
        <v>742</v>
      </c>
      <c r="N14" s="219" t="s">
        <v>743</v>
      </c>
      <c r="O14" s="219" t="s">
        <v>619</v>
      </c>
      <c r="P14" s="219" t="s">
        <v>549</v>
      </c>
      <c r="Q14" s="219" t="s">
        <v>619</v>
      </c>
      <c r="R14" s="230" t="s">
        <v>621</v>
      </c>
      <c r="S14" s="230" t="s">
        <v>622</v>
      </c>
      <c r="T14" s="230" t="s">
        <v>623</v>
      </c>
      <c r="U14" s="293" t="s">
        <v>624</v>
      </c>
      <c r="V14" s="633"/>
      <c r="W14" s="633"/>
      <c r="X14" s="633"/>
      <c r="Y14" s="219" t="s">
        <v>628</v>
      </c>
    </row>
    <row r="15" spans="2:25" ht="15.95" customHeight="1" x14ac:dyDescent="0.15">
      <c r="B15" s="321"/>
      <c r="C15" s="636">
        <v>7</v>
      </c>
      <c r="D15" s="637"/>
      <c r="E15" s="168">
        <v>2</v>
      </c>
      <c r="F15" s="265">
        <v>63.99</v>
      </c>
      <c r="G15" s="219" t="s">
        <v>615</v>
      </c>
      <c r="H15" s="219" t="s">
        <v>663</v>
      </c>
      <c r="I15" s="219" t="s">
        <v>617</v>
      </c>
      <c r="J15" s="293" t="s">
        <v>461</v>
      </c>
      <c r="K15" s="293"/>
      <c r="L15" s="293"/>
      <c r="M15" s="219" t="s">
        <v>744</v>
      </c>
      <c r="N15" s="219" t="s">
        <v>745</v>
      </c>
      <c r="O15" s="219" t="s">
        <v>619</v>
      </c>
      <c r="P15" s="219" t="s">
        <v>549</v>
      </c>
      <c r="Q15" s="219" t="s">
        <v>619</v>
      </c>
      <c r="R15" s="230" t="s">
        <v>621</v>
      </c>
      <c r="S15" s="230" t="s">
        <v>622</v>
      </c>
      <c r="T15" s="230" t="s">
        <v>623</v>
      </c>
      <c r="U15" s="293" t="s">
        <v>624</v>
      </c>
      <c r="V15" s="633"/>
      <c r="W15" s="633"/>
      <c r="X15" s="633"/>
      <c r="Y15" s="219" t="s">
        <v>628</v>
      </c>
    </row>
    <row r="16" spans="2:25" ht="15.95" customHeight="1" x14ac:dyDescent="0.15">
      <c r="B16" s="321"/>
      <c r="C16" s="636">
        <v>7</v>
      </c>
      <c r="D16" s="637"/>
      <c r="E16" s="168">
        <v>3</v>
      </c>
      <c r="F16" s="265">
        <v>61.27</v>
      </c>
      <c r="G16" s="219" t="s">
        <v>615</v>
      </c>
      <c r="H16" s="219" t="s">
        <v>638</v>
      </c>
      <c r="I16" s="219" t="s">
        <v>617</v>
      </c>
      <c r="J16" s="293" t="s">
        <v>503</v>
      </c>
      <c r="K16" s="293"/>
      <c r="L16" s="293"/>
      <c r="M16" s="219" t="s">
        <v>633</v>
      </c>
      <c r="N16" s="219" t="s">
        <v>633</v>
      </c>
      <c r="O16" s="219" t="s">
        <v>620</v>
      </c>
      <c r="P16" s="219" t="s">
        <v>549</v>
      </c>
      <c r="Q16" s="219" t="s">
        <v>620</v>
      </c>
      <c r="R16" s="230" t="s">
        <v>621</v>
      </c>
      <c r="S16" s="230" t="s">
        <v>622</v>
      </c>
      <c r="T16" s="230" t="s">
        <v>623</v>
      </c>
      <c r="U16" s="293" t="s">
        <v>630</v>
      </c>
      <c r="V16" s="633"/>
      <c r="W16" s="633"/>
      <c r="X16" s="633"/>
      <c r="Y16" s="219"/>
    </row>
    <row r="17" spans="2:25" ht="15.95" customHeight="1" x14ac:dyDescent="0.15">
      <c r="B17" s="321"/>
      <c r="C17" s="636">
        <v>7</v>
      </c>
      <c r="D17" s="637"/>
      <c r="E17" s="168">
        <v>4</v>
      </c>
      <c r="F17" s="265">
        <v>64.16</v>
      </c>
      <c r="G17" s="219" t="s">
        <v>615</v>
      </c>
      <c r="H17" s="219" t="s">
        <v>668</v>
      </c>
      <c r="I17" s="219" t="s">
        <v>617</v>
      </c>
      <c r="J17" s="293" t="s">
        <v>461</v>
      </c>
      <c r="K17" s="293"/>
      <c r="L17" s="293"/>
      <c r="M17" s="219" t="s">
        <v>746</v>
      </c>
      <c r="N17" s="219" t="s">
        <v>747</v>
      </c>
      <c r="O17" s="219" t="s">
        <v>619</v>
      </c>
      <c r="P17" s="219" t="s">
        <v>549</v>
      </c>
      <c r="Q17" s="219" t="s">
        <v>619</v>
      </c>
      <c r="R17" s="230" t="s">
        <v>621</v>
      </c>
      <c r="S17" s="230" t="s">
        <v>622</v>
      </c>
      <c r="T17" s="230" t="s">
        <v>623</v>
      </c>
      <c r="U17" s="293" t="s">
        <v>624</v>
      </c>
      <c r="V17" s="633"/>
      <c r="W17" s="633"/>
      <c r="X17" s="633"/>
      <c r="Y17" s="219" t="s">
        <v>628</v>
      </c>
    </row>
    <row r="18" spans="2:25" ht="15.95" customHeight="1" x14ac:dyDescent="0.15">
      <c r="B18" s="321"/>
      <c r="C18" s="636">
        <v>7</v>
      </c>
      <c r="D18" s="637"/>
      <c r="E18" s="168">
        <v>5</v>
      </c>
      <c r="F18" s="265">
        <v>70.97</v>
      </c>
      <c r="G18" s="219" t="s">
        <v>615</v>
      </c>
      <c r="H18" s="219" t="s">
        <v>638</v>
      </c>
      <c r="I18" s="219" t="s">
        <v>617</v>
      </c>
      <c r="J18" s="293" t="s">
        <v>461</v>
      </c>
      <c r="K18" s="293"/>
      <c r="L18" s="293"/>
      <c r="M18" s="219" t="s">
        <v>748</v>
      </c>
      <c r="N18" s="219" t="s">
        <v>749</v>
      </c>
      <c r="O18" s="219" t="s">
        <v>619</v>
      </c>
      <c r="P18" s="219" t="s">
        <v>549</v>
      </c>
      <c r="Q18" s="219" t="s">
        <v>619</v>
      </c>
      <c r="R18" s="230" t="s">
        <v>621</v>
      </c>
      <c r="S18" s="230" t="s">
        <v>622</v>
      </c>
      <c r="T18" s="230" t="s">
        <v>623</v>
      </c>
      <c r="U18" s="293" t="s">
        <v>624</v>
      </c>
      <c r="V18" s="633"/>
      <c r="W18" s="633"/>
      <c r="X18" s="633"/>
      <c r="Y18" s="219" t="s">
        <v>628</v>
      </c>
    </row>
    <row r="19" spans="2:25" ht="15.95" customHeight="1" x14ac:dyDescent="0.15">
      <c r="B19" s="321"/>
      <c r="C19" s="636">
        <v>7</v>
      </c>
      <c r="D19" s="637"/>
      <c r="E19" s="168">
        <v>6</v>
      </c>
      <c r="F19" s="265">
        <v>61.81</v>
      </c>
      <c r="G19" s="219" t="s">
        <v>615</v>
      </c>
      <c r="H19" s="219" t="s">
        <v>642</v>
      </c>
      <c r="I19" s="219" t="s">
        <v>617</v>
      </c>
      <c r="J19" s="293" t="s">
        <v>461</v>
      </c>
      <c r="K19" s="293"/>
      <c r="L19" s="293"/>
      <c r="M19" s="219" t="s">
        <v>750</v>
      </c>
      <c r="N19" s="219" t="s">
        <v>751</v>
      </c>
      <c r="O19" s="219" t="s">
        <v>619</v>
      </c>
      <c r="P19" s="219" t="s">
        <v>549</v>
      </c>
      <c r="Q19" s="219" t="s">
        <v>619</v>
      </c>
      <c r="R19" s="230" t="s">
        <v>621</v>
      </c>
      <c r="S19" s="230" t="s">
        <v>622</v>
      </c>
      <c r="T19" s="230" t="s">
        <v>623</v>
      </c>
      <c r="U19" s="293" t="s">
        <v>624</v>
      </c>
      <c r="V19" s="633"/>
      <c r="W19" s="633"/>
      <c r="X19" s="633"/>
      <c r="Y19" s="219" t="s">
        <v>628</v>
      </c>
    </row>
    <row r="20" spans="2:25" ht="15.95" customHeight="1" x14ac:dyDescent="0.15">
      <c r="B20" s="321"/>
      <c r="C20" s="636">
        <v>7</v>
      </c>
      <c r="D20" s="637"/>
      <c r="E20" s="168">
        <v>7</v>
      </c>
      <c r="F20" s="265">
        <v>63.43</v>
      </c>
      <c r="G20" s="219" t="s">
        <v>615</v>
      </c>
      <c r="H20" s="219" t="s">
        <v>641</v>
      </c>
      <c r="I20" s="219" t="s">
        <v>617</v>
      </c>
      <c r="J20" s="293" t="s">
        <v>461</v>
      </c>
      <c r="K20" s="293"/>
      <c r="L20" s="293"/>
      <c r="M20" s="219" t="s">
        <v>752</v>
      </c>
      <c r="N20" s="219" t="s">
        <v>753</v>
      </c>
      <c r="O20" s="219" t="s">
        <v>619</v>
      </c>
      <c r="P20" s="219" t="s">
        <v>549</v>
      </c>
      <c r="Q20" s="219" t="s">
        <v>619</v>
      </c>
      <c r="R20" s="230" t="s">
        <v>621</v>
      </c>
      <c r="S20" s="230" t="s">
        <v>622</v>
      </c>
      <c r="T20" s="230" t="s">
        <v>623</v>
      </c>
      <c r="U20" s="293" t="s">
        <v>624</v>
      </c>
      <c r="V20" s="633"/>
      <c r="W20" s="633"/>
      <c r="X20" s="633"/>
      <c r="Y20" s="219" t="s">
        <v>628</v>
      </c>
    </row>
    <row r="21" spans="2:25" ht="15.95" customHeight="1" x14ac:dyDescent="0.15">
      <c r="B21" s="321"/>
      <c r="C21" s="636">
        <v>7</v>
      </c>
      <c r="D21" s="637"/>
      <c r="E21" s="168">
        <v>8</v>
      </c>
      <c r="F21" s="265">
        <v>63.88</v>
      </c>
      <c r="G21" s="219" t="s">
        <v>615</v>
      </c>
      <c r="H21" s="219" t="s">
        <v>642</v>
      </c>
      <c r="I21" s="219" t="s">
        <v>497</v>
      </c>
      <c r="J21" s="293" t="s">
        <v>497</v>
      </c>
      <c r="K21" s="293"/>
      <c r="L21" s="293"/>
      <c r="M21" s="219" t="s">
        <v>754</v>
      </c>
      <c r="N21" s="219" t="s">
        <v>754</v>
      </c>
      <c r="O21" s="219" t="s">
        <v>619</v>
      </c>
      <c r="P21" s="219" t="s">
        <v>549</v>
      </c>
      <c r="Q21" s="219" t="s">
        <v>619</v>
      </c>
      <c r="R21" s="230" t="s">
        <v>621</v>
      </c>
      <c r="S21" s="230" t="s">
        <v>622</v>
      </c>
      <c r="T21" s="230" t="s">
        <v>623</v>
      </c>
      <c r="U21" s="293" t="s">
        <v>624</v>
      </c>
      <c r="V21" s="633"/>
      <c r="W21" s="633"/>
      <c r="X21" s="633"/>
      <c r="Y21" s="219" t="s">
        <v>628</v>
      </c>
    </row>
    <row r="22" spans="2:25" ht="15.95" customHeight="1" x14ac:dyDescent="0.15">
      <c r="B22" s="321"/>
      <c r="C22" s="636">
        <v>7</v>
      </c>
      <c r="D22" s="637"/>
      <c r="E22" s="168">
        <v>9</v>
      </c>
      <c r="F22" s="265">
        <v>62.11</v>
      </c>
      <c r="G22" s="219" t="s">
        <v>670</v>
      </c>
      <c r="H22" s="219" t="s">
        <v>671</v>
      </c>
      <c r="I22" s="219" t="s">
        <v>617</v>
      </c>
      <c r="J22" s="293" t="s">
        <v>469</v>
      </c>
      <c r="K22" s="293"/>
      <c r="L22" s="293"/>
      <c r="M22" s="219" t="s">
        <v>755</v>
      </c>
      <c r="N22" s="219" t="s">
        <v>756</v>
      </c>
      <c r="O22" s="219" t="s">
        <v>619</v>
      </c>
      <c r="P22" s="219"/>
      <c r="Q22" s="219"/>
      <c r="R22" s="230" t="s">
        <v>621</v>
      </c>
      <c r="S22" s="230" t="s">
        <v>621</v>
      </c>
      <c r="T22" s="230" t="s">
        <v>549</v>
      </c>
      <c r="U22" s="293" t="s">
        <v>549</v>
      </c>
      <c r="V22" s="633"/>
      <c r="W22" s="633"/>
      <c r="X22" s="633"/>
      <c r="Y22" s="219"/>
    </row>
    <row r="23" spans="2:25" ht="15.95" customHeight="1" x14ac:dyDescent="0.15">
      <c r="B23" s="321"/>
      <c r="C23" s="636">
        <v>7</v>
      </c>
      <c r="D23" s="637"/>
      <c r="E23" s="168">
        <v>10</v>
      </c>
      <c r="F23" s="265">
        <v>62.22</v>
      </c>
      <c r="G23" s="219" t="s">
        <v>670</v>
      </c>
      <c r="H23" s="219" t="s">
        <v>671</v>
      </c>
      <c r="I23" s="219" t="s">
        <v>617</v>
      </c>
      <c r="J23" s="293" t="s">
        <v>469</v>
      </c>
      <c r="K23" s="293"/>
      <c r="L23" s="293"/>
      <c r="M23" s="219" t="s">
        <v>757</v>
      </c>
      <c r="N23" s="219" t="s">
        <v>758</v>
      </c>
      <c r="O23" s="219" t="s">
        <v>619</v>
      </c>
      <c r="P23" s="219"/>
      <c r="Q23" s="219"/>
      <c r="R23" s="230" t="s">
        <v>621</v>
      </c>
      <c r="S23" s="230" t="s">
        <v>621</v>
      </c>
      <c r="T23" s="230" t="s">
        <v>549</v>
      </c>
      <c r="U23" s="293" t="s">
        <v>549</v>
      </c>
      <c r="V23" s="633"/>
      <c r="W23" s="633"/>
      <c r="X23" s="633"/>
      <c r="Y23" s="219"/>
    </row>
    <row r="24" spans="2:25" ht="15.95" customHeight="1" x14ac:dyDescent="0.15">
      <c r="B24" s="321"/>
      <c r="C24" s="636">
        <v>8</v>
      </c>
      <c r="D24" s="637"/>
      <c r="E24" s="168">
        <v>1</v>
      </c>
      <c r="F24" s="265">
        <v>72.7</v>
      </c>
      <c r="G24" s="219" t="s">
        <v>615</v>
      </c>
      <c r="H24" s="219" t="s">
        <v>663</v>
      </c>
      <c r="I24" s="219" t="s">
        <v>497</v>
      </c>
      <c r="J24" s="293" t="s">
        <v>497</v>
      </c>
      <c r="K24" s="293"/>
      <c r="L24" s="293"/>
      <c r="M24" s="219" t="s">
        <v>759</v>
      </c>
      <c r="N24" s="219" t="s">
        <v>760</v>
      </c>
      <c r="O24" s="219" t="s">
        <v>619</v>
      </c>
      <c r="P24" s="219" t="s">
        <v>549</v>
      </c>
      <c r="Q24" s="219" t="s">
        <v>619</v>
      </c>
      <c r="R24" s="230" t="s">
        <v>621</v>
      </c>
      <c r="S24" s="230" t="s">
        <v>622</v>
      </c>
      <c r="T24" s="230" t="s">
        <v>623</v>
      </c>
      <c r="U24" s="293" t="s">
        <v>624</v>
      </c>
      <c r="V24" s="633"/>
      <c r="W24" s="633"/>
      <c r="X24" s="633"/>
      <c r="Y24" s="219" t="s">
        <v>628</v>
      </c>
    </row>
    <row r="25" spans="2:25" ht="15.95" customHeight="1" x14ac:dyDescent="0.15">
      <c r="B25" s="321"/>
      <c r="C25" s="636">
        <v>8</v>
      </c>
      <c r="D25" s="637"/>
      <c r="E25" s="168">
        <v>2</v>
      </c>
      <c r="F25" s="265">
        <v>74.95</v>
      </c>
      <c r="G25" s="219" t="s">
        <v>615</v>
      </c>
      <c r="H25" s="219" t="s">
        <v>663</v>
      </c>
      <c r="I25" s="219" t="s">
        <v>497</v>
      </c>
      <c r="J25" s="293" t="s">
        <v>497</v>
      </c>
      <c r="K25" s="293"/>
      <c r="L25" s="293"/>
      <c r="M25" s="219" t="s">
        <v>761</v>
      </c>
      <c r="N25" s="219" t="s">
        <v>762</v>
      </c>
      <c r="O25" s="219" t="s">
        <v>619</v>
      </c>
      <c r="P25" s="219" t="s">
        <v>549</v>
      </c>
      <c r="Q25" s="219" t="s">
        <v>619</v>
      </c>
      <c r="R25" s="230" t="s">
        <v>621</v>
      </c>
      <c r="S25" s="230" t="s">
        <v>622</v>
      </c>
      <c r="T25" s="230" t="s">
        <v>623</v>
      </c>
      <c r="U25" s="293" t="s">
        <v>624</v>
      </c>
      <c r="V25" s="633"/>
      <c r="W25" s="633"/>
      <c r="X25" s="633"/>
      <c r="Y25" s="219" t="s">
        <v>628</v>
      </c>
    </row>
    <row r="26" spans="2:25" ht="15.95" customHeight="1" x14ac:dyDescent="0.15">
      <c r="B26" s="321"/>
      <c r="C26" s="636">
        <v>8</v>
      </c>
      <c r="D26" s="637"/>
      <c r="E26" s="168">
        <v>3</v>
      </c>
      <c r="F26" s="265">
        <v>73.25</v>
      </c>
      <c r="G26" s="219" t="s">
        <v>615</v>
      </c>
      <c r="H26" s="219" t="s">
        <v>638</v>
      </c>
      <c r="I26" s="219" t="s">
        <v>617</v>
      </c>
      <c r="J26" s="293" t="s">
        <v>461</v>
      </c>
      <c r="K26" s="293"/>
      <c r="L26" s="293"/>
      <c r="M26" s="219" t="s">
        <v>763</v>
      </c>
      <c r="N26" s="219" t="s">
        <v>764</v>
      </c>
      <c r="O26" s="219" t="s">
        <v>619</v>
      </c>
      <c r="P26" s="219" t="s">
        <v>549</v>
      </c>
      <c r="Q26" s="219" t="s">
        <v>619</v>
      </c>
      <c r="R26" s="230" t="s">
        <v>621</v>
      </c>
      <c r="S26" s="230" t="s">
        <v>622</v>
      </c>
      <c r="T26" s="230" t="s">
        <v>623</v>
      </c>
      <c r="U26" s="293" t="s">
        <v>624</v>
      </c>
      <c r="V26" s="633"/>
      <c r="W26" s="633"/>
      <c r="X26" s="633"/>
      <c r="Y26" s="219" t="s">
        <v>628</v>
      </c>
    </row>
    <row r="27" spans="2:25" ht="15.95" customHeight="1" x14ac:dyDescent="0.15">
      <c r="B27" s="321"/>
      <c r="C27" s="636">
        <v>8</v>
      </c>
      <c r="D27" s="637"/>
      <c r="E27" s="168">
        <v>4</v>
      </c>
      <c r="F27" s="265">
        <v>72.47</v>
      </c>
      <c r="G27" s="219" t="s">
        <v>615</v>
      </c>
      <c r="H27" s="219" t="s">
        <v>642</v>
      </c>
      <c r="I27" s="219" t="s">
        <v>497</v>
      </c>
      <c r="J27" s="293" t="s">
        <v>497</v>
      </c>
      <c r="K27" s="293"/>
      <c r="L27" s="293"/>
      <c r="M27" s="219" t="s">
        <v>765</v>
      </c>
      <c r="N27" s="219" t="s">
        <v>766</v>
      </c>
      <c r="O27" s="219" t="s">
        <v>619</v>
      </c>
      <c r="P27" s="219" t="s">
        <v>549</v>
      </c>
      <c r="Q27" s="219" t="s">
        <v>619</v>
      </c>
      <c r="R27" s="230" t="s">
        <v>621</v>
      </c>
      <c r="S27" s="230" t="s">
        <v>622</v>
      </c>
      <c r="T27" s="230" t="s">
        <v>623</v>
      </c>
      <c r="U27" s="293" t="s">
        <v>624</v>
      </c>
      <c r="V27" s="633"/>
      <c r="W27" s="633"/>
      <c r="X27" s="633"/>
      <c r="Y27" s="219" t="s">
        <v>628</v>
      </c>
    </row>
    <row r="28" spans="2:25" ht="15.95" customHeight="1" x14ac:dyDescent="0.15">
      <c r="B28" s="321"/>
      <c r="C28" s="636">
        <v>8</v>
      </c>
      <c r="D28" s="637"/>
      <c r="E28" s="168">
        <v>5</v>
      </c>
      <c r="F28" s="265">
        <v>78.16</v>
      </c>
      <c r="G28" s="219" t="s">
        <v>615</v>
      </c>
      <c r="H28" s="219" t="s">
        <v>663</v>
      </c>
      <c r="I28" s="219" t="s">
        <v>497</v>
      </c>
      <c r="J28" s="293" t="s">
        <v>497</v>
      </c>
      <c r="K28" s="293"/>
      <c r="L28" s="293"/>
      <c r="M28" s="219" t="s">
        <v>767</v>
      </c>
      <c r="N28" s="219" t="s">
        <v>768</v>
      </c>
      <c r="O28" s="219" t="s">
        <v>619</v>
      </c>
      <c r="P28" s="219" t="s">
        <v>549</v>
      </c>
      <c r="Q28" s="219" t="s">
        <v>619</v>
      </c>
      <c r="R28" s="230" t="s">
        <v>621</v>
      </c>
      <c r="S28" s="230" t="s">
        <v>622</v>
      </c>
      <c r="T28" s="230" t="s">
        <v>623</v>
      </c>
      <c r="U28" s="293" t="s">
        <v>624</v>
      </c>
      <c r="V28" s="633"/>
      <c r="W28" s="633"/>
      <c r="X28" s="633"/>
      <c r="Y28" s="219" t="s">
        <v>628</v>
      </c>
    </row>
    <row r="29" spans="2:25" ht="15.95" customHeight="1" x14ac:dyDescent="0.15">
      <c r="B29" s="321"/>
      <c r="C29" s="636">
        <v>8</v>
      </c>
      <c r="D29" s="637"/>
      <c r="E29" s="168">
        <v>6</v>
      </c>
      <c r="F29" s="265">
        <v>76.81</v>
      </c>
      <c r="G29" s="219" t="s">
        <v>615</v>
      </c>
      <c r="H29" s="219" t="s">
        <v>642</v>
      </c>
      <c r="I29" s="219" t="s">
        <v>497</v>
      </c>
      <c r="J29" s="293" t="s">
        <v>497</v>
      </c>
      <c r="K29" s="293"/>
      <c r="L29" s="293"/>
      <c r="M29" s="219" t="s">
        <v>699</v>
      </c>
      <c r="N29" s="219" t="s">
        <v>723</v>
      </c>
      <c r="O29" s="219" t="s">
        <v>619</v>
      </c>
      <c r="P29" s="219" t="s">
        <v>549</v>
      </c>
      <c r="Q29" s="219" t="s">
        <v>619</v>
      </c>
      <c r="R29" s="230" t="s">
        <v>621</v>
      </c>
      <c r="S29" s="230" t="s">
        <v>622</v>
      </c>
      <c r="T29" s="230" t="s">
        <v>623</v>
      </c>
      <c r="U29" s="293" t="s">
        <v>624</v>
      </c>
      <c r="V29" s="633"/>
      <c r="W29" s="633"/>
      <c r="X29" s="633"/>
      <c r="Y29" s="219" t="s">
        <v>628</v>
      </c>
    </row>
    <row r="30" spans="2:25" ht="15.95" customHeight="1" x14ac:dyDescent="0.15">
      <c r="B30" s="321"/>
      <c r="C30" s="636">
        <v>9</v>
      </c>
      <c r="D30" s="637"/>
      <c r="E30" s="168">
        <v>1</v>
      </c>
      <c r="F30" s="265">
        <v>84.18</v>
      </c>
      <c r="G30" s="219" t="s">
        <v>615</v>
      </c>
      <c r="H30" s="219" t="s">
        <v>642</v>
      </c>
      <c r="I30" s="219" t="s">
        <v>497</v>
      </c>
      <c r="J30" s="293" t="s">
        <v>497</v>
      </c>
      <c r="K30" s="293"/>
      <c r="L30" s="293"/>
      <c r="M30" s="219" t="s">
        <v>769</v>
      </c>
      <c r="N30" s="219" t="s">
        <v>770</v>
      </c>
      <c r="O30" s="219" t="s">
        <v>619</v>
      </c>
      <c r="P30" s="219" t="s">
        <v>549</v>
      </c>
      <c r="Q30" s="219" t="s">
        <v>619</v>
      </c>
      <c r="R30" s="230" t="s">
        <v>621</v>
      </c>
      <c r="S30" s="230" t="s">
        <v>622</v>
      </c>
      <c r="T30" s="230" t="s">
        <v>623</v>
      </c>
      <c r="U30" s="293" t="s">
        <v>624</v>
      </c>
      <c r="V30" s="633"/>
      <c r="W30" s="633"/>
      <c r="X30" s="633"/>
      <c r="Y30" s="219" t="s">
        <v>628</v>
      </c>
    </row>
    <row r="31" spans="2:25" ht="15.95" customHeight="1" x14ac:dyDescent="0.15">
      <c r="B31" s="321"/>
      <c r="C31" s="636">
        <v>9</v>
      </c>
      <c r="D31" s="637"/>
      <c r="E31" s="168">
        <v>2</v>
      </c>
      <c r="F31" s="265">
        <v>86.88</v>
      </c>
      <c r="G31" s="219" t="s">
        <v>615</v>
      </c>
      <c r="H31" s="219" t="s">
        <v>642</v>
      </c>
      <c r="I31" s="219" t="s">
        <v>497</v>
      </c>
      <c r="J31" s="293" t="s">
        <v>497</v>
      </c>
      <c r="K31" s="293"/>
      <c r="L31" s="293"/>
      <c r="M31" s="219" t="s">
        <v>771</v>
      </c>
      <c r="N31" s="219" t="s">
        <v>772</v>
      </c>
      <c r="O31" s="219" t="s">
        <v>619</v>
      </c>
      <c r="P31" s="219" t="s">
        <v>549</v>
      </c>
      <c r="Q31" s="219" t="s">
        <v>619</v>
      </c>
      <c r="R31" s="230" t="s">
        <v>621</v>
      </c>
      <c r="S31" s="230" t="s">
        <v>622</v>
      </c>
      <c r="T31" s="230" t="s">
        <v>623</v>
      </c>
      <c r="U31" s="293" t="s">
        <v>624</v>
      </c>
      <c r="V31" s="633"/>
      <c r="W31" s="633"/>
      <c r="X31" s="633"/>
      <c r="Y31" s="219" t="s">
        <v>628</v>
      </c>
    </row>
    <row r="32" spans="2:25" ht="15.95" customHeight="1" x14ac:dyDescent="0.15">
      <c r="B32" s="321"/>
      <c r="C32" s="636">
        <v>9</v>
      </c>
      <c r="D32" s="637"/>
      <c r="E32" s="168">
        <v>3</v>
      </c>
      <c r="F32" s="265">
        <v>88.25</v>
      </c>
      <c r="G32" s="219" t="s">
        <v>615</v>
      </c>
      <c r="H32" s="219" t="s">
        <v>641</v>
      </c>
      <c r="I32" s="219" t="s">
        <v>497</v>
      </c>
      <c r="J32" s="293" t="s">
        <v>497</v>
      </c>
      <c r="K32" s="293"/>
      <c r="L32" s="293"/>
      <c r="M32" s="219" t="s">
        <v>773</v>
      </c>
      <c r="N32" s="219" t="s">
        <v>676</v>
      </c>
      <c r="O32" s="219" t="s">
        <v>620</v>
      </c>
      <c r="P32" s="219" t="s">
        <v>549</v>
      </c>
      <c r="Q32" s="219" t="s">
        <v>619</v>
      </c>
      <c r="R32" s="230" t="s">
        <v>621</v>
      </c>
      <c r="S32" s="230" t="s">
        <v>622</v>
      </c>
      <c r="T32" s="230" t="s">
        <v>623</v>
      </c>
      <c r="U32" s="293" t="s">
        <v>624</v>
      </c>
      <c r="V32" s="633"/>
      <c r="W32" s="633"/>
      <c r="X32" s="633"/>
      <c r="Y32" s="219" t="s">
        <v>685</v>
      </c>
    </row>
    <row r="33" spans="2:25" ht="15.95" customHeight="1" x14ac:dyDescent="0.15">
      <c r="B33" s="321"/>
      <c r="C33" s="636">
        <v>9</v>
      </c>
      <c r="D33" s="637"/>
      <c r="E33" s="168">
        <v>4</v>
      </c>
      <c r="F33" s="265">
        <v>87.98</v>
      </c>
      <c r="G33" s="219" t="s">
        <v>615</v>
      </c>
      <c r="H33" s="219" t="s">
        <v>638</v>
      </c>
      <c r="I33" s="219" t="s">
        <v>497</v>
      </c>
      <c r="J33" s="293" t="s">
        <v>497</v>
      </c>
      <c r="K33" s="293"/>
      <c r="L33" s="293"/>
      <c r="M33" s="219" t="s">
        <v>774</v>
      </c>
      <c r="N33" s="219" t="s">
        <v>775</v>
      </c>
      <c r="O33" s="219" t="s">
        <v>619</v>
      </c>
      <c r="P33" s="219" t="s">
        <v>549</v>
      </c>
      <c r="Q33" s="219" t="s">
        <v>619</v>
      </c>
      <c r="R33" s="230" t="s">
        <v>621</v>
      </c>
      <c r="S33" s="230" t="s">
        <v>622</v>
      </c>
      <c r="T33" s="230" t="s">
        <v>623</v>
      </c>
      <c r="U33" s="293" t="s">
        <v>624</v>
      </c>
      <c r="V33" s="633"/>
      <c r="W33" s="633"/>
      <c r="X33" s="633"/>
      <c r="Y33" s="219" t="s">
        <v>628</v>
      </c>
    </row>
    <row r="34" spans="2:25" ht="15.95" customHeight="1" x14ac:dyDescent="0.15">
      <c r="B34" s="321"/>
      <c r="C34" s="636">
        <v>9</v>
      </c>
      <c r="D34" s="637"/>
      <c r="E34" s="168">
        <v>5</v>
      </c>
      <c r="F34" s="265">
        <v>89.9</v>
      </c>
      <c r="G34" s="219" t="s">
        <v>615</v>
      </c>
      <c r="H34" s="219" t="s">
        <v>641</v>
      </c>
      <c r="I34" s="219" t="s">
        <v>497</v>
      </c>
      <c r="J34" s="293" t="s">
        <v>497</v>
      </c>
      <c r="K34" s="293"/>
      <c r="L34" s="293"/>
      <c r="M34" s="219" t="s">
        <v>776</v>
      </c>
      <c r="N34" s="219" t="s">
        <v>777</v>
      </c>
      <c r="O34" s="219" t="s">
        <v>619</v>
      </c>
      <c r="P34" s="219" t="s">
        <v>549</v>
      </c>
      <c r="Q34" s="219" t="s">
        <v>620</v>
      </c>
      <c r="R34" s="230" t="s">
        <v>621</v>
      </c>
      <c r="S34" s="230" t="s">
        <v>622</v>
      </c>
      <c r="T34" s="230" t="s">
        <v>623</v>
      </c>
      <c r="U34" s="293" t="s">
        <v>624</v>
      </c>
      <c r="V34" s="633"/>
      <c r="W34" s="633"/>
      <c r="X34" s="633"/>
      <c r="Y34" s="219" t="s">
        <v>685</v>
      </c>
    </row>
    <row r="35" spans="2:25" ht="15.95" customHeight="1" x14ac:dyDescent="0.15">
      <c r="B35" s="321"/>
      <c r="C35" s="636">
        <v>9</v>
      </c>
      <c r="D35" s="637"/>
      <c r="E35" s="168">
        <v>6</v>
      </c>
      <c r="F35" s="265">
        <v>87.31</v>
      </c>
      <c r="G35" s="219" t="s">
        <v>670</v>
      </c>
      <c r="H35" s="219" t="s">
        <v>671</v>
      </c>
      <c r="I35" s="219" t="s">
        <v>497</v>
      </c>
      <c r="J35" s="293" t="s">
        <v>499</v>
      </c>
      <c r="K35" s="293"/>
      <c r="L35" s="293"/>
      <c r="M35" s="219" t="s">
        <v>778</v>
      </c>
      <c r="N35" s="219" t="s">
        <v>629</v>
      </c>
      <c r="O35" s="219" t="s">
        <v>620</v>
      </c>
      <c r="P35" s="219"/>
      <c r="Q35" s="219"/>
      <c r="R35" s="230" t="s">
        <v>621</v>
      </c>
      <c r="S35" s="230" t="s">
        <v>621</v>
      </c>
      <c r="T35" s="230" t="s">
        <v>549</v>
      </c>
      <c r="U35" s="293" t="s">
        <v>549</v>
      </c>
      <c r="V35" s="633"/>
      <c r="W35" s="633"/>
      <c r="X35" s="633"/>
      <c r="Y35" s="219"/>
    </row>
    <row r="36" spans="2:25" ht="15.95" customHeight="1" x14ac:dyDescent="0.15">
      <c r="B36" s="321"/>
      <c r="C36" s="636">
        <v>10</v>
      </c>
      <c r="D36" s="637"/>
      <c r="E36" s="168">
        <v>1</v>
      </c>
      <c r="F36" s="265">
        <v>90.12</v>
      </c>
      <c r="G36" s="219" t="s">
        <v>615</v>
      </c>
      <c r="H36" s="219" t="s">
        <v>638</v>
      </c>
      <c r="I36" s="219" t="s">
        <v>497</v>
      </c>
      <c r="J36" s="393" t="s">
        <v>497</v>
      </c>
      <c r="K36" s="639"/>
      <c r="L36" s="394"/>
      <c r="M36" s="219" t="s">
        <v>779</v>
      </c>
      <c r="N36" s="219" t="s">
        <v>912</v>
      </c>
      <c r="O36" s="278" t="s">
        <v>619</v>
      </c>
      <c r="P36" s="278" t="s">
        <v>549</v>
      </c>
      <c r="Q36" s="278" t="s">
        <v>619</v>
      </c>
      <c r="R36" s="230" t="s">
        <v>621</v>
      </c>
      <c r="S36" s="230" t="s">
        <v>622</v>
      </c>
      <c r="T36" s="230" t="s">
        <v>623</v>
      </c>
      <c r="U36" s="393" t="s">
        <v>624</v>
      </c>
      <c r="V36" s="639"/>
      <c r="W36" s="639"/>
      <c r="X36" s="394"/>
      <c r="Y36" s="219" t="s">
        <v>628</v>
      </c>
    </row>
    <row r="37" spans="2:25" ht="15.95" customHeight="1" x14ac:dyDescent="0.15">
      <c r="B37" s="321"/>
      <c r="C37" s="636">
        <v>10</v>
      </c>
      <c r="D37" s="637"/>
      <c r="E37" s="168">
        <v>2</v>
      </c>
      <c r="F37" s="265">
        <v>91.53</v>
      </c>
      <c r="G37" s="219" t="s">
        <v>615</v>
      </c>
      <c r="H37" s="219" t="s">
        <v>641</v>
      </c>
      <c r="I37" s="219" t="s">
        <v>497</v>
      </c>
      <c r="J37" s="393" t="s">
        <v>497</v>
      </c>
      <c r="K37" s="639"/>
      <c r="L37" s="394"/>
      <c r="M37" s="219" t="s">
        <v>909</v>
      </c>
      <c r="N37" s="219" t="s">
        <v>913</v>
      </c>
      <c r="O37" s="278" t="s">
        <v>619</v>
      </c>
      <c r="P37" s="278" t="s">
        <v>549</v>
      </c>
      <c r="Q37" s="278" t="s">
        <v>619</v>
      </c>
      <c r="R37" s="230" t="s">
        <v>621</v>
      </c>
      <c r="S37" s="230" t="s">
        <v>622</v>
      </c>
      <c r="T37" s="230" t="s">
        <v>623</v>
      </c>
      <c r="U37" s="393" t="s">
        <v>624</v>
      </c>
      <c r="V37" s="639"/>
      <c r="W37" s="639"/>
      <c r="X37" s="394"/>
      <c r="Y37" s="219" t="s">
        <v>628</v>
      </c>
    </row>
    <row r="38" spans="2:25" ht="15.95" customHeight="1" x14ac:dyDescent="0.15">
      <c r="B38" s="321"/>
      <c r="C38" s="636" t="s">
        <v>573</v>
      </c>
      <c r="D38" s="637"/>
      <c r="E38" s="168">
        <v>1</v>
      </c>
      <c r="F38" s="265">
        <v>93.01</v>
      </c>
      <c r="G38" s="219" t="s">
        <v>615</v>
      </c>
      <c r="H38" s="219" t="s">
        <v>642</v>
      </c>
      <c r="I38" s="219" t="s">
        <v>497</v>
      </c>
      <c r="J38" s="393" t="s">
        <v>497</v>
      </c>
      <c r="K38" s="639"/>
      <c r="L38" s="394"/>
      <c r="M38" s="219" t="s">
        <v>907</v>
      </c>
      <c r="N38" s="219" t="s">
        <v>914</v>
      </c>
      <c r="O38" s="278" t="s">
        <v>619</v>
      </c>
      <c r="P38" s="278" t="s">
        <v>549</v>
      </c>
      <c r="Q38" s="278" t="s">
        <v>619</v>
      </c>
      <c r="R38" s="230" t="s">
        <v>621</v>
      </c>
      <c r="S38" s="230" t="s">
        <v>622</v>
      </c>
      <c r="T38" s="230" t="s">
        <v>623</v>
      </c>
      <c r="U38" s="393" t="s">
        <v>624</v>
      </c>
      <c r="V38" s="639"/>
      <c r="W38" s="639"/>
      <c r="X38" s="394"/>
      <c r="Y38" s="219" t="s">
        <v>628</v>
      </c>
    </row>
    <row r="39" spans="2:25" ht="15.95" customHeight="1" x14ac:dyDescent="0.15">
      <c r="B39" s="321"/>
      <c r="C39" s="636" t="s">
        <v>573</v>
      </c>
      <c r="D39" s="637"/>
      <c r="E39" s="168">
        <v>2</v>
      </c>
      <c r="F39" s="265">
        <v>102.84</v>
      </c>
      <c r="G39" s="219" t="s">
        <v>615</v>
      </c>
      <c r="H39" s="219" t="s">
        <v>616</v>
      </c>
      <c r="I39" s="219" t="s">
        <v>617</v>
      </c>
      <c r="J39" s="393" t="s">
        <v>469</v>
      </c>
      <c r="K39" s="639"/>
      <c r="L39" s="394"/>
      <c r="M39" s="219" t="s">
        <v>904</v>
      </c>
      <c r="N39" s="219" t="s">
        <v>904</v>
      </c>
      <c r="O39" s="278" t="s">
        <v>620</v>
      </c>
      <c r="P39" s="278" t="s">
        <v>549</v>
      </c>
      <c r="Q39" s="278" t="s">
        <v>620</v>
      </c>
      <c r="R39" s="230" t="s">
        <v>621</v>
      </c>
      <c r="S39" s="230" t="s">
        <v>622</v>
      </c>
      <c r="T39" s="230" t="s">
        <v>623</v>
      </c>
      <c r="U39" s="393" t="s">
        <v>630</v>
      </c>
      <c r="V39" s="639"/>
      <c r="W39" s="639"/>
      <c r="X39" s="394"/>
      <c r="Y39" s="219"/>
    </row>
    <row r="40" spans="2:25" ht="15.95" customHeight="1" x14ac:dyDescent="0.15">
      <c r="B40" s="321"/>
      <c r="C40" s="636" t="s">
        <v>573</v>
      </c>
      <c r="D40" s="637"/>
      <c r="E40" s="168">
        <v>3</v>
      </c>
      <c r="F40" s="265">
        <v>102.96</v>
      </c>
      <c r="G40" s="219" t="s">
        <v>615</v>
      </c>
      <c r="H40" s="219" t="s">
        <v>616</v>
      </c>
      <c r="I40" s="219" t="s">
        <v>617</v>
      </c>
      <c r="J40" s="393" t="s">
        <v>469</v>
      </c>
      <c r="K40" s="639"/>
      <c r="L40" s="394"/>
      <c r="M40" s="219" t="s">
        <v>904</v>
      </c>
      <c r="N40" s="219" t="s">
        <v>554</v>
      </c>
      <c r="O40" s="278" t="s">
        <v>554</v>
      </c>
      <c r="P40" s="278" t="s">
        <v>549</v>
      </c>
      <c r="Q40" s="278" t="s">
        <v>620</v>
      </c>
      <c r="R40" s="230" t="s">
        <v>621</v>
      </c>
      <c r="S40" s="230" t="s">
        <v>622</v>
      </c>
      <c r="T40" s="230" t="s">
        <v>646</v>
      </c>
      <c r="U40" s="393" t="s">
        <v>549</v>
      </c>
      <c r="V40" s="639"/>
      <c r="W40" s="639"/>
      <c r="X40" s="394"/>
      <c r="Y40" s="219"/>
    </row>
    <row r="41" spans="2:25" ht="15.95" customHeight="1" x14ac:dyDescent="0.15">
      <c r="B41" s="321"/>
      <c r="C41" s="636"/>
      <c r="D41" s="637"/>
      <c r="E41" s="168"/>
      <c r="F41" s="265"/>
      <c r="G41" s="219"/>
      <c r="H41" s="219"/>
      <c r="I41" s="219"/>
      <c r="J41" s="293"/>
      <c r="K41" s="293"/>
      <c r="L41" s="293"/>
      <c r="M41" s="219"/>
      <c r="N41" s="219"/>
      <c r="O41" s="219"/>
      <c r="P41" s="219"/>
      <c r="Q41" s="219"/>
      <c r="R41" s="230"/>
      <c r="S41" s="230"/>
      <c r="T41" s="230"/>
      <c r="U41" s="293"/>
      <c r="V41" s="633"/>
      <c r="W41" s="633"/>
      <c r="X41" s="633"/>
      <c r="Y41" s="219"/>
    </row>
    <row r="42" spans="2:25" ht="15.95" customHeight="1" x14ac:dyDescent="0.15">
      <c r="B42" s="382"/>
      <c r="C42" s="636"/>
      <c r="D42" s="637"/>
      <c r="E42" s="168"/>
      <c r="F42" s="265"/>
      <c r="G42" s="219"/>
      <c r="H42" s="219"/>
      <c r="I42" s="219"/>
      <c r="J42" s="293"/>
      <c r="K42" s="293"/>
      <c r="L42" s="293"/>
      <c r="M42" s="219"/>
      <c r="N42" s="219"/>
      <c r="O42" s="219"/>
      <c r="P42" s="219"/>
      <c r="Q42" s="219"/>
      <c r="R42" s="230"/>
      <c r="S42" s="230"/>
      <c r="T42" s="230"/>
      <c r="U42" s="293"/>
      <c r="V42" s="633"/>
      <c r="W42" s="633"/>
      <c r="X42" s="633"/>
      <c r="Y42" s="219"/>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6" t="s">
        <v>275</v>
      </c>
      <c r="D45" s="256"/>
      <c r="E45" s="256"/>
      <c r="F45" s="256"/>
      <c r="G45" s="256"/>
      <c r="H45" s="256"/>
      <c r="I45" s="256"/>
      <c r="J45" s="256"/>
      <c r="K45" s="256"/>
      <c r="L45" s="256"/>
      <c r="M45" s="256"/>
      <c r="N45" s="256"/>
      <c r="O45" s="256"/>
      <c r="P45" s="256"/>
      <c r="Q45" s="256"/>
      <c r="R45" s="256"/>
      <c r="S45" s="256"/>
      <c r="T45" s="256"/>
      <c r="U45" s="256"/>
      <c r="V45" s="256"/>
      <c r="W45" s="256"/>
      <c r="X45" s="256"/>
    </row>
    <row r="46" spans="2:25" ht="15.95" customHeight="1" x14ac:dyDescent="0.15">
      <c r="B46" s="256"/>
      <c r="C46" s="256" t="s">
        <v>276</v>
      </c>
      <c r="D46" s="256"/>
      <c r="E46" s="256"/>
      <c r="F46" s="256"/>
      <c r="G46" s="256"/>
      <c r="H46" s="256"/>
      <c r="I46" s="256"/>
      <c r="J46" s="256"/>
      <c r="K46" s="256"/>
      <c r="L46" s="256"/>
      <c r="M46" s="256"/>
      <c r="N46" s="256"/>
      <c r="O46" s="256"/>
      <c r="P46" s="256"/>
      <c r="Q46" s="256"/>
      <c r="R46" s="256"/>
      <c r="S46" s="256"/>
      <c r="T46" s="256"/>
      <c r="U46" s="256"/>
      <c r="V46" s="256"/>
      <c r="W46" s="256"/>
      <c r="X46" s="256"/>
    </row>
    <row r="47" spans="2:25" ht="15.95" customHeight="1" x14ac:dyDescent="0.15">
      <c r="B47" s="256"/>
      <c r="C47" s="256" t="s">
        <v>277</v>
      </c>
      <c r="D47" s="256"/>
      <c r="E47" s="256"/>
      <c r="F47" s="256"/>
      <c r="G47" s="256"/>
      <c r="H47" s="256"/>
      <c r="I47" s="256"/>
      <c r="J47" s="256"/>
      <c r="K47" s="256"/>
      <c r="L47" s="256"/>
      <c r="M47" s="256"/>
      <c r="N47" s="256"/>
      <c r="O47" s="256"/>
      <c r="P47" s="256"/>
      <c r="Q47" s="256"/>
      <c r="R47" s="256"/>
      <c r="S47" s="256"/>
      <c r="T47" s="256"/>
      <c r="U47" s="256"/>
      <c r="V47" s="256"/>
      <c r="W47" s="256"/>
      <c r="X47" s="256"/>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76F663A9-3E26-4116-B876-AC7A17363AC3}"/>
    <dataValidation allowBlank="1" showInputMessage="1" showErrorMessage="1" prompt="前回の定期点検年月日を入力" sqref="O6" xr:uid="{6B96A2CD-49E2-48C3-81B4-BB47C2B323A4}"/>
    <dataValidation type="list" errorStyle="warning" allowBlank="1" showInputMessage="1" showErrorMessage="1" error="選択出来ません" sqref="H9:H42" xr:uid="{2352F777-070A-48DA-9CBF-DD9F1C238062}">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4C12E34E-197B-48A4-A245-69ED59A6E6BE}">
          <x14:formula1>
            <xm:f>'(参考)リスト'!$E$16:$E$27</xm:f>
          </x14:formula1>
          <xm:sqref>J9:L35 J41:L42</xm:sqref>
        </x14:dataValidation>
        <x14:dataValidation type="list" showInputMessage="1" showErrorMessage="1" xr:uid="{8D9FFA5C-3AB0-482E-B756-3A74EC7BD1B4}">
          <x14:formula1>
            <xm:f>'(参考)リスト'!$B$16:$B$21</xm:f>
          </x14:formula1>
          <xm:sqref>G9:G35 G41:G42</xm:sqref>
        </x14:dataValidation>
        <x14:dataValidation type="list" allowBlank="1" showInputMessage="1" showErrorMessage="1" xr:uid="{D621C3D1-D8C7-40A3-A448-5D7CF7711DF8}">
          <x14:formula1>
            <xm:f>'(参考)リスト'!$F$16:$F$21</xm:f>
          </x14:formula1>
          <xm:sqref>O9:Q35 O41:Q42</xm:sqref>
        </x14:dataValidation>
        <x14:dataValidation type="list" allowBlank="1" showInputMessage="1" showErrorMessage="1" xr:uid="{2081B460-8CA9-40D9-B519-047A5E4C9557}">
          <x14:formula1>
            <xm:f>'(参考)リスト'!$I$16:$I$18</xm:f>
          </x14:formula1>
          <xm:sqref>S9:S35 S41:S42</xm:sqref>
        </x14:dataValidation>
        <x14:dataValidation type="list" allowBlank="1" showInputMessage="1" showErrorMessage="1" xr:uid="{F1A8923F-C7F6-457A-BB99-9BD77ABF8A5C}">
          <x14:formula1>
            <xm:f>'(参考)リスト'!$H$16:$H$17</xm:f>
          </x14:formula1>
          <xm:sqref>R9:R35 R41:R42</xm:sqref>
        </x14:dataValidation>
        <x14:dataValidation type="list" allowBlank="1" showInputMessage="1" showErrorMessage="1" xr:uid="{C1B96015-9193-40AF-A9B8-16A6F725C058}">
          <x14:formula1>
            <xm:f>'(参考)リスト'!$J$16:$J$18</xm:f>
          </x14:formula1>
          <xm:sqref>T9:T35 T41:T42</xm:sqref>
        </x14:dataValidation>
        <x14:dataValidation type="list" allowBlank="1" showInputMessage="1" showErrorMessage="1" xr:uid="{4F5CF58C-416F-42FE-AFC4-388765EE9D63}">
          <x14:formula1>
            <xm:f>'(参考)リスト'!$D$16:$D$18</xm:f>
          </x14:formula1>
          <xm:sqref>I9:I35 I41:I42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AA988-AAC3-4AE0-B2B9-02C8740ECA50}">
  <sheetPr>
    <pageSetUpPr fitToPage="1"/>
  </sheetPr>
  <dimension ref="B1:X46"/>
  <sheetViews>
    <sheetView showGridLines="0" view="pageBreakPreview" zoomScale="85" zoomScaleNormal="70" zoomScaleSheetLayoutView="85" workbookViewId="0">
      <selection activeCell="C6" sqref="C6:AJ18"/>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6"/>
      <c r="X1" s="256"/>
    </row>
    <row r="2" spans="2:24" ht="24.75" customHeight="1" x14ac:dyDescent="0.15">
      <c r="B2" s="525" t="s">
        <v>278</v>
      </c>
      <c r="C2" s="525"/>
      <c r="D2" s="525"/>
      <c r="E2" s="525"/>
      <c r="F2" s="525"/>
      <c r="G2" s="525"/>
      <c r="H2" s="525"/>
      <c r="I2" s="525"/>
      <c r="J2" s="648"/>
      <c r="K2" s="648"/>
      <c r="L2" s="648"/>
      <c r="M2" s="648"/>
      <c r="N2" s="648"/>
      <c r="O2" s="648"/>
      <c r="P2" s="648"/>
      <c r="Q2" s="648"/>
      <c r="R2" s="648"/>
      <c r="S2" s="648"/>
      <c r="T2" s="648"/>
      <c r="U2" s="648"/>
      <c r="V2" s="648"/>
    </row>
    <row r="3" spans="2:24" ht="20.100000000000001" customHeight="1" x14ac:dyDescent="0.15">
      <c r="B3" s="372" t="s">
        <v>60</v>
      </c>
      <c r="C3" s="384"/>
      <c r="D3" s="384"/>
      <c r="E3" s="385"/>
      <c r="F3" s="649" t="s">
        <v>582</v>
      </c>
      <c r="G3" s="650"/>
      <c r="H3" s="650"/>
      <c r="I3" s="651"/>
      <c r="J3" s="238" t="s">
        <v>61</v>
      </c>
      <c r="K3" s="313" t="s">
        <v>584</v>
      </c>
      <c r="L3" s="313"/>
      <c r="M3" s="327" t="s">
        <v>279</v>
      </c>
      <c r="N3" s="328"/>
      <c r="O3" s="361" t="s">
        <v>589</v>
      </c>
      <c r="P3" s="593"/>
      <c r="Q3" s="593"/>
      <c r="R3" s="652"/>
      <c r="S3" s="562" t="s">
        <v>248</v>
      </c>
      <c r="T3" s="603"/>
      <c r="U3" s="603"/>
      <c r="V3" s="563"/>
      <c r="W3" s="607">
        <v>45926</v>
      </c>
      <c r="X3" s="608"/>
    </row>
    <row r="4" spans="2:24" ht="20.100000000000001" customHeight="1" x14ac:dyDescent="0.15">
      <c r="B4" s="314" t="s">
        <v>165</v>
      </c>
      <c r="C4" s="315"/>
      <c r="D4" s="315"/>
      <c r="E4" s="316"/>
      <c r="F4" s="653" t="s">
        <v>583</v>
      </c>
      <c r="G4" s="654"/>
      <c r="H4" s="654"/>
      <c r="I4" s="655"/>
      <c r="J4" s="235" t="s">
        <v>166</v>
      </c>
      <c r="K4" s="313" t="s">
        <v>585</v>
      </c>
      <c r="L4" s="313"/>
      <c r="M4" s="310"/>
      <c r="N4" s="312"/>
      <c r="O4" s="614" t="s">
        <v>591</v>
      </c>
      <c r="P4" s="594"/>
      <c r="Q4" s="594"/>
      <c r="R4" s="656"/>
      <c r="S4" s="604"/>
      <c r="T4" s="605"/>
      <c r="U4" s="605"/>
      <c r="V4" s="606"/>
      <c r="W4" s="609"/>
      <c r="X4" s="610"/>
    </row>
    <row r="5" spans="2:24" ht="30" customHeight="1" x14ac:dyDescent="0.15">
      <c r="B5" s="321" t="s">
        <v>249</v>
      </c>
      <c r="C5" s="615" t="s">
        <v>250</v>
      </c>
      <c r="D5" s="616"/>
      <c r="E5" s="617" t="s">
        <v>280</v>
      </c>
      <c r="F5" s="617" t="s">
        <v>252</v>
      </c>
      <c r="G5" s="615" t="s">
        <v>281</v>
      </c>
      <c r="H5" s="642"/>
      <c r="I5" s="643"/>
      <c r="J5" s="372" t="s">
        <v>282</v>
      </c>
      <c r="K5" s="384"/>
      <c r="L5" s="384"/>
      <c r="M5" s="384"/>
      <c r="N5" s="587" t="s">
        <v>249</v>
      </c>
      <c r="O5" s="624"/>
      <c r="P5" s="619" t="s">
        <v>283</v>
      </c>
      <c r="Q5" s="627"/>
      <c r="R5" s="627"/>
      <c r="S5" s="627"/>
      <c r="T5" s="627"/>
      <c r="U5" s="620"/>
      <c r="V5" s="619" t="s">
        <v>258</v>
      </c>
      <c r="W5" s="627"/>
      <c r="X5" s="620"/>
    </row>
    <row r="6" spans="2:24" ht="16.5" customHeight="1" x14ac:dyDescent="0.15">
      <c r="B6" s="321"/>
      <c r="C6" s="645"/>
      <c r="D6" s="616"/>
      <c r="E6" s="646"/>
      <c r="F6" s="646"/>
      <c r="G6" s="619" t="s">
        <v>284</v>
      </c>
      <c r="H6" s="620"/>
      <c r="I6" s="560" t="s">
        <v>260</v>
      </c>
      <c r="J6" s="632" t="s">
        <v>285</v>
      </c>
      <c r="K6" s="632"/>
      <c r="L6" s="634" t="s">
        <v>286</v>
      </c>
      <c r="M6" s="634"/>
      <c r="N6" s="560" t="s">
        <v>287</v>
      </c>
      <c r="O6" s="631"/>
      <c r="P6" s="638" t="s">
        <v>269</v>
      </c>
      <c r="Q6" s="560" t="s">
        <v>288</v>
      </c>
      <c r="R6" s="560"/>
      <c r="S6" s="560"/>
      <c r="T6" s="560"/>
      <c r="U6" s="560"/>
      <c r="V6" s="615"/>
      <c r="W6" s="642"/>
      <c r="X6" s="643"/>
    </row>
    <row r="7" spans="2:24" ht="16.5" customHeight="1" x14ac:dyDescent="0.15">
      <c r="B7" s="321"/>
      <c r="C7" s="609"/>
      <c r="D7" s="610"/>
      <c r="E7" s="647"/>
      <c r="F7" s="647"/>
      <c r="G7" s="621"/>
      <c r="H7" s="622"/>
      <c r="I7" s="631"/>
      <c r="J7" s="633"/>
      <c r="K7" s="633"/>
      <c r="L7" s="633"/>
      <c r="M7" s="633"/>
      <c r="N7" s="204" t="s">
        <v>271</v>
      </c>
      <c r="O7" s="204" t="s">
        <v>272</v>
      </c>
      <c r="P7" s="644"/>
      <c r="Q7" s="631"/>
      <c r="R7" s="631"/>
      <c r="S7" s="631"/>
      <c r="T7" s="631"/>
      <c r="U7" s="631"/>
      <c r="V7" s="237"/>
      <c r="W7" s="239"/>
      <c r="X7" s="240"/>
    </row>
    <row r="8" spans="2:24" ht="15.95" customHeight="1" x14ac:dyDescent="0.15">
      <c r="B8" s="321"/>
      <c r="C8" s="636" t="s">
        <v>562</v>
      </c>
      <c r="D8" s="637"/>
      <c r="E8" s="230">
        <v>101</v>
      </c>
      <c r="F8" s="265">
        <v>0</v>
      </c>
      <c r="G8" s="219" t="s">
        <v>595</v>
      </c>
      <c r="H8" s="219" t="s">
        <v>596</v>
      </c>
      <c r="I8" s="219" t="s">
        <v>597</v>
      </c>
      <c r="J8" s="293" t="s">
        <v>533</v>
      </c>
      <c r="K8" s="293"/>
      <c r="L8" s="640">
        <v>1</v>
      </c>
      <c r="M8" s="641"/>
      <c r="N8" s="219"/>
      <c r="O8" s="219" t="s">
        <v>598</v>
      </c>
      <c r="P8" s="230" t="s">
        <v>646</v>
      </c>
      <c r="Q8" s="293"/>
      <c r="R8" s="293"/>
      <c r="S8" s="293"/>
      <c r="T8" s="293"/>
      <c r="U8" s="293"/>
      <c r="V8" s="287"/>
      <c r="W8" s="288"/>
      <c r="X8" s="289"/>
    </row>
    <row r="9" spans="2:24" ht="15.95" customHeight="1" x14ac:dyDescent="0.15">
      <c r="B9" s="321"/>
      <c r="C9" s="636" t="s">
        <v>562</v>
      </c>
      <c r="D9" s="637"/>
      <c r="E9" s="230">
        <v>102</v>
      </c>
      <c r="F9" s="265">
        <v>0</v>
      </c>
      <c r="G9" s="219" t="s">
        <v>599</v>
      </c>
      <c r="H9" s="219" t="s">
        <v>503</v>
      </c>
      <c r="I9" s="219" t="s">
        <v>600</v>
      </c>
      <c r="J9" s="293" t="s">
        <v>601</v>
      </c>
      <c r="K9" s="293"/>
      <c r="L9" s="640">
        <v>1</v>
      </c>
      <c r="M9" s="641"/>
      <c r="N9" s="219"/>
      <c r="O9" s="219" t="s">
        <v>598</v>
      </c>
      <c r="P9" s="230" t="s">
        <v>646</v>
      </c>
      <c r="Q9" s="293"/>
      <c r="R9" s="293"/>
      <c r="S9" s="293"/>
      <c r="T9" s="293"/>
      <c r="U9" s="293"/>
      <c r="V9" s="287"/>
      <c r="W9" s="288"/>
      <c r="X9" s="289"/>
    </row>
    <row r="10" spans="2:24" ht="15.95" customHeight="1" x14ac:dyDescent="0.15">
      <c r="B10" s="321"/>
      <c r="C10" s="636">
        <v>1</v>
      </c>
      <c r="D10" s="637"/>
      <c r="E10" s="230">
        <v>101</v>
      </c>
      <c r="F10" s="265">
        <v>7.61</v>
      </c>
      <c r="G10" s="219" t="s">
        <v>595</v>
      </c>
      <c r="H10" s="219" t="s">
        <v>596</v>
      </c>
      <c r="I10" s="219" t="s">
        <v>603</v>
      </c>
      <c r="J10" s="293" t="s">
        <v>533</v>
      </c>
      <c r="K10" s="293"/>
      <c r="L10" s="640">
        <v>2</v>
      </c>
      <c r="M10" s="641"/>
      <c r="N10" s="219"/>
      <c r="O10" s="219" t="s">
        <v>598</v>
      </c>
      <c r="P10" s="230" t="s">
        <v>646</v>
      </c>
      <c r="Q10" s="293"/>
      <c r="R10" s="293"/>
      <c r="S10" s="293"/>
      <c r="T10" s="293"/>
      <c r="U10" s="293"/>
      <c r="V10" s="287"/>
      <c r="W10" s="288"/>
      <c r="X10" s="289"/>
    </row>
    <row r="11" spans="2:24" ht="15.95" customHeight="1" x14ac:dyDescent="0.15">
      <c r="B11" s="321"/>
      <c r="C11" s="636">
        <v>1</v>
      </c>
      <c r="D11" s="637"/>
      <c r="E11" s="230">
        <v>102</v>
      </c>
      <c r="F11" s="265">
        <v>8.8000000000000007</v>
      </c>
      <c r="G11" s="219" t="s">
        <v>595</v>
      </c>
      <c r="H11" s="219" t="s">
        <v>596</v>
      </c>
      <c r="I11" s="219" t="s">
        <v>597</v>
      </c>
      <c r="J11" s="293" t="s">
        <v>601</v>
      </c>
      <c r="K11" s="293"/>
      <c r="L11" s="640">
        <v>1</v>
      </c>
      <c r="M11" s="641"/>
      <c r="N11" s="219"/>
      <c r="O11" s="219" t="s">
        <v>598</v>
      </c>
      <c r="P11" s="230" t="s">
        <v>646</v>
      </c>
      <c r="Q11" s="293"/>
      <c r="R11" s="293"/>
      <c r="S11" s="293"/>
      <c r="T11" s="293"/>
      <c r="U11" s="293"/>
      <c r="V11" s="287"/>
      <c r="W11" s="288"/>
      <c r="X11" s="289"/>
    </row>
    <row r="12" spans="2:24" ht="15.95" customHeight="1" x14ac:dyDescent="0.15">
      <c r="B12" s="321"/>
      <c r="C12" s="636">
        <v>1</v>
      </c>
      <c r="D12" s="637"/>
      <c r="E12" s="230">
        <v>103</v>
      </c>
      <c r="F12" s="265">
        <v>9.76</v>
      </c>
      <c r="G12" s="219" t="s">
        <v>595</v>
      </c>
      <c r="H12" s="219" t="s">
        <v>596</v>
      </c>
      <c r="I12" s="219" t="s">
        <v>597</v>
      </c>
      <c r="J12" s="293" t="s">
        <v>601</v>
      </c>
      <c r="K12" s="293"/>
      <c r="L12" s="640">
        <v>1</v>
      </c>
      <c r="M12" s="641"/>
      <c r="N12" s="219"/>
      <c r="O12" s="219" t="s">
        <v>598</v>
      </c>
      <c r="P12" s="230" t="s">
        <v>646</v>
      </c>
      <c r="Q12" s="293"/>
      <c r="R12" s="293"/>
      <c r="S12" s="293"/>
      <c r="T12" s="293"/>
      <c r="U12" s="293"/>
      <c r="V12" s="287"/>
      <c r="W12" s="288"/>
      <c r="X12" s="289"/>
    </row>
    <row r="13" spans="2:24" ht="15.95" customHeight="1" x14ac:dyDescent="0.15">
      <c r="B13" s="321"/>
      <c r="C13" s="636">
        <v>1</v>
      </c>
      <c r="D13" s="637"/>
      <c r="E13" s="230">
        <v>104</v>
      </c>
      <c r="F13" s="265">
        <v>8.6</v>
      </c>
      <c r="G13" s="219" t="s">
        <v>599</v>
      </c>
      <c r="H13" s="219" t="s">
        <v>503</v>
      </c>
      <c r="I13" s="219" t="s">
        <v>600</v>
      </c>
      <c r="J13" s="293" t="s">
        <v>601</v>
      </c>
      <c r="K13" s="293"/>
      <c r="L13" s="640">
        <v>1</v>
      </c>
      <c r="M13" s="641"/>
      <c r="N13" s="219"/>
      <c r="O13" s="219" t="s">
        <v>598</v>
      </c>
      <c r="P13" s="230" t="s">
        <v>646</v>
      </c>
      <c r="Q13" s="293"/>
      <c r="R13" s="293"/>
      <c r="S13" s="293"/>
      <c r="T13" s="293"/>
      <c r="U13" s="293"/>
      <c r="V13" s="287"/>
      <c r="W13" s="288"/>
      <c r="X13" s="289"/>
    </row>
    <row r="14" spans="2:24" ht="15.95" customHeight="1" x14ac:dyDescent="0.15">
      <c r="B14" s="321"/>
      <c r="C14" s="636">
        <v>2</v>
      </c>
      <c r="D14" s="637"/>
      <c r="E14" s="230">
        <v>101</v>
      </c>
      <c r="F14" s="265">
        <v>11.38</v>
      </c>
      <c r="G14" s="219" t="s">
        <v>595</v>
      </c>
      <c r="H14" s="219" t="s">
        <v>596</v>
      </c>
      <c r="I14" s="219" t="s">
        <v>597</v>
      </c>
      <c r="J14" s="293" t="s">
        <v>601</v>
      </c>
      <c r="K14" s="293"/>
      <c r="L14" s="640">
        <v>2</v>
      </c>
      <c r="M14" s="641"/>
      <c r="N14" s="219" t="s">
        <v>598</v>
      </c>
      <c r="O14" s="219" t="s">
        <v>598</v>
      </c>
      <c r="P14" s="230" t="s">
        <v>899</v>
      </c>
      <c r="Q14" s="293" t="s">
        <v>900</v>
      </c>
      <c r="R14" s="293"/>
      <c r="S14" s="293"/>
      <c r="T14" s="293"/>
      <c r="U14" s="293"/>
      <c r="V14" s="287"/>
      <c r="W14" s="288"/>
      <c r="X14" s="289"/>
    </row>
    <row r="15" spans="2:24" ht="15.95" customHeight="1" x14ac:dyDescent="0.15">
      <c r="B15" s="321"/>
      <c r="C15" s="636">
        <v>2</v>
      </c>
      <c r="D15" s="637"/>
      <c r="E15" s="230">
        <v>102</v>
      </c>
      <c r="F15" s="265">
        <v>14.16</v>
      </c>
      <c r="G15" s="219" t="s">
        <v>595</v>
      </c>
      <c r="H15" s="219" t="s">
        <v>596</v>
      </c>
      <c r="I15" s="219" t="s">
        <v>597</v>
      </c>
      <c r="J15" s="293" t="s">
        <v>601</v>
      </c>
      <c r="K15" s="293"/>
      <c r="L15" s="640">
        <v>1</v>
      </c>
      <c r="M15" s="641"/>
      <c r="N15" s="219"/>
      <c r="O15" s="219" t="s">
        <v>598</v>
      </c>
      <c r="P15" s="230" t="s">
        <v>646</v>
      </c>
      <c r="Q15" s="293"/>
      <c r="R15" s="293"/>
      <c r="S15" s="293"/>
      <c r="T15" s="293"/>
      <c r="U15" s="293"/>
      <c r="V15" s="287"/>
      <c r="W15" s="288"/>
      <c r="X15" s="289"/>
    </row>
    <row r="16" spans="2:24" ht="15.95" customHeight="1" x14ac:dyDescent="0.15">
      <c r="B16" s="321"/>
      <c r="C16" s="636">
        <v>2</v>
      </c>
      <c r="D16" s="637"/>
      <c r="E16" s="230">
        <v>103</v>
      </c>
      <c r="F16" s="265">
        <v>17.21</v>
      </c>
      <c r="G16" s="219" t="s">
        <v>595</v>
      </c>
      <c r="H16" s="219" t="s">
        <v>596</v>
      </c>
      <c r="I16" s="219" t="s">
        <v>597</v>
      </c>
      <c r="J16" s="293" t="s">
        <v>601</v>
      </c>
      <c r="K16" s="293"/>
      <c r="L16" s="640">
        <v>1</v>
      </c>
      <c r="M16" s="641"/>
      <c r="N16" s="219"/>
      <c r="O16" s="219" t="s">
        <v>598</v>
      </c>
      <c r="P16" s="230" t="s">
        <v>646</v>
      </c>
      <c r="Q16" s="293"/>
      <c r="R16" s="293"/>
      <c r="S16" s="293"/>
      <c r="T16" s="293"/>
      <c r="U16" s="293"/>
      <c r="V16" s="287"/>
      <c r="W16" s="288"/>
      <c r="X16" s="289"/>
    </row>
    <row r="17" spans="2:24" ht="15.95" customHeight="1" x14ac:dyDescent="0.15">
      <c r="B17" s="321"/>
      <c r="C17" s="636">
        <v>2</v>
      </c>
      <c r="D17" s="637"/>
      <c r="E17" s="230">
        <v>104</v>
      </c>
      <c r="F17" s="265">
        <v>13.52</v>
      </c>
      <c r="G17" s="219" t="s">
        <v>599</v>
      </c>
      <c r="H17" s="219" t="s">
        <v>503</v>
      </c>
      <c r="I17" s="219" t="s">
        <v>600</v>
      </c>
      <c r="J17" s="293" t="s">
        <v>601</v>
      </c>
      <c r="K17" s="293"/>
      <c r="L17" s="640">
        <v>1</v>
      </c>
      <c r="M17" s="641"/>
      <c r="N17" s="219"/>
      <c r="O17" s="219" t="s">
        <v>598</v>
      </c>
      <c r="P17" s="230" t="s">
        <v>646</v>
      </c>
      <c r="Q17" s="293"/>
      <c r="R17" s="293"/>
      <c r="S17" s="293"/>
      <c r="T17" s="293"/>
      <c r="U17" s="293"/>
      <c r="V17" s="287"/>
      <c r="W17" s="288"/>
      <c r="X17" s="289"/>
    </row>
    <row r="18" spans="2:24" ht="15.95" customHeight="1" x14ac:dyDescent="0.15">
      <c r="B18" s="321"/>
      <c r="C18" s="636">
        <v>3</v>
      </c>
      <c r="D18" s="637"/>
      <c r="E18" s="230">
        <v>101</v>
      </c>
      <c r="F18" s="265">
        <v>20.65</v>
      </c>
      <c r="G18" s="219" t="s">
        <v>595</v>
      </c>
      <c r="H18" s="219" t="s">
        <v>596</v>
      </c>
      <c r="I18" s="219" t="s">
        <v>603</v>
      </c>
      <c r="J18" s="293" t="s">
        <v>601</v>
      </c>
      <c r="K18" s="293"/>
      <c r="L18" s="640">
        <v>1</v>
      </c>
      <c r="M18" s="641"/>
      <c r="N18" s="219" t="s">
        <v>598</v>
      </c>
      <c r="O18" s="219" t="s">
        <v>598</v>
      </c>
      <c r="P18" s="230" t="s">
        <v>899</v>
      </c>
      <c r="Q18" s="293" t="s">
        <v>901</v>
      </c>
      <c r="R18" s="293"/>
      <c r="S18" s="293"/>
      <c r="T18" s="293"/>
      <c r="U18" s="293"/>
      <c r="V18" s="287"/>
      <c r="W18" s="288"/>
      <c r="X18" s="289"/>
    </row>
    <row r="19" spans="2:24" ht="15.95" customHeight="1" x14ac:dyDescent="0.15">
      <c r="B19" s="321"/>
      <c r="C19" s="636">
        <v>3</v>
      </c>
      <c r="D19" s="637"/>
      <c r="E19" s="230">
        <v>102</v>
      </c>
      <c r="F19" s="265">
        <v>26.48</v>
      </c>
      <c r="G19" s="219" t="s">
        <v>599</v>
      </c>
      <c r="H19" s="219" t="s">
        <v>503</v>
      </c>
      <c r="I19" s="219" t="s">
        <v>600</v>
      </c>
      <c r="J19" s="293" t="s">
        <v>601</v>
      </c>
      <c r="K19" s="293"/>
      <c r="L19" s="640">
        <v>1</v>
      </c>
      <c r="M19" s="641"/>
      <c r="N19" s="219"/>
      <c r="O19" s="219" t="s">
        <v>598</v>
      </c>
      <c r="P19" s="230" t="s">
        <v>646</v>
      </c>
      <c r="Q19" s="293"/>
      <c r="R19" s="293"/>
      <c r="S19" s="293"/>
      <c r="T19" s="293"/>
      <c r="U19" s="293"/>
      <c r="V19" s="287"/>
      <c r="W19" s="288"/>
      <c r="X19" s="289"/>
    </row>
    <row r="20" spans="2:24" ht="15.95" customHeight="1" x14ac:dyDescent="0.15">
      <c r="B20" s="321"/>
      <c r="C20" s="636">
        <v>4</v>
      </c>
      <c r="D20" s="637"/>
      <c r="E20" s="230">
        <v>101</v>
      </c>
      <c r="F20" s="265">
        <v>33.700000000000003</v>
      </c>
      <c r="G20" s="219" t="s">
        <v>595</v>
      </c>
      <c r="H20" s="219" t="s">
        <v>596</v>
      </c>
      <c r="I20" s="219" t="s">
        <v>603</v>
      </c>
      <c r="J20" s="293" t="s">
        <v>601</v>
      </c>
      <c r="K20" s="293"/>
      <c r="L20" s="640">
        <v>1</v>
      </c>
      <c r="M20" s="641"/>
      <c r="N20" s="219" t="s">
        <v>598</v>
      </c>
      <c r="O20" s="219" t="s">
        <v>598</v>
      </c>
      <c r="P20" s="230" t="s">
        <v>899</v>
      </c>
      <c r="Q20" s="293" t="s">
        <v>901</v>
      </c>
      <c r="R20" s="293"/>
      <c r="S20" s="293"/>
      <c r="T20" s="293"/>
      <c r="U20" s="293"/>
      <c r="V20" s="287"/>
      <c r="W20" s="288"/>
      <c r="X20" s="289"/>
    </row>
    <row r="21" spans="2:24" ht="15.95" customHeight="1" x14ac:dyDescent="0.15">
      <c r="B21" s="321"/>
      <c r="C21" s="636">
        <v>4</v>
      </c>
      <c r="D21" s="637"/>
      <c r="E21" s="230">
        <v>102</v>
      </c>
      <c r="F21" s="265">
        <v>36.049999999999997</v>
      </c>
      <c r="G21" s="219" t="s">
        <v>599</v>
      </c>
      <c r="H21" s="219" t="s">
        <v>503</v>
      </c>
      <c r="I21" s="219" t="s">
        <v>600</v>
      </c>
      <c r="J21" s="293" t="s">
        <v>601</v>
      </c>
      <c r="K21" s="293"/>
      <c r="L21" s="640">
        <v>1</v>
      </c>
      <c r="M21" s="641"/>
      <c r="N21" s="219"/>
      <c r="O21" s="219" t="s">
        <v>598</v>
      </c>
      <c r="P21" s="230" t="s">
        <v>646</v>
      </c>
      <c r="Q21" s="293"/>
      <c r="R21" s="293"/>
      <c r="S21" s="293"/>
      <c r="T21" s="293"/>
      <c r="U21" s="293"/>
      <c r="V21" s="287"/>
      <c r="W21" s="288"/>
      <c r="X21" s="289"/>
    </row>
    <row r="22" spans="2:24" ht="15.95" customHeight="1" x14ac:dyDescent="0.15">
      <c r="B22" s="321"/>
      <c r="C22" s="636">
        <v>5</v>
      </c>
      <c r="D22" s="637"/>
      <c r="E22" s="230">
        <v>101</v>
      </c>
      <c r="F22" s="265">
        <v>46.77</v>
      </c>
      <c r="G22" s="219" t="s">
        <v>595</v>
      </c>
      <c r="H22" s="219" t="s">
        <v>596</v>
      </c>
      <c r="I22" s="219" t="s">
        <v>603</v>
      </c>
      <c r="J22" s="293" t="s">
        <v>601</v>
      </c>
      <c r="K22" s="293"/>
      <c r="L22" s="640">
        <v>1</v>
      </c>
      <c r="M22" s="641"/>
      <c r="N22" s="219"/>
      <c r="O22" s="219" t="s">
        <v>598</v>
      </c>
      <c r="P22" s="230" t="s">
        <v>646</v>
      </c>
      <c r="Q22" s="293"/>
      <c r="R22" s="293"/>
      <c r="S22" s="293"/>
      <c r="T22" s="293"/>
      <c r="U22" s="293"/>
      <c r="V22" s="287"/>
      <c r="W22" s="288"/>
      <c r="X22" s="289"/>
    </row>
    <row r="23" spans="2:24" ht="15.95" customHeight="1" x14ac:dyDescent="0.15">
      <c r="B23" s="321"/>
      <c r="C23" s="636">
        <v>5</v>
      </c>
      <c r="D23" s="637"/>
      <c r="E23" s="230">
        <v>102</v>
      </c>
      <c r="F23" s="265">
        <v>44.4</v>
      </c>
      <c r="G23" s="219" t="s">
        <v>599</v>
      </c>
      <c r="H23" s="219" t="s">
        <v>503</v>
      </c>
      <c r="I23" s="219" t="s">
        <v>600</v>
      </c>
      <c r="J23" s="293" t="s">
        <v>601</v>
      </c>
      <c r="K23" s="293"/>
      <c r="L23" s="640">
        <v>1</v>
      </c>
      <c r="M23" s="641"/>
      <c r="N23" s="219"/>
      <c r="O23" s="219" t="s">
        <v>598</v>
      </c>
      <c r="P23" s="230" t="s">
        <v>646</v>
      </c>
      <c r="Q23" s="293"/>
      <c r="R23" s="293"/>
      <c r="S23" s="293"/>
      <c r="T23" s="293"/>
      <c r="U23" s="293"/>
      <c r="V23" s="287"/>
      <c r="W23" s="288"/>
      <c r="X23" s="289"/>
    </row>
    <row r="24" spans="2:24" ht="15.95" customHeight="1" x14ac:dyDescent="0.15">
      <c r="B24" s="321"/>
      <c r="C24" s="636">
        <v>6</v>
      </c>
      <c r="D24" s="637"/>
      <c r="E24" s="230">
        <v>101</v>
      </c>
      <c r="F24" s="265">
        <v>59.89</v>
      </c>
      <c r="G24" s="219" t="s">
        <v>595</v>
      </c>
      <c r="H24" s="219" t="s">
        <v>596</v>
      </c>
      <c r="I24" s="219" t="s">
        <v>603</v>
      </c>
      <c r="J24" s="293" t="s">
        <v>533</v>
      </c>
      <c r="K24" s="293"/>
      <c r="L24" s="640">
        <v>2</v>
      </c>
      <c r="M24" s="641"/>
      <c r="N24" s="219"/>
      <c r="O24" s="219" t="s">
        <v>598</v>
      </c>
      <c r="P24" s="230" t="s">
        <v>646</v>
      </c>
      <c r="Q24" s="293"/>
      <c r="R24" s="293"/>
      <c r="S24" s="293"/>
      <c r="T24" s="293"/>
      <c r="U24" s="293"/>
      <c r="V24" s="287"/>
      <c r="W24" s="288"/>
      <c r="X24" s="289"/>
    </row>
    <row r="25" spans="2:24" ht="15.95" customHeight="1" x14ac:dyDescent="0.15">
      <c r="B25" s="321"/>
      <c r="C25" s="636">
        <v>6</v>
      </c>
      <c r="D25" s="637"/>
      <c r="E25" s="230">
        <v>102</v>
      </c>
      <c r="F25" s="265">
        <v>52.55</v>
      </c>
      <c r="G25" s="219" t="s">
        <v>599</v>
      </c>
      <c r="H25" s="219" t="s">
        <v>503</v>
      </c>
      <c r="I25" s="219" t="s">
        <v>600</v>
      </c>
      <c r="J25" s="293" t="s">
        <v>601</v>
      </c>
      <c r="K25" s="293"/>
      <c r="L25" s="640">
        <v>1</v>
      </c>
      <c r="M25" s="641"/>
      <c r="N25" s="219"/>
      <c r="O25" s="219" t="s">
        <v>598</v>
      </c>
      <c r="P25" s="230" t="s">
        <v>646</v>
      </c>
      <c r="Q25" s="293"/>
      <c r="R25" s="293"/>
      <c r="S25" s="293"/>
      <c r="T25" s="293"/>
      <c r="U25" s="293"/>
      <c r="V25" s="287"/>
      <c r="W25" s="288"/>
      <c r="X25" s="289"/>
    </row>
    <row r="26" spans="2:24" ht="15.95" customHeight="1" x14ac:dyDescent="0.15">
      <c r="B26" s="321"/>
      <c r="C26" s="636">
        <v>7</v>
      </c>
      <c r="D26" s="637"/>
      <c r="E26" s="230">
        <v>101</v>
      </c>
      <c r="F26" s="265">
        <v>68.94</v>
      </c>
      <c r="G26" s="219" t="s">
        <v>599</v>
      </c>
      <c r="H26" s="219" t="s">
        <v>503</v>
      </c>
      <c r="I26" s="219" t="s">
        <v>600</v>
      </c>
      <c r="J26" s="293" t="s">
        <v>601</v>
      </c>
      <c r="K26" s="293"/>
      <c r="L26" s="640">
        <v>1</v>
      </c>
      <c r="M26" s="641"/>
      <c r="N26" s="219"/>
      <c r="O26" s="219" t="s">
        <v>598</v>
      </c>
      <c r="P26" s="230" t="s">
        <v>646</v>
      </c>
      <c r="Q26" s="293"/>
      <c r="R26" s="293"/>
      <c r="S26" s="293"/>
      <c r="T26" s="293"/>
      <c r="U26" s="293"/>
      <c r="V26" s="287"/>
      <c r="W26" s="288"/>
      <c r="X26" s="289"/>
    </row>
    <row r="27" spans="2:24" ht="15.95" customHeight="1" x14ac:dyDescent="0.15">
      <c r="B27" s="321"/>
      <c r="C27" s="636">
        <v>8</v>
      </c>
      <c r="D27" s="637"/>
      <c r="E27" s="230">
        <v>101</v>
      </c>
      <c r="F27" s="265">
        <v>72.900000000000006</v>
      </c>
      <c r="G27" s="219" t="s">
        <v>595</v>
      </c>
      <c r="H27" s="219" t="s">
        <v>596</v>
      </c>
      <c r="I27" s="219" t="s">
        <v>603</v>
      </c>
      <c r="J27" s="293" t="s">
        <v>533</v>
      </c>
      <c r="K27" s="293"/>
      <c r="L27" s="640">
        <v>2</v>
      </c>
      <c r="M27" s="641"/>
      <c r="N27" s="219"/>
      <c r="O27" s="219" t="s">
        <v>598</v>
      </c>
      <c r="P27" s="230" t="s">
        <v>646</v>
      </c>
      <c r="Q27" s="293"/>
      <c r="R27" s="293"/>
      <c r="S27" s="293"/>
      <c r="T27" s="293"/>
      <c r="U27" s="293"/>
      <c r="V27" s="287"/>
      <c r="W27" s="288"/>
      <c r="X27" s="289"/>
    </row>
    <row r="28" spans="2:24" ht="15.95" customHeight="1" x14ac:dyDescent="0.15">
      <c r="B28" s="321"/>
      <c r="C28" s="636">
        <v>8</v>
      </c>
      <c r="D28" s="637"/>
      <c r="E28" s="230">
        <v>102</v>
      </c>
      <c r="F28" s="265">
        <v>76.819999999999993</v>
      </c>
      <c r="G28" s="219" t="s">
        <v>599</v>
      </c>
      <c r="H28" s="219" t="s">
        <v>503</v>
      </c>
      <c r="I28" s="219" t="s">
        <v>600</v>
      </c>
      <c r="J28" s="293" t="s">
        <v>601</v>
      </c>
      <c r="K28" s="293"/>
      <c r="L28" s="640">
        <v>1</v>
      </c>
      <c r="M28" s="641"/>
      <c r="N28" s="219"/>
      <c r="O28" s="219" t="s">
        <v>598</v>
      </c>
      <c r="P28" s="230" t="s">
        <v>646</v>
      </c>
      <c r="Q28" s="293"/>
      <c r="R28" s="293"/>
      <c r="S28" s="293"/>
      <c r="T28" s="293"/>
      <c r="U28" s="293"/>
      <c r="V28" s="287"/>
      <c r="W28" s="288"/>
      <c r="X28" s="289"/>
    </row>
    <row r="29" spans="2:24" ht="15.95" customHeight="1" x14ac:dyDescent="0.15">
      <c r="B29" s="321"/>
      <c r="C29" s="636">
        <v>9</v>
      </c>
      <c r="D29" s="637"/>
      <c r="E29" s="230">
        <v>101</v>
      </c>
      <c r="F29" s="265">
        <v>85.88</v>
      </c>
      <c r="G29" s="219" t="s">
        <v>595</v>
      </c>
      <c r="H29" s="219" t="s">
        <v>596</v>
      </c>
      <c r="I29" s="219" t="s">
        <v>603</v>
      </c>
      <c r="J29" s="293" t="s">
        <v>601</v>
      </c>
      <c r="K29" s="293"/>
      <c r="L29" s="640">
        <v>1</v>
      </c>
      <c r="M29" s="641"/>
      <c r="N29" s="219"/>
      <c r="O29" s="219" t="s">
        <v>598</v>
      </c>
      <c r="P29" s="230" t="s">
        <v>646</v>
      </c>
      <c r="Q29" s="293"/>
      <c r="R29" s="293"/>
      <c r="S29" s="293"/>
      <c r="T29" s="293"/>
      <c r="U29" s="293"/>
      <c r="V29" s="287"/>
      <c r="W29" s="288"/>
      <c r="X29" s="289"/>
    </row>
    <row r="30" spans="2:24" ht="15.95" customHeight="1" x14ac:dyDescent="0.15">
      <c r="B30" s="321"/>
      <c r="C30" s="636">
        <v>9</v>
      </c>
      <c r="D30" s="637"/>
      <c r="E30" s="230">
        <v>102</v>
      </c>
      <c r="F30" s="265">
        <v>83.52</v>
      </c>
      <c r="G30" s="219" t="s">
        <v>599</v>
      </c>
      <c r="H30" s="219" t="s">
        <v>503</v>
      </c>
      <c r="I30" s="219" t="s">
        <v>600</v>
      </c>
      <c r="J30" s="293" t="s">
        <v>601</v>
      </c>
      <c r="K30" s="293"/>
      <c r="L30" s="640">
        <v>1</v>
      </c>
      <c r="M30" s="641"/>
      <c r="N30" s="219"/>
      <c r="O30" s="219" t="s">
        <v>598</v>
      </c>
      <c r="P30" s="230" t="s">
        <v>646</v>
      </c>
      <c r="Q30" s="293"/>
      <c r="R30" s="293"/>
      <c r="S30" s="293"/>
      <c r="T30" s="293"/>
      <c r="U30" s="293"/>
      <c r="V30" s="287"/>
      <c r="W30" s="288"/>
      <c r="X30" s="289"/>
    </row>
    <row r="31" spans="2:24" ht="15.95" customHeight="1" x14ac:dyDescent="0.15">
      <c r="B31" s="321"/>
      <c r="C31" s="636">
        <v>10</v>
      </c>
      <c r="D31" s="637"/>
      <c r="E31" s="230">
        <v>101</v>
      </c>
      <c r="F31" s="265">
        <v>92.29</v>
      </c>
      <c r="G31" s="219" t="s">
        <v>599</v>
      </c>
      <c r="H31" s="219" t="s">
        <v>503</v>
      </c>
      <c r="I31" s="219" t="s">
        <v>600</v>
      </c>
      <c r="J31" s="293" t="s">
        <v>601</v>
      </c>
      <c r="K31" s="293"/>
      <c r="L31" s="640">
        <v>1</v>
      </c>
      <c r="M31" s="641"/>
      <c r="N31" s="219"/>
      <c r="O31" s="219" t="s">
        <v>598</v>
      </c>
      <c r="P31" s="230" t="s">
        <v>646</v>
      </c>
      <c r="Q31" s="293"/>
      <c r="R31" s="293"/>
      <c r="S31" s="293"/>
      <c r="T31" s="293"/>
      <c r="U31" s="293"/>
      <c r="V31" s="287"/>
      <c r="W31" s="288"/>
      <c r="X31" s="289"/>
    </row>
    <row r="32" spans="2:24" ht="15.95" customHeight="1" x14ac:dyDescent="0.15">
      <c r="B32" s="321"/>
      <c r="C32" s="636" t="s">
        <v>573</v>
      </c>
      <c r="D32" s="637"/>
      <c r="E32" s="230">
        <v>101</v>
      </c>
      <c r="F32" s="265">
        <v>93.28</v>
      </c>
      <c r="G32" s="219" t="s">
        <v>595</v>
      </c>
      <c r="H32" s="219" t="s">
        <v>596</v>
      </c>
      <c r="I32" s="219" t="s">
        <v>597</v>
      </c>
      <c r="J32" s="293" t="s">
        <v>533</v>
      </c>
      <c r="K32" s="293"/>
      <c r="L32" s="640">
        <v>1</v>
      </c>
      <c r="M32" s="641"/>
      <c r="N32" s="219"/>
      <c r="O32" s="219" t="s">
        <v>598</v>
      </c>
      <c r="P32" s="230" t="s">
        <v>646</v>
      </c>
      <c r="Q32" s="293"/>
      <c r="R32" s="293"/>
      <c r="S32" s="293"/>
      <c r="T32" s="293"/>
      <c r="U32" s="293"/>
      <c r="V32" s="287"/>
      <c r="W32" s="288"/>
      <c r="X32" s="289"/>
    </row>
    <row r="33" spans="2:24" ht="15.95" customHeight="1" x14ac:dyDescent="0.15">
      <c r="B33" s="321"/>
      <c r="C33" s="636"/>
      <c r="D33" s="637"/>
      <c r="E33" s="230"/>
      <c r="F33" s="265"/>
      <c r="G33" s="219"/>
      <c r="H33" s="219"/>
      <c r="I33" s="219"/>
      <c r="J33" s="293"/>
      <c r="K33" s="293"/>
      <c r="L33" s="640"/>
      <c r="M33" s="641"/>
      <c r="N33" s="219"/>
      <c r="O33" s="219"/>
      <c r="P33" s="230"/>
      <c r="Q33" s="293"/>
      <c r="R33" s="293"/>
      <c r="S33" s="293"/>
      <c r="T33" s="293"/>
      <c r="U33" s="293"/>
      <c r="V33" s="287"/>
      <c r="W33" s="288"/>
      <c r="X33" s="289"/>
    </row>
    <row r="34" spans="2:24" ht="15.95" customHeight="1" x14ac:dyDescent="0.15">
      <c r="B34" s="321"/>
      <c r="C34" s="636"/>
      <c r="D34" s="637"/>
      <c r="E34" s="230"/>
      <c r="F34" s="265"/>
      <c r="G34" s="219"/>
      <c r="H34" s="219"/>
      <c r="I34" s="219"/>
      <c r="J34" s="293"/>
      <c r="K34" s="293"/>
      <c r="L34" s="640"/>
      <c r="M34" s="641"/>
      <c r="N34" s="219"/>
      <c r="O34" s="219"/>
      <c r="P34" s="230"/>
      <c r="Q34" s="293"/>
      <c r="R34" s="293"/>
      <c r="S34" s="293"/>
      <c r="T34" s="293"/>
      <c r="U34" s="293"/>
      <c r="V34" s="287"/>
      <c r="W34" s="288"/>
      <c r="X34" s="289"/>
    </row>
    <row r="35" spans="2:24" ht="15.95" customHeight="1" x14ac:dyDescent="0.15">
      <c r="B35" s="321"/>
      <c r="C35" s="636"/>
      <c r="D35" s="637"/>
      <c r="E35" s="230"/>
      <c r="F35" s="265"/>
      <c r="G35" s="219"/>
      <c r="H35" s="219"/>
      <c r="I35" s="219"/>
      <c r="J35" s="293"/>
      <c r="K35" s="293"/>
      <c r="L35" s="640"/>
      <c r="M35" s="641"/>
      <c r="N35" s="219"/>
      <c r="O35" s="219"/>
      <c r="P35" s="230"/>
      <c r="Q35" s="293"/>
      <c r="R35" s="293"/>
      <c r="S35" s="293"/>
      <c r="T35" s="293"/>
      <c r="U35" s="293"/>
      <c r="V35" s="287"/>
      <c r="W35" s="288"/>
      <c r="X35" s="289"/>
    </row>
    <row r="36" spans="2:24" ht="15.95" customHeight="1" x14ac:dyDescent="0.15">
      <c r="B36" s="321"/>
      <c r="C36" s="636"/>
      <c r="D36" s="637"/>
      <c r="E36" s="230"/>
      <c r="F36" s="265"/>
      <c r="G36" s="219"/>
      <c r="H36" s="219"/>
      <c r="I36" s="219"/>
      <c r="J36" s="293"/>
      <c r="K36" s="293"/>
      <c r="L36" s="640"/>
      <c r="M36" s="641"/>
      <c r="N36" s="219"/>
      <c r="O36" s="219"/>
      <c r="P36" s="230"/>
      <c r="Q36" s="293"/>
      <c r="R36" s="293"/>
      <c r="S36" s="293"/>
      <c r="T36" s="293"/>
      <c r="U36" s="293"/>
      <c r="V36" s="287"/>
      <c r="W36" s="288"/>
      <c r="X36" s="289"/>
    </row>
    <row r="37" spans="2:24" ht="15.95" customHeight="1" x14ac:dyDescent="0.15">
      <c r="B37" s="321"/>
      <c r="C37" s="636"/>
      <c r="D37" s="637"/>
      <c r="E37" s="230"/>
      <c r="F37" s="265"/>
      <c r="G37" s="219"/>
      <c r="H37" s="219"/>
      <c r="I37" s="219"/>
      <c r="J37" s="293"/>
      <c r="K37" s="293"/>
      <c r="L37" s="640"/>
      <c r="M37" s="641"/>
      <c r="N37" s="219"/>
      <c r="O37" s="219"/>
      <c r="P37" s="230"/>
      <c r="Q37" s="293"/>
      <c r="R37" s="293"/>
      <c r="S37" s="293"/>
      <c r="T37" s="293"/>
      <c r="U37" s="293"/>
      <c r="V37" s="287"/>
      <c r="W37" s="288"/>
      <c r="X37" s="289"/>
    </row>
    <row r="38" spans="2:24" ht="15.95" customHeight="1" x14ac:dyDescent="0.15">
      <c r="B38" s="321"/>
      <c r="C38" s="636"/>
      <c r="D38" s="637"/>
      <c r="E38" s="230"/>
      <c r="F38" s="265"/>
      <c r="G38" s="219"/>
      <c r="H38" s="219"/>
      <c r="I38" s="219"/>
      <c r="J38" s="293"/>
      <c r="K38" s="293"/>
      <c r="L38" s="640"/>
      <c r="M38" s="641"/>
      <c r="N38" s="219"/>
      <c r="O38" s="219"/>
      <c r="P38" s="230"/>
      <c r="Q38" s="293"/>
      <c r="R38" s="293"/>
      <c r="S38" s="293"/>
      <c r="T38" s="293"/>
      <c r="U38" s="293"/>
      <c r="V38" s="287"/>
      <c r="W38" s="288"/>
      <c r="X38" s="289"/>
    </row>
    <row r="39" spans="2:24" ht="15.95" customHeight="1" x14ac:dyDescent="0.15">
      <c r="B39" s="321"/>
      <c r="C39" s="636"/>
      <c r="D39" s="637"/>
      <c r="E39" s="230"/>
      <c r="F39" s="265"/>
      <c r="G39" s="219"/>
      <c r="H39" s="219"/>
      <c r="I39" s="219"/>
      <c r="J39" s="293"/>
      <c r="K39" s="293"/>
      <c r="L39" s="640"/>
      <c r="M39" s="641"/>
      <c r="N39" s="219"/>
      <c r="O39" s="219"/>
      <c r="P39" s="230"/>
      <c r="Q39" s="293"/>
      <c r="R39" s="293"/>
      <c r="S39" s="293"/>
      <c r="T39" s="293"/>
      <c r="U39" s="293"/>
      <c r="V39" s="287"/>
      <c r="W39" s="288"/>
      <c r="X39" s="289"/>
    </row>
    <row r="40" spans="2:24" ht="15.95" customHeight="1" x14ac:dyDescent="0.15">
      <c r="B40" s="321"/>
      <c r="C40" s="636"/>
      <c r="D40" s="637"/>
      <c r="E40" s="230"/>
      <c r="F40" s="265"/>
      <c r="G40" s="219"/>
      <c r="H40" s="219"/>
      <c r="I40" s="219"/>
      <c r="J40" s="293"/>
      <c r="K40" s="293"/>
      <c r="L40" s="640"/>
      <c r="M40" s="641"/>
      <c r="N40" s="219"/>
      <c r="O40" s="219"/>
      <c r="P40" s="230"/>
      <c r="Q40" s="293"/>
      <c r="R40" s="293"/>
      <c r="S40" s="293"/>
      <c r="T40" s="293"/>
      <c r="U40" s="293"/>
      <c r="V40" s="287"/>
      <c r="W40" s="288"/>
      <c r="X40" s="289"/>
    </row>
    <row r="41" spans="2:24" ht="15.95" customHeight="1" x14ac:dyDescent="0.15">
      <c r="B41" s="382"/>
      <c r="C41" s="636"/>
      <c r="D41" s="637"/>
      <c r="E41" s="230"/>
      <c r="F41" s="265"/>
      <c r="G41" s="219"/>
      <c r="H41" s="219"/>
      <c r="I41" s="219"/>
      <c r="J41" s="293"/>
      <c r="K41" s="293"/>
      <c r="L41" s="640"/>
      <c r="M41" s="641"/>
      <c r="N41" s="219"/>
      <c r="O41" s="219"/>
      <c r="P41" s="230"/>
      <c r="Q41" s="293"/>
      <c r="R41" s="293"/>
      <c r="S41" s="293"/>
      <c r="T41" s="293"/>
      <c r="U41" s="293"/>
      <c r="V41" s="287"/>
      <c r="W41" s="288"/>
      <c r="X41" s="289"/>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56" t="s">
        <v>291</v>
      </c>
    </row>
    <row r="45" spans="2:24" ht="15.95" customHeight="1" x14ac:dyDescent="0.15">
      <c r="C45" s="256" t="s">
        <v>292</v>
      </c>
    </row>
    <row r="46" spans="2:24" ht="15.95" customHeight="1" x14ac:dyDescent="0.15">
      <c r="C46" s="3" t="s">
        <v>207</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2"/>
  <dataValidations count="4">
    <dataValidation type="list" allowBlank="1" showInputMessage="1" showErrorMessage="1" sqref="E42:E43" xr:uid="{ED4D241A-5748-43EA-8404-E5E117CA8B11}">
      <formula1>個数</formula1>
    </dataValidation>
    <dataValidation type="list" showInputMessage="1" showErrorMessage="1" sqref="G42:H43" xr:uid="{04ADAD60-7731-4054-9030-87918429741E}">
      <formula1>部位本体</formula1>
    </dataValidation>
    <dataValidation type="list" errorStyle="warning" allowBlank="1" showInputMessage="1" showErrorMessage="1" error="選択出来ません" sqref="H8:H41" xr:uid="{95B1969B-D329-4893-9A00-8CA8244DCC1C}">
      <formula1>INDIRECT(G8)</formula1>
    </dataValidation>
    <dataValidation allowBlank="1" showInputMessage="1" showErrorMessage="1" prompt="覆工スパン毎に連番を記入。_x000a_数値で入力する。" sqref="E8:E41" xr:uid="{986218A2-FD29-4FAF-800E-7BE7F9DBEE18}"/>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EF127149-E698-4337-80A4-102DB2B0DEC3}">
          <x14:formula1>
            <xm:f>'(参考)リスト'!$D$52:$D$54</xm:f>
          </x14:formula1>
          <xm:sqref>I8:I41</xm:sqref>
        </x14:dataValidation>
        <x14:dataValidation type="list" allowBlank="1" showInputMessage="1" showErrorMessage="1" xr:uid="{EDB66A81-3AC9-4588-B1AC-96978B0169E4}">
          <x14:formula1>
            <xm:f>'(参考)リスト'!$F$52:$F$53</xm:f>
          </x14:formula1>
          <xm:sqref>N8:O41</xm:sqref>
        </x14:dataValidation>
        <x14:dataValidation type="list" showInputMessage="1" showErrorMessage="1" xr:uid="{EB03BE08-C7B9-48DC-A97D-003EBB0FBA4D}">
          <x14:formula1>
            <xm:f>'(参考)リスト'!$B$52:$B$55</xm:f>
          </x14:formula1>
          <xm:sqref>G8:G41</xm:sqref>
        </x14:dataValidation>
        <x14:dataValidation type="list" allowBlank="1" showInputMessage="1" showErrorMessage="1" xr:uid="{83BDD871-FAAE-4826-97B9-41A0A6BFF530}">
          <x14:formula1>
            <xm:f>'(参考)リスト'!$G$52:$G$54</xm:f>
          </x14:formula1>
          <xm:sqref>P8:P41</xm:sqref>
        </x14:dataValidation>
        <x14:dataValidation type="list" allowBlank="1" showInputMessage="1" showErrorMessage="1" xr:uid="{8AC62F61-2295-4F63-897E-BE165412F90F}">
          <x14:formula1>
            <xm:f>'(参考)リスト'!$E$52:$E$58</xm:f>
          </x14:formula1>
          <xm:sqref>J8:K41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activeCell="C6" sqref="C6:AJ18"/>
      <selection pane="topRight" activeCell="C6" sqref="C6:AJ18"/>
      <selection pane="bottomLeft" activeCell="C6" sqref="C6:AJ18"/>
      <selection pane="bottomRight" activeCell="C5" sqref="C5:AJ18"/>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48" t="s">
        <v>293</v>
      </c>
      <c r="C2" s="648"/>
      <c r="D2" s="648"/>
      <c r="E2" s="525"/>
      <c r="F2" s="525"/>
      <c r="G2" s="525"/>
      <c r="H2" s="648"/>
      <c r="I2" s="648"/>
      <c r="J2" s="648"/>
      <c r="K2" s="648"/>
      <c r="L2" s="648"/>
      <c r="M2" s="648"/>
      <c r="N2" s="648"/>
      <c r="O2" s="648"/>
      <c r="P2" s="648"/>
      <c r="Q2" s="648"/>
      <c r="R2" s="648"/>
      <c r="S2" s="648"/>
      <c r="T2" s="648"/>
      <c r="U2" s="648"/>
      <c r="V2" s="648"/>
      <c r="W2" s="648"/>
      <c r="X2" s="648"/>
      <c r="Y2" s="648"/>
      <c r="Z2" s="648"/>
    </row>
    <row r="3" spans="2:28" ht="20.100000000000001" customHeight="1" x14ac:dyDescent="0.15">
      <c r="B3" s="678" t="s">
        <v>60</v>
      </c>
      <c r="C3" s="678"/>
      <c r="D3" s="526"/>
      <c r="E3" s="679" t="s">
        <v>582</v>
      </c>
      <c r="F3" s="680"/>
      <c r="G3" s="681"/>
      <c r="H3" s="682" t="s">
        <v>61</v>
      </c>
      <c r="I3" s="532"/>
      <c r="J3" s="683" t="s">
        <v>584</v>
      </c>
      <c r="K3" s="683"/>
      <c r="L3" s="683"/>
      <c r="M3" s="327" t="s">
        <v>294</v>
      </c>
      <c r="N3" s="360"/>
      <c r="O3" s="360"/>
      <c r="P3" s="360"/>
      <c r="Q3" s="695" t="s">
        <v>589</v>
      </c>
      <c r="R3" s="696"/>
      <c r="S3" s="696"/>
      <c r="T3" s="697"/>
      <c r="U3" s="519" t="s">
        <v>248</v>
      </c>
      <c r="V3" s="520"/>
      <c r="W3" s="521"/>
      <c r="X3" s="534">
        <v>45926</v>
      </c>
      <c r="Y3" s="535"/>
      <c r="Z3" s="536"/>
    </row>
    <row r="4" spans="2:28" ht="20.100000000000001" customHeight="1" x14ac:dyDescent="0.15">
      <c r="B4" s="690" t="s">
        <v>165</v>
      </c>
      <c r="C4" s="690"/>
      <c r="D4" s="540"/>
      <c r="E4" s="691" t="s">
        <v>583</v>
      </c>
      <c r="F4" s="692"/>
      <c r="G4" s="693"/>
      <c r="H4" s="694" t="s">
        <v>166</v>
      </c>
      <c r="I4" s="546"/>
      <c r="J4" s="683" t="s">
        <v>585</v>
      </c>
      <c r="K4" s="683"/>
      <c r="L4" s="683"/>
      <c r="M4" s="310"/>
      <c r="N4" s="311"/>
      <c r="O4" s="311"/>
      <c r="P4" s="311"/>
      <c r="Q4" s="698" t="s">
        <v>591</v>
      </c>
      <c r="R4" s="699"/>
      <c r="S4" s="699"/>
      <c r="T4" s="700"/>
      <c r="U4" s="684"/>
      <c r="V4" s="685"/>
      <c r="W4" s="686"/>
      <c r="X4" s="687"/>
      <c r="Y4" s="688"/>
      <c r="Z4" s="689"/>
    </row>
    <row r="5" spans="2:28" ht="28.5" customHeight="1" x14ac:dyDescent="0.15">
      <c r="B5" s="657" t="s">
        <v>295</v>
      </c>
      <c r="C5" s="660" t="s">
        <v>296</v>
      </c>
      <c r="D5" s="660"/>
      <c r="E5" s="661" t="s">
        <v>251</v>
      </c>
      <c r="F5" s="668" t="s">
        <v>295</v>
      </c>
      <c r="G5" s="669"/>
      <c r="H5" s="670"/>
      <c r="I5" s="670"/>
      <c r="J5" s="670"/>
      <c r="K5" s="670"/>
      <c r="L5" s="670"/>
      <c r="M5" s="670"/>
      <c r="N5" s="670"/>
      <c r="O5" s="670"/>
      <c r="P5" s="670"/>
      <c r="Q5" s="670"/>
      <c r="R5" s="670"/>
      <c r="S5" s="671"/>
      <c r="T5" s="671"/>
      <c r="U5" s="671"/>
      <c r="V5" s="671"/>
      <c r="W5" s="671"/>
      <c r="X5" s="671"/>
      <c r="Y5" s="671"/>
      <c r="Z5" s="672"/>
      <c r="AA5" s="19"/>
      <c r="AB5" s="249"/>
    </row>
    <row r="6" spans="2:28" ht="24.75" customHeight="1" x14ac:dyDescent="0.15">
      <c r="B6" s="657"/>
      <c r="C6" s="546"/>
      <c r="D6" s="546"/>
      <c r="E6" s="662"/>
      <c r="F6" s="532" t="s">
        <v>297</v>
      </c>
      <c r="G6" s="532"/>
      <c r="H6" s="674" t="s">
        <v>298</v>
      </c>
      <c r="I6" s="671"/>
      <c r="J6" s="671"/>
      <c r="K6" s="671"/>
      <c r="L6" s="671"/>
      <c r="M6" s="671"/>
      <c r="N6" s="672"/>
      <c r="O6" s="674" t="s">
        <v>299</v>
      </c>
      <c r="P6" s="670"/>
      <c r="Q6" s="670"/>
      <c r="R6" s="670"/>
      <c r="S6" s="670"/>
      <c r="T6" s="670"/>
      <c r="U6" s="670"/>
      <c r="V6" s="670"/>
      <c r="W6" s="670"/>
      <c r="X6" s="694"/>
      <c r="Y6" s="674" t="s">
        <v>300</v>
      </c>
      <c r="Z6" s="694"/>
      <c r="AA6" s="249"/>
      <c r="AB6" s="249"/>
    </row>
    <row r="7" spans="2:28" ht="27.75" customHeight="1" x14ac:dyDescent="0.15">
      <c r="B7" s="658"/>
      <c r="C7" s="290"/>
      <c r="D7" s="291"/>
      <c r="E7" s="241"/>
      <c r="F7" s="663"/>
      <c r="G7" s="663"/>
      <c r="H7" s="675"/>
      <c r="I7" s="676"/>
      <c r="J7" s="676"/>
      <c r="K7" s="676"/>
      <c r="L7" s="676"/>
      <c r="M7" s="676"/>
      <c r="N7" s="677"/>
      <c r="O7" s="709"/>
      <c r="P7" s="710"/>
      <c r="Q7" s="710"/>
      <c r="R7" s="710"/>
      <c r="S7" s="710"/>
      <c r="T7" s="710"/>
      <c r="U7" s="710"/>
      <c r="V7" s="710"/>
      <c r="W7" s="710"/>
      <c r="X7" s="711"/>
      <c r="Y7" s="673"/>
      <c r="Z7" s="673"/>
    </row>
    <row r="8" spans="2:28" ht="27.75" customHeight="1" x14ac:dyDescent="0.15">
      <c r="B8" s="658"/>
      <c r="C8" s="290"/>
      <c r="D8" s="291"/>
      <c r="E8" s="241"/>
      <c r="F8" s="663"/>
      <c r="G8" s="663"/>
      <c r="H8" s="675"/>
      <c r="I8" s="701"/>
      <c r="J8" s="701"/>
      <c r="K8" s="701"/>
      <c r="L8" s="676"/>
      <c r="M8" s="676"/>
      <c r="N8" s="677"/>
      <c r="O8" s="709"/>
      <c r="P8" s="710"/>
      <c r="Q8" s="710"/>
      <c r="R8" s="710"/>
      <c r="S8" s="710"/>
      <c r="T8" s="710"/>
      <c r="U8" s="710"/>
      <c r="V8" s="710"/>
      <c r="W8" s="710"/>
      <c r="X8" s="711"/>
      <c r="Y8" s="673"/>
      <c r="Z8" s="673"/>
    </row>
    <row r="9" spans="2:28" ht="27.75" customHeight="1" x14ac:dyDescent="0.15">
      <c r="B9" s="658"/>
      <c r="C9" s="664"/>
      <c r="D9" s="665"/>
      <c r="E9" s="241"/>
      <c r="F9" s="663"/>
      <c r="G9" s="663"/>
      <c r="H9" s="675"/>
      <c r="I9" s="701"/>
      <c r="J9" s="701"/>
      <c r="K9" s="701"/>
      <c r="L9" s="676"/>
      <c r="M9" s="676"/>
      <c r="N9" s="677"/>
      <c r="O9" s="709"/>
      <c r="P9" s="710"/>
      <c r="Q9" s="710"/>
      <c r="R9" s="710"/>
      <c r="S9" s="710"/>
      <c r="T9" s="710"/>
      <c r="U9" s="710"/>
      <c r="V9" s="710"/>
      <c r="W9" s="710"/>
      <c r="X9" s="711"/>
      <c r="Y9" s="666"/>
      <c r="Z9" s="667"/>
    </row>
    <row r="10" spans="2:28" ht="27.75" customHeight="1" x14ac:dyDescent="0.15">
      <c r="B10" s="658"/>
      <c r="C10" s="664"/>
      <c r="D10" s="665"/>
      <c r="E10" s="241"/>
      <c r="F10" s="702"/>
      <c r="G10" s="703"/>
      <c r="H10" s="675"/>
      <c r="I10" s="701"/>
      <c r="J10" s="701"/>
      <c r="K10" s="701"/>
      <c r="L10" s="701"/>
      <c r="M10" s="701"/>
      <c r="N10" s="706"/>
      <c r="O10" s="709"/>
      <c r="P10" s="710"/>
      <c r="Q10" s="710"/>
      <c r="R10" s="710"/>
      <c r="S10" s="710"/>
      <c r="T10" s="710"/>
      <c r="U10" s="710"/>
      <c r="V10" s="710"/>
      <c r="W10" s="710"/>
      <c r="X10" s="711"/>
      <c r="Y10" s="666"/>
      <c r="Z10" s="667"/>
    </row>
    <row r="11" spans="2:28" ht="27.75" customHeight="1" x14ac:dyDescent="0.15">
      <c r="B11" s="658"/>
      <c r="C11" s="666"/>
      <c r="D11" s="667"/>
      <c r="E11" s="18"/>
      <c r="F11" s="704"/>
      <c r="G11" s="705"/>
      <c r="H11" s="675"/>
      <c r="I11" s="701"/>
      <c r="J11" s="701"/>
      <c r="K11" s="701"/>
      <c r="L11" s="701"/>
      <c r="M11" s="701"/>
      <c r="N11" s="706"/>
      <c r="O11" s="666"/>
      <c r="P11" s="708"/>
      <c r="Q11" s="708"/>
      <c r="R11" s="708"/>
      <c r="S11" s="708"/>
      <c r="T11" s="708"/>
      <c r="U11" s="708"/>
      <c r="V11" s="708"/>
      <c r="W11" s="708"/>
      <c r="X11" s="667"/>
      <c r="Y11" s="666"/>
      <c r="Z11" s="667"/>
    </row>
    <row r="12" spans="2:28" ht="27.75" customHeight="1" x14ac:dyDescent="0.15">
      <c r="B12" s="658"/>
      <c r="C12" s="666"/>
      <c r="D12" s="667"/>
      <c r="E12" s="18"/>
      <c r="F12" s="707"/>
      <c r="G12" s="707"/>
      <c r="H12" s="675"/>
      <c r="I12" s="701"/>
      <c r="J12" s="701"/>
      <c r="K12" s="701"/>
      <c r="L12" s="676"/>
      <c r="M12" s="676"/>
      <c r="N12" s="677"/>
      <c r="O12" s="666"/>
      <c r="P12" s="708"/>
      <c r="Q12" s="708"/>
      <c r="R12" s="708"/>
      <c r="S12" s="708"/>
      <c r="T12" s="708"/>
      <c r="U12" s="708"/>
      <c r="V12" s="708"/>
      <c r="W12" s="708"/>
      <c r="X12" s="667"/>
      <c r="Y12" s="666"/>
      <c r="Z12" s="667"/>
    </row>
    <row r="13" spans="2:28" ht="27.75" customHeight="1" x14ac:dyDescent="0.15">
      <c r="B13" s="658"/>
      <c r="C13" s="666"/>
      <c r="D13" s="667"/>
      <c r="E13" s="18"/>
      <c r="F13" s="707"/>
      <c r="G13" s="707"/>
      <c r="H13" s="675"/>
      <c r="I13" s="701"/>
      <c r="J13" s="701"/>
      <c r="K13" s="701"/>
      <c r="L13" s="676"/>
      <c r="M13" s="676"/>
      <c r="N13" s="677"/>
      <c r="O13" s="666"/>
      <c r="P13" s="708"/>
      <c r="Q13" s="708"/>
      <c r="R13" s="708"/>
      <c r="S13" s="708"/>
      <c r="T13" s="708"/>
      <c r="U13" s="708"/>
      <c r="V13" s="708"/>
      <c r="W13" s="708"/>
      <c r="X13" s="667"/>
      <c r="Y13" s="666"/>
      <c r="Z13" s="667"/>
    </row>
    <row r="14" spans="2:28" ht="27.75" customHeight="1" x14ac:dyDescent="0.15">
      <c r="B14" s="658"/>
      <c r="C14" s="666"/>
      <c r="D14" s="667"/>
      <c r="E14" s="18"/>
      <c r="F14" s="663"/>
      <c r="G14" s="663"/>
      <c r="H14" s="675"/>
      <c r="I14" s="701"/>
      <c r="J14" s="701"/>
      <c r="K14" s="701"/>
      <c r="L14" s="676"/>
      <c r="M14" s="676"/>
      <c r="N14" s="677"/>
      <c r="O14" s="666"/>
      <c r="P14" s="708"/>
      <c r="Q14" s="708"/>
      <c r="R14" s="708"/>
      <c r="S14" s="708"/>
      <c r="T14" s="708"/>
      <c r="U14" s="708"/>
      <c r="V14" s="708"/>
      <c r="W14" s="708"/>
      <c r="X14" s="667"/>
      <c r="Y14" s="666"/>
      <c r="Z14" s="667"/>
    </row>
    <row r="15" spans="2:28" ht="27.75" customHeight="1" x14ac:dyDescent="0.15">
      <c r="B15" s="658"/>
      <c r="C15" s="666"/>
      <c r="D15" s="667"/>
      <c r="E15" s="18"/>
      <c r="F15" s="707"/>
      <c r="G15" s="707"/>
      <c r="H15" s="675"/>
      <c r="I15" s="701"/>
      <c r="J15" s="701"/>
      <c r="K15" s="701"/>
      <c r="L15" s="676"/>
      <c r="M15" s="676"/>
      <c r="N15" s="677"/>
      <c r="O15" s="666"/>
      <c r="P15" s="708"/>
      <c r="Q15" s="708"/>
      <c r="R15" s="708"/>
      <c r="S15" s="708"/>
      <c r="T15" s="708"/>
      <c r="U15" s="708"/>
      <c r="V15" s="708"/>
      <c r="W15" s="708"/>
      <c r="X15" s="667"/>
      <c r="Y15" s="666"/>
      <c r="Z15" s="667"/>
    </row>
    <row r="16" spans="2:28" ht="27.75" customHeight="1" x14ac:dyDescent="0.15">
      <c r="B16" s="658"/>
      <c r="C16" s="666"/>
      <c r="D16" s="667"/>
      <c r="E16" s="18"/>
      <c r="F16" s="707"/>
      <c r="G16" s="707"/>
      <c r="H16" s="675"/>
      <c r="I16" s="701"/>
      <c r="J16" s="701"/>
      <c r="K16" s="701"/>
      <c r="L16" s="676"/>
      <c r="M16" s="676"/>
      <c r="N16" s="677"/>
      <c r="O16" s="666"/>
      <c r="P16" s="708"/>
      <c r="Q16" s="708"/>
      <c r="R16" s="708"/>
      <c r="S16" s="708"/>
      <c r="T16" s="708"/>
      <c r="U16" s="708"/>
      <c r="V16" s="708"/>
      <c r="W16" s="708"/>
      <c r="X16" s="667"/>
      <c r="Y16" s="666"/>
      <c r="Z16" s="667"/>
    </row>
    <row r="17" spans="2:26" ht="27.75" customHeight="1" x14ac:dyDescent="0.15">
      <c r="B17" s="658"/>
      <c r="C17" s="666"/>
      <c r="D17" s="667"/>
      <c r="E17" s="18"/>
      <c r="F17" s="707"/>
      <c r="G17" s="707"/>
      <c r="H17" s="675"/>
      <c r="I17" s="701"/>
      <c r="J17" s="701"/>
      <c r="K17" s="701"/>
      <c r="L17" s="676"/>
      <c r="M17" s="676"/>
      <c r="N17" s="677"/>
      <c r="O17" s="666"/>
      <c r="P17" s="708"/>
      <c r="Q17" s="708"/>
      <c r="R17" s="708"/>
      <c r="S17" s="708"/>
      <c r="T17" s="708"/>
      <c r="U17" s="708"/>
      <c r="V17" s="708"/>
      <c r="W17" s="708"/>
      <c r="X17" s="667"/>
      <c r="Y17" s="666"/>
      <c r="Z17" s="667"/>
    </row>
    <row r="18" spans="2:26" ht="27.75" customHeight="1" x14ac:dyDescent="0.15">
      <c r="B18" s="658"/>
      <c r="C18" s="666"/>
      <c r="D18" s="667"/>
      <c r="E18" s="18"/>
      <c r="F18" s="707"/>
      <c r="G18" s="707"/>
      <c r="H18" s="675"/>
      <c r="I18" s="701"/>
      <c r="J18" s="701"/>
      <c r="K18" s="701"/>
      <c r="L18" s="676"/>
      <c r="M18" s="676"/>
      <c r="N18" s="677"/>
      <c r="O18" s="666"/>
      <c r="P18" s="708"/>
      <c r="Q18" s="708"/>
      <c r="R18" s="708"/>
      <c r="S18" s="708"/>
      <c r="T18" s="708"/>
      <c r="U18" s="708"/>
      <c r="V18" s="708"/>
      <c r="W18" s="708"/>
      <c r="X18" s="667"/>
      <c r="Y18" s="666"/>
      <c r="Z18" s="667"/>
    </row>
    <row r="19" spans="2:26" ht="27.75" customHeight="1" x14ac:dyDescent="0.15">
      <c r="B19" s="658"/>
      <c r="C19" s="666"/>
      <c r="D19" s="667"/>
      <c r="E19" s="18"/>
      <c r="F19" s="707"/>
      <c r="G19" s="707"/>
      <c r="H19" s="675"/>
      <c r="I19" s="701"/>
      <c r="J19" s="701"/>
      <c r="K19" s="701"/>
      <c r="L19" s="676"/>
      <c r="M19" s="676"/>
      <c r="N19" s="677"/>
      <c r="O19" s="666"/>
      <c r="P19" s="708"/>
      <c r="Q19" s="708"/>
      <c r="R19" s="708"/>
      <c r="S19" s="708"/>
      <c r="T19" s="708"/>
      <c r="U19" s="708"/>
      <c r="V19" s="708"/>
      <c r="W19" s="708"/>
      <c r="X19" s="667"/>
      <c r="Y19" s="666"/>
      <c r="Z19" s="667"/>
    </row>
    <row r="20" spans="2:26" ht="27.75" customHeight="1" x14ac:dyDescent="0.15">
      <c r="B20" s="658"/>
      <c r="C20" s="666"/>
      <c r="D20" s="667"/>
      <c r="E20" s="18"/>
      <c r="F20" s="707"/>
      <c r="G20" s="707"/>
      <c r="H20" s="675"/>
      <c r="I20" s="701"/>
      <c r="J20" s="701"/>
      <c r="K20" s="701"/>
      <c r="L20" s="676"/>
      <c r="M20" s="676"/>
      <c r="N20" s="677"/>
      <c r="O20" s="666"/>
      <c r="P20" s="708"/>
      <c r="Q20" s="708"/>
      <c r="R20" s="708"/>
      <c r="S20" s="708"/>
      <c r="T20" s="708"/>
      <c r="U20" s="708"/>
      <c r="V20" s="708"/>
      <c r="W20" s="708"/>
      <c r="X20" s="667"/>
      <c r="Y20" s="666"/>
      <c r="Z20" s="667"/>
    </row>
    <row r="21" spans="2:26" ht="27.75" customHeight="1" x14ac:dyDescent="0.15">
      <c r="B21" s="659"/>
      <c r="C21" s="666"/>
      <c r="D21" s="667"/>
      <c r="E21" s="18"/>
      <c r="F21" s="707"/>
      <c r="G21" s="707"/>
      <c r="H21" s="675"/>
      <c r="I21" s="701"/>
      <c r="J21" s="701"/>
      <c r="K21" s="701"/>
      <c r="L21" s="676"/>
      <c r="M21" s="676"/>
      <c r="N21" s="677"/>
      <c r="O21" s="666"/>
      <c r="P21" s="708"/>
      <c r="Q21" s="708"/>
      <c r="R21" s="708"/>
      <c r="S21" s="708"/>
      <c r="T21" s="708"/>
      <c r="U21" s="708"/>
      <c r="V21" s="708"/>
      <c r="W21" s="708"/>
      <c r="X21" s="667"/>
      <c r="Y21" s="666"/>
      <c r="Z21" s="667"/>
    </row>
    <row r="22" spans="2:26" ht="15.95" customHeight="1" x14ac:dyDescent="0.15">
      <c r="B22" s="1" t="s">
        <v>301</v>
      </c>
    </row>
    <row r="23" spans="2:26" ht="15.95" customHeight="1" x14ac:dyDescent="0.15">
      <c r="B23" s="3" t="s">
        <v>207</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Y12:Z21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13ED-FA71-4222-9615-7309DB2BAF49}">
  <dimension ref="B1:X31"/>
  <sheetViews>
    <sheetView showGridLines="0" showZeros="0" view="pageBreakPreview" zoomScale="85" zoomScaleNormal="70" zoomScaleSheetLayoutView="85" workbookViewId="0">
      <selection activeCell="Z21" sqref="Z2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t="s">
        <v>562</v>
      </c>
      <c r="F5" s="747"/>
      <c r="G5" s="748"/>
      <c r="H5" s="748"/>
      <c r="I5" s="748"/>
      <c r="J5" s="748"/>
      <c r="K5" s="748"/>
      <c r="L5" s="749"/>
      <c r="M5" s="743" t="s">
        <v>308</v>
      </c>
      <c r="N5" s="745" t="s">
        <v>309</v>
      </c>
      <c r="O5" s="746"/>
      <c r="P5" s="207" t="s">
        <v>562</v>
      </c>
      <c r="Q5" s="750"/>
      <c r="R5" s="751"/>
      <c r="S5" s="751"/>
      <c r="T5" s="751"/>
      <c r="U5" s="751"/>
      <c r="V5" s="751"/>
      <c r="W5" s="752"/>
    </row>
    <row r="6" spans="2:23" s="29" customFormat="1" ht="25.5" customHeight="1" x14ac:dyDescent="0.15">
      <c r="B6" s="744"/>
      <c r="C6" s="745" t="s">
        <v>310</v>
      </c>
      <c r="D6" s="746"/>
      <c r="E6" s="243">
        <v>1</v>
      </c>
      <c r="F6" s="750"/>
      <c r="G6" s="751"/>
      <c r="H6" s="751"/>
      <c r="I6" s="751"/>
      <c r="J6" s="751"/>
      <c r="K6" s="751"/>
      <c r="L6" s="752"/>
      <c r="M6" s="744"/>
      <c r="N6" s="745" t="s">
        <v>310</v>
      </c>
      <c r="O6" s="746"/>
      <c r="P6" s="243">
        <v>2</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616</v>
      </c>
      <c r="F8" s="750"/>
      <c r="G8" s="751"/>
      <c r="H8" s="751"/>
      <c r="I8" s="751"/>
      <c r="J8" s="751"/>
      <c r="K8" s="751"/>
      <c r="L8" s="752"/>
      <c r="M8" s="756"/>
      <c r="N8" s="745" t="s">
        <v>260</v>
      </c>
      <c r="O8" s="746"/>
      <c r="P8" s="207" t="s">
        <v>616</v>
      </c>
      <c r="Q8" s="750"/>
      <c r="R8" s="751"/>
      <c r="S8" s="751"/>
      <c r="T8" s="751"/>
      <c r="U8" s="751"/>
      <c r="V8" s="751"/>
      <c r="W8" s="752"/>
    </row>
    <row r="9" spans="2:23" s="29" customFormat="1" ht="25.5" customHeight="1" x14ac:dyDescent="0.15">
      <c r="B9" s="757" t="s">
        <v>262</v>
      </c>
      <c r="C9" s="758"/>
      <c r="D9" s="759"/>
      <c r="E9" s="242" t="s">
        <v>503</v>
      </c>
      <c r="F9" s="750"/>
      <c r="G9" s="751"/>
      <c r="H9" s="751"/>
      <c r="I9" s="751"/>
      <c r="J9" s="751"/>
      <c r="K9" s="751"/>
      <c r="L9" s="752"/>
      <c r="M9" s="757" t="s">
        <v>262</v>
      </c>
      <c r="N9" s="758"/>
      <c r="O9" s="759"/>
      <c r="P9" s="242" t="s">
        <v>503</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620</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618</v>
      </c>
      <c r="F13" s="779"/>
      <c r="G13" s="780"/>
      <c r="H13" s="765" t="s">
        <v>315</v>
      </c>
      <c r="I13" s="765"/>
      <c r="J13" s="766" t="s">
        <v>780</v>
      </c>
      <c r="K13" s="766"/>
      <c r="L13" s="766"/>
      <c r="M13" s="765" t="s">
        <v>314</v>
      </c>
      <c r="N13" s="765"/>
      <c r="O13" s="765"/>
      <c r="P13" s="778" t="s">
        <v>618</v>
      </c>
      <c r="Q13" s="779"/>
      <c r="R13" s="780"/>
      <c r="S13" s="765" t="s">
        <v>315</v>
      </c>
      <c r="T13" s="765"/>
      <c r="U13" s="766" t="s">
        <v>780</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781</v>
      </c>
      <c r="F15" s="762"/>
      <c r="G15" s="762"/>
      <c r="H15" s="762"/>
      <c r="I15" s="762"/>
      <c r="J15" s="762"/>
      <c r="K15" s="762"/>
      <c r="L15" s="763"/>
      <c r="M15" s="760" t="s">
        <v>318</v>
      </c>
      <c r="N15" s="760"/>
      <c r="O15" s="760"/>
      <c r="P15" s="761" t="s">
        <v>781</v>
      </c>
      <c r="Q15" s="762"/>
      <c r="R15" s="762"/>
      <c r="S15" s="762"/>
      <c r="T15" s="762"/>
      <c r="U15" s="762"/>
      <c r="V15" s="762"/>
      <c r="W15" s="763"/>
    </row>
    <row r="16" spans="2:23" s="29" customFormat="1" ht="25.5" customHeight="1" x14ac:dyDescent="0.15">
      <c r="B16" s="764" t="s">
        <v>308</v>
      </c>
      <c r="C16" s="764" t="s">
        <v>309</v>
      </c>
      <c r="D16" s="764"/>
      <c r="E16" s="207" t="s">
        <v>562</v>
      </c>
      <c r="F16" s="747"/>
      <c r="G16" s="748"/>
      <c r="H16" s="748"/>
      <c r="I16" s="748"/>
      <c r="J16" s="748"/>
      <c r="K16" s="748"/>
      <c r="L16" s="749"/>
      <c r="M16" s="764" t="s">
        <v>308</v>
      </c>
      <c r="N16" s="764" t="s">
        <v>309</v>
      </c>
      <c r="O16" s="764"/>
      <c r="P16" s="207" t="s">
        <v>562</v>
      </c>
      <c r="Q16" s="750"/>
      <c r="R16" s="751"/>
      <c r="S16" s="751"/>
      <c r="T16" s="751"/>
      <c r="U16" s="751"/>
      <c r="V16" s="751"/>
      <c r="W16" s="752"/>
    </row>
    <row r="17" spans="2:24" s="29" customFormat="1" ht="25.5" customHeight="1" x14ac:dyDescent="0.15">
      <c r="B17" s="764"/>
      <c r="C17" s="764" t="s">
        <v>310</v>
      </c>
      <c r="D17" s="764"/>
      <c r="E17" s="243">
        <v>3</v>
      </c>
      <c r="F17" s="750"/>
      <c r="G17" s="751"/>
      <c r="H17" s="751"/>
      <c r="I17" s="751"/>
      <c r="J17" s="751"/>
      <c r="K17" s="751"/>
      <c r="L17" s="752"/>
      <c r="M17" s="764"/>
      <c r="N17" s="764" t="s">
        <v>310</v>
      </c>
      <c r="O17" s="764"/>
      <c r="P17" s="243">
        <v>4</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616</v>
      </c>
      <c r="F19" s="750"/>
      <c r="G19" s="751"/>
      <c r="H19" s="751"/>
      <c r="I19" s="751"/>
      <c r="J19" s="751"/>
      <c r="K19" s="751"/>
      <c r="L19" s="752"/>
      <c r="M19" s="764"/>
      <c r="N19" s="764" t="s">
        <v>260</v>
      </c>
      <c r="O19" s="764"/>
      <c r="P19" s="207" t="s">
        <v>616</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626</v>
      </c>
      <c r="F24" s="779"/>
      <c r="G24" s="780"/>
      <c r="H24" s="765" t="s">
        <v>315</v>
      </c>
      <c r="I24" s="765"/>
      <c r="J24" s="778" t="s">
        <v>782</v>
      </c>
      <c r="K24" s="779"/>
      <c r="L24" s="780"/>
      <c r="M24" s="765" t="s">
        <v>314</v>
      </c>
      <c r="N24" s="765"/>
      <c r="O24" s="765"/>
      <c r="P24" s="778" t="s">
        <v>629</v>
      </c>
      <c r="Q24" s="779"/>
      <c r="R24" s="780"/>
      <c r="S24" s="765" t="s">
        <v>315</v>
      </c>
      <c r="T24" s="765"/>
      <c r="U24" s="766" t="s">
        <v>784</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783</v>
      </c>
      <c r="F26" s="762"/>
      <c r="G26" s="762"/>
      <c r="H26" s="762"/>
      <c r="I26" s="762"/>
      <c r="J26" s="762"/>
      <c r="K26" s="762"/>
      <c r="L26" s="763"/>
      <c r="M26" s="760" t="s">
        <v>318</v>
      </c>
      <c r="N26" s="760"/>
      <c r="O26" s="760"/>
      <c r="P26" s="761" t="s">
        <v>785</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31133A3E-470F-482F-B5C6-E0992F69428B}">
      <formula1>INDIRECT(E7)</formula1>
    </dataValidation>
    <dataValidation allowBlank="1" showInputMessage="1" showErrorMessage="1" prompt="覆工スパン毎に連番を記入。_x000a_数値で入力する。" sqref="E6 E17 P17 P6" xr:uid="{6C1B4935-0F63-472E-BDF3-1C6A5EAE79D6}"/>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666E044-2503-4144-AB8E-CB58F171A96B}">
          <x14:formula1>
            <xm:f>'(参考)リスト'!$B$16:$B$21</xm:f>
          </x14:formula1>
          <xm:sqref>E7 E18 P7 P18</xm:sqref>
        </x14:dataValidation>
        <x14:dataValidation type="list" allowBlank="1" showInputMessage="1" showErrorMessage="1" xr:uid="{E6FBAFC8-2241-48F4-ABB5-AE6BABD7A3BE}">
          <x14:formula1>
            <xm:f>'(参考)リスト'!$E$16:$E$27</xm:f>
          </x14:formula1>
          <xm:sqref>E9 E20 P9 P20</xm:sqref>
        </x14:dataValidation>
        <x14:dataValidation type="list" allowBlank="1" showInputMessage="1" showErrorMessage="1" xr:uid="{0A50946D-1444-418E-9CC5-F63A5C562C0B}">
          <x14:formula1>
            <xm:f>'(参考)リスト'!$D$16:$D$18</xm:f>
          </x14:formula1>
          <xm:sqref>E10 E21 P10 P21</xm:sqref>
        </x14:dataValidation>
        <x14:dataValidation type="list" allowBlank="1" showInputMessage="1" showErrorMessage="1" xr:uid="{F6BDA3BD-7A86-4A67-AB54-39B604FFD229}">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3ACC2-29A0-4530-89A2-F0C919301D5B}">
  <dimension ref="B1:X31"/>
  <sheetViews>
    <sheetView showGridLines="0" showZeros="0" view="pageBreakPreview" zoomScaleNormal="70" zoomScaleSheetLayoutView="100" workbookViewId="0">
      <selection activeCell="AB17" sqref="AB17"/>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t="s">
        <v>562</v>
      </c>
      <c r="F5" s="747"/>
      <c r="G5" s="748"/>
      <c r="H5" s="748"/>
      <c r="I5" s="748"/>
      <c r="J5" s="748"/>
      <c r="K5" s="748"/>
      <c r="L5" s="749"/>
      <c r="M5" s="743" t="s">
        <v>308</v>
      </c>
      <c r="N5" s="745" t="s">
        <v>309</v>
      </c>
      <c r="O5" s="746"/>
      <c r="P5" s="207" t="s">
        <v>562</v>
      </c>
      <c r="Q5" s="750"/>
      <c r="R5" s="751"/>
      <c r="S5" s="751"/>
      <c r="T5" s="751"/>
      <c r="U5" s="751"/>
      <c r="V5" s="751"/>
      <c r="W5" s="752"/>
    </row>
    <row r="6" spans="2:23" s="29" customFormat="1" ht="25.5" customHeight="1" x14ac:dyDescent="0.15">
      <c r="B6" s="744"/>
      <c r="C6" s="745" t="s">
        <v>310</v>
      </c>
      <c r="D6" s="746"/>
      <c r="E6" s="243">
        <v>5</v>
      </c>
      <c r="F6" s="750"/>
      <c r="G6" s="751"/>
      <c r="H6" s="751"/>
      <c r="I6" s="751"/>
      <c r="J6" s="751"/>
      <c r="K6" s="751"/>
      <c r="L6" s="752"/>
      <c r="M6" s="744"/>
      <c r="N6" s="745" t="s">
        <v>310</v>
      </c>
      <c r="O6" s="746"/>
      <c r="P6" s="243">
        <v>6</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616</v>
      </c>
      <c r="F8" s="750"/>
      <c r="G8" s="751"/>
      <c r="H8" s="751"/>
      <c r="I8" s="751"/>
      <c r="J8" s="751"/>
      <c r="K8" s="751"/>
      <c r="L8" s="752"/>
      <c r="M8" s="756"/>
      <c r="N8" s="745" t="s">
        <v>260</v>
      </c>
      <c r="O8" s="746"/>
      <c r="P8" s="207" t="s">
        <v>616</v>
      </c>
      <c r="Q8" s="750"/>
      <c r="R8" s="751"/>
      <c r="S8" s="751"/>
      <c r="T8" s="751"/>
      <c r="U8" s="751"/>
      <c r="V8" s="751"/>
      <c r="W8" s="752"/>
    </row>
    <row r="9" spans="2:23" s="29" customFormat="1" ht="25.5" customHeight="1" x14ac:dyDescent="0.15">
      <c r="B9" s="757" t="s">
        <v>262</v>
      </c>
      <c r="C9" s="758"/>
      <c r="D9" s="759"/>
      <c r="E9" s="242" t="s">
        <v>469</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620</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631</v>
      </c>
      <c r="F13" s="779"/>
      <c r="G13" s="780"/>
      <c r="H13" s="765" t="s">
        <v>315</v>
      </c>
      <c r="I13" s="765"/>
      <c r="J13" s="766" t="s">
        <v>786</v>
      </c>
      <c r="K13" s="766"/>
      <c r="L13" s="766"/>
      <c r="M13" s="765" t="s">
        <v>314</v>
      </c>
      <c r="N13" s="765"/>
      <c r="O13" s="765"/>
      <c r="P13" s="778" t="s">
        <v>632</v>
      </c>
      <c r="Q13" s="779"/>
      <c r="R13" s="780"/>
      <c r="S13" s="765" t="s">
        <v>315</v>
      </c>
      <c r="T13" s="765"/>
      <c r="U13" s="766" t="s">
        <v>787</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785</v>
      </c>
      <c r="F15" s="762"/>
      <c r="G15" s="762"/>
      <c r="H15" s="762"/>
      <c r="I15" s="762"/>
      <c r="J15" s="762"/>
      <c r="K15" s="762"/>
      <c r="L15" s="763"/>
      <c r="M15" s="760" t="s">
        <v>318</v>
      </c>
      <c r="N15" s="760"/>
      <c r="O15" s="760"/>
      <c r="P15" s="761" t="s">
        <v>785</v>
      </c>
      <c r="Q15" s="762"/>
      <c r="R15" s="762"/>
      <c r="S15" s="762"/>
      <c r="T15" s="762"/>
      <c r="U15" s="762"/>
      <c r="V15" s="762"/>
      <c r="W15" s="763"/>
    </row>
    <row r="16" spans="2:23" s="29" customFormat="1" ht="25.5" customHeight="1" x14ac:dyDescent="0.15">
      <c r="B16" s="764" t="s">
        <v>308</v>
      </c>
      <c r="C16" s="764" t="s">
        <v>309</v>
      </c>
      <c r="D16" s="764"/>
      <c r="E16" s="207" t="s">
        <v>562</v>
      </c>
      <c r="F16" s="747"/>
      <c r="G16" s="748"/>
      <c r="H16" s="748"/>
      <c r="I16" s="748"/>
      <c r="J16" s="748"/>
      <c r="K16" s="748"/>
      <c r="L16" s="749"/>
      <c r="M16" s="764" t="s">
        <v>308</v>
      </c>
      <c r="N16" s="764" t="s">
        <v>309</v>
      </c>
      <c r="O16" s="764"/>
      <c r="P16" s="207" t="s">
        <v>562</v>
      </c>
      <c r="Q16" s="750"/>
      <c r="R16" s="751"/>
      <c r="S16" s="751"/>
      <c r="T16" s="751"/>
      <c r="U16" s="751"/>
      <c r="V16" s="751"/>
      <c r="W16" s="752"/>
    </row>
    <row r="17" spans="2:24" s="29" customFormat="1" ht="25.5" customHeight="1" x14ac:dyDescent="0.15">
      <c r="B17" s="764"/>
      <c r="C17" s="764" t="s">
        <v>310</v>
      </c>
      <c r="D17" s="764"/>
      <c r="E17" s="243">
        <v>7</v>
      </c>
      <c r="F17" s="750"/>
      <c r="G17" s="751"/>
      <c r="H17" s="751"/>
      <c r="I17" s="751"/>
      <c r="J17" s="751"/>
      <c r="K17" s="751"/>
      <c r="L17" s="752"/>
      <c r="M17" s="764"/>
      <c r="N17" s="764" t="s">
        <v>310</v>
      </c>
      <c r="O17" s="764"/>
      <c r="P17" s="243">
        <v>8</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616</v>
      </c>
      <c r="F19" s="750"/>
      <c r="G19" s="751"/>
      <c r="H19" s="751"/>
      <c r="I19" s="751"/>
      <c r="J19" s="751"/>
      <c r="K19" s="751"/>
      <c r="L19" s="752"/>
      <c r="M19" s="764"/>
      <c r="N19" s="764" t="s">
        <v>260</v>
      </c>
      <c r="O19" s="764"/>
      <c r="P19" s="207" t="s">
        <v>616</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634</v>
      </c>
      <c r="F24" s="779"/>
      <c r="G24" s="780"/>
      <c r="H24" s="765" t="s">
        <v>315</v>
      </c>
      <c r="I24" s="765"/>
      <c r="J24" s="778" t="s">
        <v>788</v>
      </c>
      <c r="K24" s="779"/>
      <c r="L24" s="780"/>
      <c r="M24" s="765" t="s">
        <v>314</v>
      </c>
      <c r="N24" s="765"/>
      <c r="O24" s="765"/>
      <c r="P24" s="778" t="s">
        <v>636</v>
      </c>
      <c r="Q24" s="779"/>
      <c r="R24" s="780"/>
      <c r="S24" s="765" t="s">
        <v>315</v>
      </c>
      <c r="T24" s="765"/>
      <c r="U24" s="766" t="s">
        <v>789</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785</v>
      </c>
      <c r="F26" s="762"/>
      <c r="G26" s="762"/>
      <c r="H26" s="762"/>
      <c r="I26" s="762"/>
      <c r="J26" s="762"/>
      <c r="K26" s="762"/>
      <c r="L26" s="763"/>
      <c r="M26" s="760" t="s">
        <v>318</v>
      </c>
      <c r="N26" s="760"/>
      <c r="O26" s="760"/>
      <c r="P26" s="761" t="s">
        <v>785</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E1A260EC-C7A0-426D-8F0E-190B02EA2E6D}">
      <formula1>INDIRECT(E7)</formula1>
    </dataValidation>
    <dataValidation allowBlank="1" showInputMessage="1" showErrorMessage="1" prompt="覆工スパン毎に連番を記入。_x000a_数値で入力する。" sqref="E6 E17 P17 P6" xr:uid="{C99EEDC4-DB6F-4230-94D7-04FC4E6C7254}"/>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AF67B1-A2E1-4B30-8E09-E74CA72CBFD8}">
          <x14:formula1>
            <xm:f>'(参考)リスト'!$B$16:$B$21</xm:f>
          </x14:formula1>
          <xm:sqref>E7 E18 P7 P18</xm:sqref>
        </x14:dataValidation>
        <x14:dataValidation type="list" allowBlank="1" showInputMessage="1" showErrorMessage="1" xr:uid="{C012DA20-530C-4156-872A-A2381D09ABD1}">
          <x14:formula1>
            <xm:f>'(参考)リスト'!$E$16:$E$27</xm:f>
          </x14:formula1>
          <xm:sqref>E9 E20 P9 P20</xm:sqref>
        </x14:dataValidation>
        <x14:dataValidation type="list" allowBlank="1" showInputMessage="1" showErrorMessage="1" xr:uid="{43015317-69B2-4583-9347-8426E63FEAF4}">
          <x14:formula1>
            <xm:f>'(参考)リスト'!$D$16:$D$18</xm:f>
          </x14:formula1>
          <xm:sqref>E10 E21 P10 P21</xm:sqref>
        </x14:dataValidation>
        <x14:dataValidation type="list" allowBlank="1" showInputMessage="1" showErrorMessage="1" xr:uid="{DF722485-D11D-47F3-88BD-C3902663E194}">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8D09-CCA7-431F-9011-14CF8B9027CD}">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t="s">
        <v>562</v>
      </c>
      <c r="F5" s="747"/>
      <c r="G5" s="748"/>
      <c r="H5" s="748"/>
      <c r="I5" s="748"/>
      <c r="J5" s="748"/>
      <c r="K5" s="748"/>
      <c r="L5" s="749"/>
      <c r="M5" s="743" t="s">
        <v>308</v>
      </c>
      <c r="N5" s="745" t="s">
        <v>309</v>
      </c>
      <c r="O5" s="746"/>
      <c r="P5" s="207" t="s">
        <v>562</v>
      </c>
      <c r="Q5" s="750"/>
      <c r="R5" s="751"/>
      <c r="S5" s="751"/>
      <c r="T5" s="751"/>
      <c r="U5" s="751"/>
      <c r="V5" s="751"/>
      <c r="W5" s="752"/>
    </row>
    <row r="6" spans="2:23" s="29" customFormat="1" ht="25.5" customHeight="1" x14ac:dyDescent="0.15">
      <c r="B6" s="744"/>
      <c r="C6" s="745" t="s">
        <v>310</v>
      </c>
      <c r="D6" s="746"/>
      <c r="E6" s="243">
        <v>9</v>
      </c>
      <c r="F6" s="750"/>
      <c r="G6" s="751"/>
      <c r="H6" s="751"/>
      <c r="I6" s="751"/>
      <c r="J6" s="751"/>
      <c r="K6" s="751"/>
      <c r="L6" s="752"/>
      <c r="M6" s="744"/>
      <c r="N6" s="745" t="s">
        <v>310</v>
      </c>
      <c r="O6" s="746"/>
      <c r="P6" s="243">
        <v>10</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616</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637</v>
      </c>
      <c r="F13" s="779"/>
      <c r="G13" s="780"/>
      <c r="H13" s="765" t="s">
        <v>315</v>
      </c>
      <c r="I13" s="765"/>
      <c r="J13" s="766" t="s">
        <v>790</v>
      </c>
      <c r="K13" s="766"/>
      <c r="L13" s="766"/>
      <c r="M13" s="765" t="s">
        <v>314</v>
      </c>
      <c r="N13" s="765"/>
      <c r="O13" s="765"/>
      <c r="P13" s="778" t="s">
        <v>639</v>
      </c>
      <c r="Q13" s="779"/>
      <c r="R13" s="780"/>
      <c r="S13" s="765" t="s">
        <v>315</v>
      </c>
      <c r="T13" s="765"/>
      <c r="U13" s="766" t="s">
        <v>791</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783</v>
      </c>
      <c r="F15" s="762"/>
      <c r="G15" s="762"/>
      <c r="H15" s="762"/>
      <c r="I15" s="762"/>
      <c r="J15" s="762"/>
      <c r="K15" s="762"/>
      <c r="L15" s="763"/>
      <c r="M15" s="760" t="s">
        <v>318</v>
      </c>
      <c r="N15" s="760"/>
      <c r="O15" s="760"/>
      <c r="P15" s="761" t="s">
        <v>792</v>
      </c>
      <c r="Q15" s="762"/>
      <c r="R15" s="762"/>
      <c r="S15" s="762"/>
      <c r="T15" s="762"/>
      <c r="U15" s="762"/>
      <c r="V15" s="762"/>
      <c r="W15" s="763"/>
    </row>
    <row r="16" spans="2:23" s="29" customFormat="1" ht="25.5" customHeight="1" x14ac:dyDescent="0.15">
      <c r="B16" s="764" t="s">
        <v>308</v>
      </c>
      <c r="C16" s="764" t="s">
        <v>309</v>
      </c>
      <c r="D16" s="764"/>
      <c r="E16" s="207" t="s">
        <v>562</v>
      </c>
      <c r="F16" s="747"/>
      <c r="G16" s="748"/>
      <c r="H16" s="748"/>
      <c r="I16" s="748"/>
      <c r="J16" s="748"/>
      <c r="K16" s="748"/>
      <c r="L16" s="749"/>
      <c r="M16" s="764" t="s">
        <v>308</v>
      </c>
      <c r="N16" s="764" t="s">
        <v>309</v>
      </c>
      <c r="O16" s="764"/>
      <c r="P16" s="207" t="s">
        <v>562</v>
      </c>
      <c r="Q16" s="750"/>
      <c r="R16" s="751"/>
      <c r="S16" s="751"/>
      <c r="T16" s="751"/>
      <c r="U16" s="751"/>
      <c r="V16" s="751"/>
      <c r="W16" s="752"/>
    </row>
    <row r="17" spans="2:24" s="29" customFormat="1" ht="25.5" customHeight="1" x14ac:dyDescent="0.15">
      <c r="B17" s="764"/>
      <c r="C17" s="764" t="s">
        <v>310</v>
      </c>
      <c r="D17" s="764"/>
      <c r="E17" s="243">
        <v>11</v>
      </c>
      <c r="F17" s="750"/>
      <c r="G17" s="751"/>
      <c r="H17" s="751"/>
      <c r="I17" s="751"/>
      <c r="J17" s="751"/>
      <c r="K17" s="751"/>
      <c r="L17" s="752"/>
      <c r="M17" s="764"/>
      <c r="N17" s="764" t="s">
        <v>310</v>
      </c>
      <c r="O17" s="764"/>
      <c r="P17" s="243">
        <v>12</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638</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503</v>
      </c>
      <c r="F20" s="750"/>
      <c r="G20" s="751"/>
      <c r="H20" s="751"/>
      <c r="I20" s="751"/>
      <c r="J20" s="751"/>
      <c r="K20" s="751"/>
      <c r="L20" s="752"/>
      <c r="M20" s="760" t="s">
        <v>262</v>
      </c>
      <c r="N20" s="760"/>
      <c r="O20" s="760"/>
      <c r="P20" s="242" t="s">
        <v>503</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639</v>
      </c>
      <c r="F24" s="779"/>
      <c r="G24" s="780"/>
      <c r="H24" s="765" t="s">
        <v>315</v>
      </c>
      <c r="I24" s="765"/>
      <c r="J24" s="778" t="s">
        <v>793</v>
      </c>
      <c r="K24" s="779"/>
      <c r="L24" s="780"/>
      <c r="M24" s="765" t="s">
        <v>314</v>
      </c>
      <c r="N24" s="765"/>
      <c r="O24" s="765"/>
      <c r="P24" s="778" t="s">
        <v>618</v>
      </c>
      <c r="Q24" s="779"/>
      <c r="R24" s="780"/>
      <c r="S24" s="765" t="s">
        <v>315</v>
      </c>
      <c r="T24" s="765"/>
      <c r="U24" s="766" t="s">
        <v>780</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794</v>
      </c>
      <c r="F26" s="762"/>
      <c r="G26" s="762"/>
      <c r="H26" s="762"/>
      <c r="I26" s="762"/>
      <c r="J26" s="762"/>
      <c r="K26" s="762"/>
      <c r="L26" s="763"/>
      <c r="M26" s="760" t="s">
        <v>318</v>
      </c>
      <c r="N26" s="760"/>
      <c r="O26" s="760"/>
      <c r="P26" s="761" t="s">
        <v>795</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2E3DF2A-F9AD-418D-8751-981872102A0D}">
      <formula1>INDIRECT(E7)</formula1>
    </dataValidation>
    <dataValidation allowBlank="1" showInputMessage="1" showErrorMessage="1" prompt="覆工スパン毎に連番を記入。_x000a_数値で入力する。" sqref="E6 E17 P17 P6" xr:uid="{3E61EE5C-6727-477D-B417-8FA4778491CD}"/>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C485E9-77E1-48CF-95C7-1F9E30BF9CC0}">
          <x14:formula1>
            <xm:f>'(参考)リスト'!$B$16:$B$21</xm:f>
          </x14:formula1>
          <xm:sqref>E7 E18 P7 P18</xm:sqref>
        </x14:dataValidation>
        <x14:dataValidation type="list" allowBlank="1" showInputMessage="1" showErrorMessage="1" xr:uid="{D8C7930F-1C2B-453B-8B20-511E1573319D}">
          <x14:formula1>
            <xm:f>'(参考)リスト'!$E$16:$E$27</xm:f>
          </x14:formula1>
          <xm:sqref>E9 E20 P9 P20</xm:sqref>
        </x14:dataValidation>
        <x14:dataValidation type="list" allowBlank="1" showInputMessage="1" showErrorMessage="1" xr:uid="{9FD79A2A-09EA-4D6E-AC51-EE966802863A}">
          <x14:formula1>
            <xm:f>'(参考)リスト'!$D$16:$D$18</xm:f>
          </x14:formula1>
          <xm:sqref>E10 E21 P10 P21</xm:sqref>
        </x14:dataValidation>
        <x14:dataValidation type="list" allowBlank="1" showInputMessage="1" showErrorMessage="1" xr:uid="{44522F3D-D905-4785-BC89-136A8DF94577}">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21BF0-66CC-4F8E-AB22-928AAEFD2BF4}">
  <dimension ref="B1:X31"/>
  <sheetViews>
    <sheetView showGridLines="0" showZeros="0" view="pageBreakPreview"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t="s">
        <v>562</v>
      </c>
      <c r="F5" s="747"/>
      <c r="G5" s="748"/>
      <c r="H5" s="748"/>
      <c r="I5" s="748"/>
      <c r="J5" s="748"/>
      <c r="K5" s="748"/>
      <c r="L5" s="749"/>
      <c r="M5" s="743" t="s">
        <v>308</v>
      </c>
      <c r="N5" s="745" t="s">
        <v>309</v>
      </c>
      <c r="O5" s="746"/>
      <c r="P5" s="207" t="s">
        <v>562</v>
      </c>
      <c r="Q5" s="750"/>
      <c r="R5" s="751"/>
      <c r="S5" s="751"/>
      <c r="T5" s="751"/>
      <c r="U5" s="751"/>
      <c r="V5" s="751"/>
      <c r="W5" s="752"/>
    </row>
    <row r="6" spans="2:23" s="29" customFormat="1" ht="25.5" customHeight="1" x14ac:dyDescent="0.15">
      <c r="B6" s="744"/>
      <c r="C6" s="745" t="s">
        <v>310</v>
      </c>
      <c r="D6" s="746"/>
      <c r="E6" s="243">
        <v>13</v>
      </c>
      <c r="F6" s="750"/>
      <c r="G6" s="751"/>
      <c r="H6" s="751"/>
      <c r="I6" s="751"/>
      <c r="J6" s="751"/>
      <c r="K6" s="751"/>
      <c r="L6" s="752"/>
      <c r="M6" s="744"/>
      <c r="N6" s="745" t="s">
        <v>310</v>
      </c>
      <c r="O6" s="746"/>
      <c r="P6" s="243">
        <v>14</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641</v>
      </c>
      <c r="F8" s="750"/>
      <c r="G8" s="751"/>
      <c r="H8" s="751"/>
      <c r="I8" s="751"/>
      <c r="J8" s="751"/>
      <c r="K8" s="751"/>
      <c r="L8" s="752"/>
      <c r="M8" s="756"/>
      <c r="N8" s="745" t="s">
        <v>260</v>
      </c>
      <c r="O8" s="746"/>
      <c r="P8" s="207" t="s">
        <v>642</v>
      </c>
      <c r="Q8" s="750"/>
      <c r="R8" s="751"/>
      <c r="S8" s="751"/>
      <c r="T8" s="751"/>
      <c r="U8" s="751"/>
      <c r="V8" s="751"/>
      <c r="W8" s="752"/>
    </row>
    <row r="9" spans="2:23" s="29" customFormat="1" ht="25.5" customHeight="1" x14ac:dyDescent="0.15">
      <c r="B9" s="757" t="s">
        <v>262</v>
      </c>
      <c r="C9" s="758"/>
      <c r="D9" s="759"/>
      <c r="E9" s="242" t="s">
        <v>503</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627</v>
      </c>
      <c r="F13" s="779"/>
      <c r="G13" s="780"/>
      <c r="H13" s="765" t="s">
        <v>315</v>
      </c>
      <c r="I13" s="765"/>
      <c r="J13" s="766" t="s">
        <v>796</v>
      </c>
      <c r="K13" s="766"/>
      <c r="L13" s="766"/>
      <c r="M13" s="765" t="s">
        <v>314</v>
      </c>
      <c r="N13" s="765"/>
      <c r="O13" s="765"/>
      <c r="P13" s="778" t="s">
        <v>643</v>
      </c>
      <c r="Q13" s="779"/>
      <c r="R13" s="780"/>
      <c r="S13" s="765" t="s">
        <v>315</v>
      </c>
      <c r="T13" s="765"/>
      <c r="U13" s="766" t="s">
        <v>797</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794</v>
      </c>
      <c r="F15" s="762"/>
      <c r="G15" s="762"/>
      <c r="H15" s="762"/>
      <c r="I15" s="762"/>
      <c r="J15" s="762"/>
      <c r="K15" s="762"/>
      <c r="L15" s="763"/>
      <c r="M15" s="760" t="s">
        <v>318</v>
      </c>
      <c r="N15" s="760"/>
      <c r="O15" s="760"/>
      <c r="P15" s="761" t="s">
        <v>798</v>
      </c>
      <c r="Q15" s="762"/>
      <c r="R15" s="762"/>
      <c r="S15" s="762"/>
      <c r="T15" s="762"/>
      <c r="U15" s="762"/>
      <c r="V15" s="762"/>
      <c r="W15" s="763"/>
    </row>
    <row r="16" spans="2:23" s="29" customFormat="1" ht="25.5" customHeight="1" x14ac:dyDescent="0.15">
      <c r="B16" s="764" t="s">
        <v>308</v>
      </c>
      <c r="C16" s="764" t="s">
        <v>309</v>
      </c>
      <c r="D16" s="764"/>
      <c r="E16" s="207" t="s">
        <v>562</v>
      </c>
      <c r="F16" s="747"/>
      <c r="G16" s="748"/>
      <c r="H16" s="748"/>
      <c r="I16" s="748"/>
      <c r="J16" s="748"/>
      <c r="K16" s="748"/>
      <c r="L16" s="749"/>
      <c r="M16" s="764" t="s">
        <v>308</v>
      </c>
      <c r="N16" s="764" t="s">
        <v>309</v>
      </c>
      <c r="O16" s="764"/>
      <c r="P16" s="207">
        <v>1</v>
      </c>
      <c r="Q16" s="750"/>
      <c r="R16" s="751"/>
      <c r="S16" s="751"/>
      <c r="T16" s="751"/>
      <c r="U16" s="751"/>
      <c r="V16" s="751"/>
      <c r="W16" s="752"/>
    </row>
    <row r="17" spans="2:24" s="29" customFormat="1" ht="25.5" customHeight="1" x14ac:dyDescent="0.15">
      <c r="B17" s="764"/>
      <c r="C17" s="764" t="s">
        <v>310</v>
      </c>
      <c r="D17" s="764"/>
      <c r="E17" s="243">
        <v>15</v>
      </c>
      <c r="F17" s="750"/>
      <c r="G17" s="751"/>
      <c r="H17" s="751"/>
      <c r="I17" s="751"/>
      <c r="J17" s="751"/>
      <c r="K17" s="751"/>
      <c r="L17" s="752"/>
      <c r="M17" s="764"/>
      <c r="N17" s="764" t="s">
        <v>310</v>
      </c>
      <c r="O17" s="764"/>
      <c r="P17" s="243">
        <v>1</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616</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645</v>
      </c>
      <c r="F24" s="779"/>
      <c r="G24" s="780"/>
      <c r="H24" s="765" t="s">
        <v>315</v>
      </c>
      <c r="I24" s="765"/>
      <c r="J24" s="778" t="s">
        <v>799</v>
      </c>
      <c r="K24" s="779"/>
      <c r="L24" s="780"/>
      <c r="M24" s="765" t="s">
        <v>314</v>
      </c>
      <c r="N24" s="765"/>
      <c r="O24" s="765"/>
      <c r="P24" s="778" t="s">
        <v>647</v>
      </c>
      <c r="Q24" s="779"/>
      <c r="R24" s="780"/>
      <c r="S24" s="765" t="s">
        <v>315</v>
      </c>
      <c r="T24" s="765"/>
      <c r="U24" s="766" t="s">
        <v>801</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800</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5F08EEB-70F6-4EBD-85AF-FF387654FEFB}">
      <formula1>INDIRECT(E7)</formula1>
    </dataValidation>
    <dataValidation allowBlank="1" showInputMessage="1" showErrorMessage="1" prompt="覆工スパン毎に連番を記入。_x000a_数値で入力する。" sqref="E6 E17 P17 P6" xr:uid="{2385FB4D-30D1-4803-BB6F-C999016BB641}"/>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6AA54D6-194F-4289-A20B-959854788810}">
          <x14:formula1>
            <xm:f>'(参考)リスト'!$B$16:$B$21</xm:f>
          </x14:formula1>
          <xm:sqref>E7 E18 P7 P18</xm:sqref>
        </x14:dataValidation>
        <x14:dataValidation type="list" allowBlank="1" showInputMessage="1" showErrorMessage="1" xr:uid="{CC9B8D94-DF9D-48AE-AFD4-3385C0D57C0A}">
          <x14:formula1>
            <xm:f>'(参考)リスト'!$E$16:$E$27</xm:f>
          </x14:formula1>
          <xm:sqref>E9 E20 P9 P20</xm:sqref>
        </x14:dataValidation>
        <x14:dataValidation type="list" allowBlank="1" showInputMessage="1" showErrorMessage="1" xr:uid="{6E00FE4C-42DD-418E-90BB-ABC5333E1103}">
          <x14:formula1>
            <xm:f>'(参考)リスト'!$D$16:$D$18</xm:f>
          </x14:formula1>
          <xm:sqref>E10 E21 P10 P21</xm:sqref>
        </x14:dataValidation>
        <x14:dataValidation type="list" allowBlank="1" showInputMessage="1" showErrorMessage="1" xr:uid="{31174B44-F96F-4B03-BE53-9A6C849E7B63}">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D4C3-C1E0-481A-8174-F504E81CF1E7}">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1</v>
      </c>
      <c r="F5" s="747"/>
      <c r="G5" s="748"/>
      <c r="H5" s="748"/>
      <c r="I5" s="748"/>
      <c r="J5" s="748"/>
      <c r="K5" s="748"/>
      <c r="L5" s="749"/>
      <c r="M5" s="743" t="s">
        <v>308</v>
      </c>
      <c r="N5" s="745" t="s">
        <v>309</v>
      </c>
      <c r="O5" s="746"/>
      <c r="P5" s="207">
        <v>1</v>
      </c>
      <c r="Q5" s="750"/>
      <c r="R5" s="751"/>
      <c r="S5" s="751"/>
      <c r="T5" s="751"/>
      <c r="U5" s="751"/>
      <c r="V5" s="751"/>
      <c r="W5" s="752"/>
    </row>
    <row r="6" spans="2:23" s="29" customFormat="1" ht="25.5" customHeight="1" x14ac:dyDescent="0.15">
      <c r="B6" s="744"/>
      <c r="C6" s="745" t="s">
        <v>310</v>
      </c>
      <c r="D6" s="746"/>
      <c r="E6" s="243">
        <v>2</v>
      </c>
      <c r="F6" s="750"/>
      <c r="G6" s="751"/>
      <c r="H6" s="751"/>
      <c r="I6" s="751"/>
      <c r="J6" s="751"/>
      <c r="K6" s="751"/>
      <c r="L6" s="752"/>
      <c r="M6" s="744"/>
      <c r="N6" s="745" t="s">
        <v>310</v>
      </c>
      <c r="O6" s="746"/>
      <c r="P6" s="243">
        <v>3</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638</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469</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620</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649</v>
      </c>
      <c r="F13" s="779"/>
      <c r="G13" s="780"/>
      <c r="H13" s="765" t="s">
        <v>315</v>
      </c>
      <c r="I13" s="765"/>
      <c r="J13" s="766" t="s">
        <v>803</v>
      </c>
      <c r="K13" s="766"/>
      <c r="L13" s="766"/>
      <c r="M13" s="765" t="s">
        <v>314</v>
      </c>
      <c r="N13" s="765"/>
      <c r="O13" s="765"/>
      <c r="P13" s="778" t="s">
        <v>650</v>
      </c>
      <c r="Q13" s="779"/>
      <c r="R13" s="780"/>
      <c r="S13" s="765" t="s">
        <v>315</v>
      </c>
      <c r="T13" s="765"/>
      <c r="U13" s="766" t="s">
        <v>804</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792</v>
      </c>
      <c r="F15" s="762"/>
      <c r="G15" s="762"/>
      <c r="H15" s="762"/>
      <c r="I15" s="762"/>
      <c r="J15" s="762"/>
      <c r="K15" s="762"/>
      <c r="L15" s="763"/>
      <c r="M15" s="760" t="s">
        <v>318</v>
      </c>
      <c r="N15" s="760"/>
      <c r="O15" s="760"/>
      <c r="P15" s="761" t="s">
        <v>802</v>
      </c>
      <c r="Q15" s="762"/>
      <c r="R15" s="762"/>
      <c r="S15" s="762"/>
      <c r="T15" s="762"/>
      <c r="U15" s="762"/>
      <c r="V15" s="762"/>
      <c r="W15" s="763"/>
    </row>
    <row r="16" spans="2:23" s="29" customFormat="1" ht="25.5" customHeight="1" x14ac:dyDescent="0.15">
      <c r="B16" s="764" t="s">
        <v>308</v>
      </c>
      <c r="C16" s="764" t="s">
        <v>309</v>
      </c>
      <c r="D16" s="764"/>
      <c r="E16" s="207">
        <v>1</v>
      </c>
      <c r="F16" s="747"/>
      <c r="G16" s="748"/>
      <c r="H16" s="748"/>
      <c r="I16" s="748"/>
      <c r="J16" s="748"/>
      <c r="K16" s="748"/>
      <c r="L16" s="749"/>
      <c r="M16" s="764" t="s">
        <v>308</v>
      </c>
      <c r="N16" s="764" t="s">
        <v>309</v>
      </c>
      <c r="O16" s="764"/>
      <c r="P16" s="207">
        <v>1</v>
      </c>
      <c r="Q16" s="750"/>
      <c r="R16" s="751"/>
      <c r="S16" s="751"/>
      <c r="T16" s="751"/>
      <c r="U16" s="751"/>
      <c r="V16" s="751"/>
      <c r="W16" s="752"/>
    </row>
    <row r="17" spans="2:24" s="29" customFormat="1" ht="25.5" customHeight="1" x14ac:dyDescent="0.15">
      <c r="B17" s="764"/>
      <c r="C17" s="764" t="s">
        <v>310</v>
      </c>
      <c r="D17" s="764"/>
      <c r="E17" s="243">
        <v>4</v>
      </c>
      <c r="F17" s="750"/>
      <c r="G17" s="751"/>
      <c r="H17" s="751"/>
      <c r="I17" s="751"/>
      <c r="J17" s="751"/>
      <c r="K17" s="751"/>
      <c r="L17" s="752"/>
      <c r="M17" s="764"/>
      <c r="N17" s="764" t="s">
        <v>310</v>
      </c>
      <c r="O17" s="764"/>
      <c r="P17" s="243">
        <v>5</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651</v>
      </c>
      <c r="F24" s="779"/>
      <c r="G24" s="780"/>
      <c r="H24" s="765" t="s">
        <v>315</v>
      </c>
      <c r="I24" s="765"/>
      <c r="J24" s="778" t="s">
        <v>804</v>
      </c>
      <c r="K24" s="779"/>
      <c r="L24" s="780"/>
      <c r="M24" s="765" t="s">
        <v>314</v>
      </c>
      <c r="N24" s="765"/>
      <c r="O24" s="765"/>
      <c r="P24" s="778" t="s">
        <v>653</v>
      </c>
      <c r="Q24" s="779"/>
      <c r="R24" s="780"/>
      <c r="S24" s="765" t="s">
        <v>315</v>
      </c>
      <c r="T24" s="765"/>
      <c r="U24" s="766" t="s">
        <v>805</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802</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EE1FBE6E-7121-4917-A8AF-CDFB539AD9C4}">
      <formula1>INDIRECT(E7)</formula1>
    </dataValidation>
    <dataValidation allowBlank="1" showInputMessage="1" showErrorMessage="1" prompt="覆工スパン毎に連番を記入。_x000a_数値で入力する。" sqref="E6 E17 P17 P6" xr:uid="{EEE9D67A-0149-43D5-A85B-8BBEFE7E6325}"/>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44185C-7F46-4A9F-A3C8-D273E578A193}">
          <x14:formula1>
            <xm:f>'(参考)リスト'!$B$16:$B$21</xm:f>
          </x14:formula1>
          <xm:sqref>E7 E18 P7 P18</xm:sqref>
        </x14:dataValidation>
        <x14:dataValidation type="list" allowBlank="1" showInputMessage="1" showErrorMessage="1" xr:uid="{2661161C-A28A-4937-BB97-55E643C3F878}">
          <x14:formula1>
            <xm:f>'(参考)リスト'!$E$16:$E$27</xm:f>
          </x14:formula1>
          <xm:sqref>E9 E20 P9 P20</xm:sqref>
        </x14:dataValidation>
        <x14:dataValidation type="list" allowBlank="1" showInputMessage="1" showErrorMessage="1" xr:uid="{0874226F-DE80-4048-BF5E-73D0DF435826}">
          <x14:formula1>
            <xm:f>'(参考)リスト'!$D$16:$D$18</xm:f>
          </x14:formula1>
          <xm:sqref>E10 E21 P10 P21</xm:sqref>
        </x14:dataValidation>
        <x14:dataValidation type="list" allowBlank="1" showInputMessage="1" showErrorMessage="1" xr:uid="{08CE3C04-6FB0-4C41-AAC9-103EA1A48365}">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D25D-AD66-4701-B447-8C8D46BD6F4E}">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1</v>
      </c>
      <c r="F5" s="747"/>
      <c r="G5" s="748"/>
      <c r="H5" s="748"/>
      <c r="I5" s="748"/>
      <c r="J5" s="748"/>
      <c r="K5" s="748"/>
      <c r="L5" s="749"/>
      <c r="M5" s="743" t="s">
        <v>308</v>
      </c>
      <c r="N5" s="745" t="s">
        <v>309</v>
      </c>
      <c r="O5" s="746"/>
      <c r="P5" s="207">
        <v>1</v>
      </c>
      <c r="Q5" s="750"/>
      <c r="R5" s="751"/>
      <c r="S5" s="751"/>
      <c r="T5" s="751"/>
      <c r="U5" s="751"/>
      <c r="V5" s="751"/>
      <c r="W5" s="752"/>
    </row>
    <row r="6" spans="2:23" s="29" customFormat="1" ht="25.5" customHeight="1" x14ac:dyDescent="0.15">
      <c r="B6" s="744"/>
      <c r="C6" s="745" t="s">
        <v>310</v>
      </c>
      <c r="D6" s="746"/>
      <c r="E6" s="243">
        <v>6</v>
      </c>
      <c r="F6" s="750"/>
      <c r="G6" s="751"/>
      <c r="H6" s="751"/>
      <c r="I6" s="751"/>
      <c r="J6" s="751"/>
      <c r="K6" s="751"/>
      <c r="L6" s="752"/>
      <c r="M6" s="744"/>
      <c r="N6" s="745" t="s">
        <v>310</v>
      </c>
      <c r="O6" s="746"/>
      <c r="P6" s="243">
        <v>7</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638</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655</v>
      </c>
      <c r="F13" s="779"/>
      <c r="G13" s="780"/>
      <c r="H13" s="765" t="s">
        <v>315</v>
      </c>
      <c r="I13" s="765"/>
      <c r="J13" s="766" t="s">
        <v>806</v>
      </c>
      <c r="K13" s="766"/>
      <c r="L13" s="766"/>
      <c r="M13" s="765" t="s">
        <v>314</v>
      </c>
      <c r="N13" s="765"/>
      <c r="O13" s="765"/>
      <c r="P13" s="778" t="s">
        <v>657</v>
      </c>
      <c r="Q13" s="779"/>
      <c r="R13" s="780"/>
      <c r="S13" s="765" t="s">
        <v>315</v>
      </c>
      <c r="T13" s="765"/>
      <c r="U13" s="766" t="s">
        <v>807</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802</v>
      </c>
      <c r="F15" s="762"/>
      <c r="G15" s="762"/>
      <c r="H15" s="762"/>
      <c r="I15" s="762"/>
      <c r="J15" s="762"/>
      <c r="K15" s="762"/>
      <c r="L15" s="763"/>
      <c r="M15" s="760" t="s">
        <v>318</v>
      </c>
      <c r="N15" s="760"/>
      <c r="O15" s="760"/>
      <c r="P15" s="761" t="s">
        <v>808</v>
      </c>
      <c r="Q15" s="762"/>
      <c r="R15" s="762"/>
      <c r="S15" s="762"/>
      <c r="T15" s="762"/>
      <c r="U15" s="762"/>
      <c r="V15" s="762"/>
      <c r="W15" s="763"/>
    </row>
    <row r="16" spans="2:23" s="29" customFormat="1" ht="25.5" customHeight="1" x14ac:dyDescent="0.15">
      <c r="B16" s="764" t="s">
        <v>308</v>
      </c>
      <c r="C16" s="764" t="s">
        <v>309</v>
      </c>
      <c r="D16" s="764"/>
      <c r="E16" s="207">
        <v>1</v>
      </c>
      <c r="F16" s="747"/>
      <c r="G16" s="748"/>
      <c r="H16" s="748"/>
      <c r="I16" s="748"/>
      <c r="J16" s="748"/>
      <c r="K16" s="748"/>
      <c r="L16" s="749"/>
      <c r="M16" s="764" t="s">
        <v>308</v>
      </c>
      <c r="N16" s="764" t="s">
        <v>309</v>
      </c>
      <c r="O16" s="764"/>
      <c r="P16" s="207">
        <v>1</v>
      </c>
      <c r="Q16" s="750"/>
      <c r="R16" s="751"/>
      <c r="S16" s="751"/>
      <c r="T16" s="751"/>
      <c r="U16" s="751"/>
      <c r="V16" s="751"/>
      <c r="W16" s="752"/>
    </row>
    <row r="17" spans="2:24" s="29" customFormat="1" ht="25.5" customHeight="1" x14ac:dyDescent="0.15">
      <c r="B17" s="764"/>
      <c r="C17" s="764" t="s">
        <v>310</v>
      </c>
      <c r="D17" s="764"/>
      <c r="E17" s="243">
        <v>8</v>
      </c>
      <c r="F17" s="750"/>
      <c r="G17" s="751"/>
      <c r="H17" s="751"/>
      <c r="I17" s="751"/>
      <c r="J17" s="751"/>
      <c r="K17" s="751"/>
      <c r="L17" s="752"/>
      <c r="M17" s="764"/>
      <c r="N17" s="764" t="s">
        <v>310</v>
      </c>
      <c r="O17" s="764"/>
      <c r="P17" s="243">
        <v>9</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659</v>
      </c>
      <c r="F24" s="779"/>
      <c r="G24" s="780"/>
      <c r="H24" s="765" t="s">
        <v>315</v>
      </c>
      <c r="I24" s="765"/>
      <c r="J24" s="778" t="s">
        <v>809</v>
      </c>
      <c r="K24" s="779"/>
      <c r="L24" s="780"/>
      <c r="M24" s="765" t="s">
        <v>314</v>
      </c>
      <c r="N24" s="765"/>
      <c r="O24" s="765"/>
      <c r="P24" s="778" t="s">
        <v>661</v>
      </c>
      <c r="Q24" s="779"/>
      <c r="R24" s="780"/>
      <c r="S24" s="765" t="s">
        <v>315</v>
      </c>
      <c r="T24" s="765"/>
      <c r="U24" s="766" t="s">
        <v>811</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802</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8ED60EF9-13A9-4789-B0F9-3616A542C2FC}">
      <formula1>INDIRECT(E7)</formula1>
    </dataValidation>
    <dataValidation allowBlank="1" showInputMessage="1" showErrorMessage="1" prompt="覆工スパン毎に連番を記入。_x000a_数値で入力する。" sqref="E6 E17 P17 P6" xr:uid="{8BC2B7C4-CA12-4E3D-A5FF-B95935B2B3DB}"/>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52EA39-95F9-427C-9CDB-A85B080C5CC5}">
          <x14:formula1>
            <xm:f>'(参考)リスト'!$B$16:$B$21</xm:f>
          </x14:formula1>
          <xm:sqref>E7 E18 P7 P18</xm:sqref>
        </x14:dataValidation>
        <x14:dataValidation type="list" allowBlank="1" showInputMessage="1" showErrorMessage="1" xr:uid="{F0FD0252-CF12-45CC-A517-9190BD88C1BD}">
          <x14:formula1>
            <xm:f>'(参考)リスト'!$E$16:$E$27</xm:f>
          </x14:formula1>
          <xm:sqref>E9 E20 P9 P20</xm:sqref>
        </x14:dataValidation>
        <x14:dataValidation type="list" allowBlank="1" showInputMessage="1" showErrorMessage="1" xr:uid="{728622E4-6919-4E22-B42E-75B00ED7D526}">
          <x14:formula1>
            <xm:f>'(参考)リスト'!$D$16:$D$18</xm:f>
          </x14:formula1>
          <xm:sqref>E10 E21 P10 P21</xm:sqref>
        </x14:dataValidation>
        <x14:dataValidation type="list" allowBlank="1" showInputMessage="1" showErrorMessage="1" xr:uid="{E247DDD9-F95E-40C3-A2AE-8584AFF70899}">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E339D-F790-493A-9F37-D965658D1120}">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1</v>
      </c>
      <c r="F5" s="747"/>
      <c r="G5" s="748"/>
      <c r="H5" s="748"/>
      <c r="I5" s="748"/>
      <c r="J5" s="748"/>
      <c r="K5" s="748"/>
      <c r="L5" s="749"/>
      <c r="M5" s="743" t="s">
        <v>308</v>
      </c>
      <c r="N5" s="745" t="s">
        <v>309</v>
      </c>
      <c r="O5" s="746"/>
      <c r="P5" s="207">
        <v>1</v>
      </c>
      <c r="Q5" s="750"/>
      <c r="R5" s="751"/>
      <c r="S5" s="751"/>
      <c r="T5" s="751"/>
      <c r="U5" s="751"/>
      <c r="V5" s="751"/>
      <c r="W5" s="752"/>
    </row>
    <row r="6" spans="2:23" s="29" customFormat="1" ht="25.5" customHeight="1" x14ac:dyDescent="0.15">
      <c r="B6" s="744"/>
      <c r="C6" s="745" t="s">
        <v>310</v>
      </c>
      <c r="D6" s="746"/>
      <c r="E6" s="243">
        <v>10</v>
      </c>
      <c r="F6" s="750"/>
      <c r="G6" s="751"/>
      <c r="H6" s="751"/>
      <c r="I6" s="751"/>
      <c r="J6" s="751"/>
      <c r="K6" s="751"/>
      <c r="L6" s="752"/>
      <c r="M6" s="744"/>
      <c r="N6" s="745" t="s">
        <v>310</v>
      </c>
      <c r="O6" s="746"/>
      <c r="P6" s="243">
        <v>11</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663</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664</v>
      </c>
      <c r="F13" s="779"/>
      <c r="G13" s="780"/>
      <c r="H13" s="765" t="s">
        <v>315</v>
      </c>
      <c r="I13" s="765"/>
      <c r="J13" s="766" t="s">
        <v>812</v>
      </c>
      <c r="K13" s="766"/>
      <c r="L13" s="766"/>
      <c r="M13" s="765" t="s">
        <v>314</v>
      </c>
      <c r="N13" s="765"/>
      <c r="O13" s="765"/>
      <c r="P13" s="778" t="s">
        <v>666</v>
      </c>
      <c r="Q13" s="779"/>
      <c r="R13" s="780"/>
      <c r="S13" s="765" t="s">
        <v>315</v>
      </c>
      <c r="T13" s="765"/>
      <c r="U13" s="766" t="s">
        <v>813</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802</v>
      </c>
      <c r="Q15" s="762"/>
      <c r="R15" s="762"/>
      <c r="S15" s="762"/>
      <c r="T15" s="762"/>
      <c r="U15" s="762"/>
      <c r="V15" s="762"/>
      <c r="W15" s="763"/>
    </row>
    <row r="16" spans="2:23" s="29" customFormat="1" ht="25.5" customHeight="1" x14ac:dyDescent="0.15">
      <c r="B16" s="764" t="s">
        <v>308</v>
      </c>
      <c r="C16" s="764" t="s">
        <v>309</v>
      </c>
      <c r="D16" s="764"/>
      <c r="E16" s="207">
        <v>1</v>
      </c>
      <c r="F16" s="747"/>
      <c r="G16" s="748"/>
      <c r="H16" s="748"/>
      <c r="I16" s="748"/>
      <c r="J16" s="748"/>
      <c r="K16" s="748"/>
      <c r="L16" s="749"/>
      <c r="M16" s="764" t="s">
        <v>308</v>
      </c>
      <c r="N16" s="764" t="s">
        <v>309</v>
      </c>
      <c r="O16" s="764"/>
      <c r="P16" s="207">
        <v>1</v>
      </c>
      <c r="Q16" s="750"/>
      <c r="R16" s="751"/>
      <c r="S16" s="751"/>
      <c r="T16" s="751"/>
      <c r="U16" s="751"/>
      <c r="V16" s="751"/>
      <c r="W16" s="752"/>
    </row>
    <row r="17" spans="2:24" s="29" customFormat="1" ht="25.5" customHeight="1" x14ac:dyDescent="0.15">
      <c r="B17" s="764"/>
      <c r="C17" s="764" t="s">
        <v>310</v>
      </c>
      <c r="D17" s="764"/>
      <c r="E17" s="243">
        <v>12</v>
      </c>
      <c r="F17" s="750"/>
      <c r="G17" s="751"/>
      <c r="H17" s="751"/>
      <c r="I17" s="751"/>
      <c r="J17" s="751"/>
      <c r="K17" s="751"/>
      <c r="L17" s="752"/>
      <c r="M17" s="764"/>
      <c r="N17" s="764" t="s">
        <v>310</v>
      </c>
      <c r="O17" s="764"/>
      <c r="P17" s="243">
        <v>13</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668</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495</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888</v>
      </c>
      <c r="F24" s="779"/>
      <c r="G24" s="780"/>
      <c r="H24" s="765" t="s">
        <v>315</v>
      </c>
      <c r="I24" s="765"/>
      <c r="J24" s="778" t="s">
        <v>889</v>
      </c>
      <c r="K24" s="779"/>
      <c r="L24" s="780"/>
      <c r="M24" s="765" t="s">
        <v>314</v>
      </c>
      <c r="N24" s="765"/>
      <c r="O24" s="765"/>
      <c r="P24" s="778" t="s">
        <v>667</v>
      </c>
      <c r="Q24" s="779"/>
      <c r="R24" s="780"/>
      <c r="S24" s="765" t="s">
        <v>315</v>
      </c>
      <c r="T24" s="765"/>
      <c r="U24" s="766" t="s">
        <v>813</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890</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A10AD03C-0F69-4ABC-8238-6C47746368B0}">
      <formula1>INDIRECT(E7)</formula1>
    </dataValidation>
    <dataValidation allowBlank="1" showInputMessage="1" showErrorMessage="1" prompt="覆工スパン毎に連番を記入。_x000a_数値で入力する。" sqref="E6 E17 P17 P6" xr:uid="{BE63BB3E-3DBF-497E-8EDB-917FD569EC6E}"/>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B3CFAA-E3A9-425E-BB04-BBC8F85CD540}">
          <x14:formula1>
            <xm:f>'(参考)リスト'!$B$16:$B$21</xm:f>
          </x14:formula1>
          <xm:sqref>E7 E18 P7 P18</xm:sqref>
        </x14:dataValidation>
        <x14:dataValidation type="list" allowBlank="1" showInputMessage="1" showErrorMessage="1" xr:uid="{9DEFD982-7392-4C6A-926E-174FED0CE8AF}">
          <x14:formula1>
            <xm:f>'(参考)リスト'!$E$16:$E$27</xm:f>
          </x14:formula1>
          <xm:sqref>E9 E20 P9 P20</xm:sqref>
        </x14:dataValidation>
        <x14:dataValidation type="list" allowBlank="1" showInputMessage="1" showErrorMessage="1" xr:uid="{FFB5532B-F98B-4EA5-B17A-1FC830358B72}">
          <x14:formula1>
            <xm:f>'(参考)リスト'!$D$16:$D$18</xm:f>
          </x14:formula1>
          <xm:sqref>E10 E21 P10 P21</xm:sqref>
        </x14:dataValidation>
        <x14:dataValidation type="list" allowBlank="1" showInputMessage="1" showErrorMessage="1" xr:uid="{1EDF4EE4-78FC-4610-B3C3-375E0922A00D}">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697EF-FDF9-416B-AF3A-9BA999D77D1D}">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1</v>
      </c>
      <c r="F5" s="747"/>
      <c r="G5" s="748"/>
      <c r="H5" s="748"/>
      <c r="I5" s="748"/>
      <c r="J5" s="748"/>
      <c r="K5" s="748"/>
      <c r="L5" s="749"/>
      <c r="M5" s="743" t="s">
        <v>308</v>
      </c>
      <c r="N5" s="745" t="s">
        <v>309</v>
      </c>
      <c r="O5" s="746"/>
      <c r="P5" s="207">
        <v>1</v>
      </c>
      <c r="Q5" s="750"/>
      <c r="R5" s="751"/>
      <c r="S5" s="751"/>
      <c r="T5" s="751"/>
      <c r="U5" s="751"/>
      <c r="V5" s="751"/>
      <c r="W5" s="752"/>
    </row>
    <row r="6" spans="2:23" s="29" customFormat="1" ht="25.5" customHeight="1" x14ac:dyDescent="0.15">
      <c r="B6" s="744"/>
      <c r="C6" s="745" t="s">
        <v>310</v>
      </c>
      <c r="D6" s="746"/>
      <c r="E6" s="243">
        <v>14</v>
      </c>
      <c r="F6" s="750"/>
      <c r="G6" s="751"/>
      <c r="H6" s="751"/>
      <c r="I6" s="751"/>
      <c r="J6" s="751"/>
      <c r="K6" s="751"/>
      <c r="L6" s="752"/>
      <c r="M6" s="744"/>
      <c r="N6" s="745" t="s">
        <v>310</v>
      </c>
      <c r="O6" s="746"/>
      <c r="P6" s="243">
        <v>15</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461</v>
      </c>
      <c r="F9" s="750"/>
      <c r="G9" s="751"/>
      <c r="H9" s="751"/>
      <c r="I9" s="751"/>
      <c r="J9" s="751"/>
      <c r="K9" s="751"/>
      <c r="L9" s="752"/>
      <c r="M9" s="757" t="s">
        <v>262</v>
      </c>
      <c r="N9" s="758"/>
      <c r="O9" s="759"/>
      <c r="P9" s="242" t="s">
        <v>499</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669</v>
      </c>
      <c r="F13" s="779"/>
      <c r="G13" s="780"/>
      <c r="H13" s="765" t="s">
        <v>315</v>
      </c>
      <c r="I13" s="765"/>
      <c r="J13" s="766" t="s">
        <v>814</v>
      </c>
      <c r="K13" s="766"/>
      <c r="L13" s="766"/>
      <c r="M13" s="765" t="s">
        <v>314</v>
      </c>
      <c r="N13" s="765"/>
      <c r="O13" s="765"/>
      <c r="P13" s="778" t="s">
        <v>549</v>
      </c>
      <c r="Q13" s="779"/>
      <c r="R13" s="780"/>
      <c r="S13" s="765" t="s">
        <v>315</v>
      </c>
      <c r="T13" s="765"/>
      <c r="U13" s="766" t="s">
        <v>816</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815</v>
      </c>
      <c r="F15" s="762"/>
      <c r="G15" s="762"/>
      <c r="H15" s="762"/>
      <c r="I15" s="762"/>
      <c r="J15" s="762"/>
      <c r="K15" s="762"/>
      <c r="L15" s="763"/>
      <c r="M15" s="760" t="s">
        <v>318</v>
      </c>
      <c r="N15" s="760"/>
      <c r="O15" s="760"/>
      <c r="P15" s="761" t="s">
        <v>817</v>
      </c>
      <c r="Q15" s="762"/>
      <c r="R15" s="762"/>
      <c r="S15" s="762"/>
      <c r="T15" s="762"/>
      <c r="U15" s="762"/>
      <c r="V15" s="762"/>
      <c r="W15" s="763"/>
    </row>
    <row r="16" spans="2:23" s="29" customFormat="1" ht="25.5" customHeight="1" x14ac:dyDescent="0.15">
      <c r="B16" s="764" t="s">
        <v>308</v>
      </c>
      <c r="C16" s="764" t="s">
        <v>309</v>
      </c>
      <c r="D16" s="764"/>
      <c r="E16" s="207">
        <v>1</v>
      </c>
      <c r="F16" s="747"/>
      <c r="G16" s="748"/>
      <c r="H16" s="748"/>
      <c r="I16" s="748"/>
      <c r="J16" s="748"/>
      <c r="K16" s="748"/>
      <c r="L16" s="749"/>
      <c r="M16" s="764" t="s">
        <v>308</v>
      </c>
      <c r="N16" s="764" t="s">
        <v>309</v>
      </c>
      <c r="O16" s="764"/>
      <c r="P16" s="207">
        <v>2</v>
      </c>
      <c r="Q16" s="750"/>
      <c r="R16" s="751"/>
      <c r="S16" s="751"/>
      <c r="T16" s="751"/>
      <c r="U16" s="751"/>
      <c r="V16" s="751"/>
      <c r="W16" s="752"/>
    </row>
    <row r="17" spans="2:24" s="29" customFormat="1" ht="25.5" customHeight="1" x14ac:dyDescent="0.15">
      <c r="B17" s="764"/>
      <c r="C17" s="764" t="s">
        <v>310</v>
      </c>
      <c r="D17" s="764"/>
      <c r="E17" s="243">
        <v>16</v>
      </c>
      <c r="F17" s="750"/>
      <c r="G17" s="751"/>
      <c r="H17" s="751"/>
      <c r="I17" s="751"/>
      <c r="J17" s="751"/>
      <c r="K17" s="751"/>
      <c r="L17" s="752"/>
      <c r="M17" s="764"/>
      <c r="N17" s="764" t="s">
        <v>310</v>
      </c>
      <c r="O17" s="764"/>
      <c r="P17" s="243">
        <v>1</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673</v>
      </c>
      <c r="F24" s="779"/>
      <c r="G24" s="780"/>
      <c r="H24" s="765" t="s">
        <v>315</v>
      </c>
      <c r="I24" s="765"/>
      <c r="J24" s="778" t="s">
        <v>799</v>
      </c>
      <c r="K24" s="779"/>
      <c r="L24" s="780"/>
      <c r="M24" s="765" t="s">
        <v>314</v>
      </c>
      <c r="N24" s="765"/>
      <c r="O24" s="765"/>
      <c r="P24" s="778" t="s">
        <v>674</v>
      </c>
      <c r="Q24" s="779"/>
      <c r="R24" s="780"/>
      <c r="S24" s="765" t="s">
        <v>315</v>
      </c>
      <c r="T24" s="765"/>
      <c r="U24" s="766" t="s">
        <v>818</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802</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8FC6576D-8F80-4DFA-BCD9-8594F2F08E4C}">
      <formula1>INDIRECT(E7)</formula1>
    </dataValidation>
    <dataValidation allowBlank="1" showInputMessage="1" showErrorMessage="1" prompt="覆工スパン毎に連番を記入。_x000a_数値で入力する。" sqref="E6 E17 P17 P6" xr:uid="{AEC4CF75-0525-4D9C-8F6B-FB095CD58CEC}"/>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C3DD44-9181-43AD-8452-6202507DB755}">
          <x14:formula1>
            <xm:f>'(参考)リスト'!$B$16:$B$21</xm:f>
          </x14:formula1>
          <xm:sqref>E7 E18 P7 P18</xm:sqref>
        </x14:dataValidation>
        <x14:dataValidation type="list" allowBlank="1" showInputMessage="1" showErrorMessage="1" xr:uid="{8559B31C-0AF1-43E3-8AAF-D21573E573CF}">
          <x14:formula1>
            <xm:f>'(参考)リスト'!$E$16:$E$27</xm:f>
          </x14:formula1>
          <xm:sqref>E9 E20 P9 P20</xm:sqref>
        </x14:dataValidation>
        <x14:dataValidation type="list" allowBlank="1" showInputMessage="1" showErrorMessage="1" xr:uid="{EBEACE11-4520-46D9-8EAE-2EA4201409CC}">
          <x14:formula1>
            <xm:f>'(参考)リスト'!$D$16:$D$18</xm:f>
          </x14:formula1>
          <xm:sqref>E10 E21 P10 P21</xm:sqref>
        </x14:dataValidation>
        <x14:dataValidation type="list" allowBlank="1" showInputMessage="1" showErrorMessage="1" xr:uid="{92B5C5AF-ADFB-4D2A-99C3-A2F333FA1645}">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FCE9B-BCE9-41C1-98D8-DD65E710487D}">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2</v>
      </c>
      <c r="F5" s="747"/>
      <c r="G5" s="748"/>
      <c r="H5" s="748"/>
      <c r="I5" s="748"/>
      <c r="J5" s="748"/>
      <c r="K5" s="748"/>
      <c r="L5" s="749"/>
      <c r="M5" s="743" t="s">
        <v>308</v>
      </c>
      <c r="N5" s="745" t="s">
        <v>309</v>
      </c>
      <c r="O5" s="746"/>
      <c r="P5" s="207">
        <v>2</v>
      </c>
      <c r="Q5" s="750"/>
      <c r="R5" s="751"/>
      <c r="S5" s="751"/>
      <c r="T5" s="751"/>
      <c r="U5" s="751"/>
      <c r="V5" s="751"/>
      <c r="W5" s="752"/>
    </row>
    <row r="6" spans="2:23" s="29" customFormat="1" ht="25.5" customHeight="1" x14ac:dyDescent="0.15">
      <c r="B6" s="744"/>
      <c r="C6" s="745" t="s">
        <v>310</v>
      </c>
      <c r="D6" s="746"/>
      <c r="E6" s="243">
        <v>2</v>
      </c>
      <c r="F6" s="750"/>
      <c r="G6" s="751"/>
      <c r="H6" s="751"/>
      <c r="I6" s="751"/>
      <c r="J6" s="751"/>
      <c r="K6" s="751"/>
      <c r="L6" s="752"/>
      <c r="M6" s="744"/>
      <c r="N6" s="745" t="s">
        <v>310</v>
      </c>
      <c r="O6" s="746"/>
      <c r="P6" s="243">
        <v>3</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638</v>
      </c>
      <c r="F8" s="750"/>
      <c r="G8" s="751"/>
      <c r="H8" s="751"/>
      <c r="I8" s="751"/>
      <c r="J8" s="751"/>
      <c r="K8" s="751"/>
      <c r="L8" s="752"/>
      <c r="M8" s="756"/>
      <c r="N8" s="745" t="s">
        <v>260</v>
      </c>
      <c r="O8" s="746"/>
      <c r="P8" s="207" t="s">
        <v>641</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620</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676</v>
      </c>
      <c r="F13" s="779"/>
      <c r="G13" s="780"/>
      <c r="H13" s="765" t="s">
        <v>315</v>
      </c>
      <c r="I13" s="765"/>
      <c r="J13" s="766" t="s">
        <v>819</v>
      </c>
      <c r="K13" s="766"/>
      <c r="L13" s="766"/>
      <c r="M13" s="765" t="s">
        <v>314</v>
      </c>
      <c r="N13" s="765"/>
      <c r="O13" s="765"/>
      <c r="P13" s="778" t="s">
        <v>677</v>
      </c>
      <c r="Q13" s="779"/>
      <c r="R13" s="780"/>
      <c r="S13" s="765" t="s">
        <v>315</v>
      </c>
      <c r="T13" s="765"/>
      <c r="U13" s="766" t="s">
        <v>821</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820</v>
      </c>
      <c r="F15" s="762"/>
      <c r="G15" s="762"/>
      <c r="H15" s="762"/>
      <c r="I15" s="762"/>
      <c r="J15" s="762"/>
      <c r="K15" s="762"/>
      <c r="L15" s="763"/>
      <c r="M15" s="760" t="s">
        <v>318</v>
      </c>
      <c r="N15" s="760"/>
      <c r="O15" s="760"/>
      <c r="P15" s="761" t="s">
        <v>802</v>
      </c>
      <c r="Q15" s="762"/>
      <c r="R15" s="762"/>
      <c r="S15" s="762"/>
      <c r="T15" s="762"/>
      <c r="U15" s="762"/>
      <c r="V15" s="762"/>
      <c r="W15" s="763"/>
    </row>
    <row r="16" spans="2:23" s="29" customFormat="1" ht="25.5" customHeight="1" x14ac:dyDescent="0.15">
      <c r="B16" s="764" t="s">
        <v>308</v>
      </c>
      <c r="C16" s="764" t="s">
        <v>309</v>
      </c>
      <c r="D16" s="764"/>
      <c r="E16" s="207">
        <v>2</v>
      </c>
      <c r="F16" s="747"/>
      <c r="G16" s="748"/>
      <c r="H16" s="748"/>
      <c r="I16" s="748"/>
      <c r="J16" s="748"/>
      <c r="K16" s="748"/>
      <c r="L16" s="749"/>
      <c r="M16" s="764" t="s">
        <v>308</v>
      </c>
      <c r="N16" s="764" t="s">
        <v>309</v>
      </c>
      <c r="O16" s="764"/>
      <c r="P16" s="207">
        <v>2</v>
      </c>
      <c r="Q16" s="750"/>
      <c r="R16" s="751"/>
      <c r="S16" s="751"/>
      <c r="T16" s="751"/>
      <c r="U16" s="751"/>
      <c r="V16" s="751"/>
      <c r="W16" s="752"/>
    </row>
    <row r="17" spans="2:24" s="29" customFormat="1" ht="25.5" customHeight="1" x14ac:dyDescent="0.15">
      <c r="B17" s="764"/>
      <c r="C17" s="764" t="s">
        <v>310</v>
      </c>
      <c r="D17" s="764"/>
      <c r="E17" s="243">
        <v>4</v>
      </c>
      <c r="F17" s="750"/>
      <c r="G17" s="751"/>
      <c r="H17" s="751"/>
      <c r="I17" s="751"/>
      <c r="J17" s="751"/>
      <c r="K17" s="751"/>
      <c r="L17" s="752"/>
      <c r="M17" s="764"/>
      <c r="N17" s="764" t="s">
        <v>310</v>
      </c>
      <c r="O17" s="764"/>
      <c r="P17" s="243">
        <v>5</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638</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679</v>
      </c>
      <c r="F24" s="779"/>
      <c r="G24" s="780"/>
      <c r="H24" s="765" t="s">
        <v>315</v>
      </c>
      <c r="I24" s="765"/>
      <c r="J24" s="778" t="s">
        <v>822</v>
      </c>
      <c r="K24" s="779"/>
      <c r="L24" s="780"/>
      <c r="M24" s="765" t="s">
        <v>314</v>
      </c>
      <c r="N24" s="765"/>
      <c r="O24" s="765"/>
      <c r="P24" s="778" t="s">
        <v>681</v>
      </c>
      <c r="Q24" s="779"/>
      <c r="R24" s="780"/>
      <c r="S24" s="765" t="s">
        <v>315</v>
      </c>
      <c r="T24" s="765"/>
      <c r="U24" s="766" t="s">
        <v>823</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802</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0C5E7B4A-BD0D-4F34-B6BD-3B0ABEA3CCEE}">
      <formula1>INDIRECT(E7)</formula1>
    </dataValidation>
    <dataValidation allowBlank="1" showInputMessage="1" showErrorMessage="1" prompt="覆工スパン毎に連番を記入。_x000a_数値で入力する。" sqref="E6 E17 P17 P6" xr:uid="{C86FC18B-4AFD-4EB2-B234-B7FA1AA08FB2}"/>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FBB8AC-3156-436F-A5BA-97D32DCBD6A9}">
          <x14:formula1>
            <xm:f>'(参考)リスト'!$B$16:$B$21</xm:f>
          </x14:formula1>
          <xm:sqref>E7 E18 P7 P18</xm:sqref>
        </x14:dataValidation>
        <x14:dataValidation type="list" allowBlank="1" showInputMessage="1" showErrorMessage="1" xr:uid="{9E5AA83C-932C-457E-90EE-545D0081F16F}">
          <x14:formula1>
            <xm:f>'(参考)リスト'!$E$16:$E$27</xm:f>
          </x14:formula1>
          <xm:sqref>E9 E20 P9 P20</xm:sqref>
        </x14:dataValidation>
        <x14:dataValidation type="list" allowBlank="1" showInputMessage="1" showErrorMessage="1" xr:uid="{02B46406-BA12-4FB8-B35C-259665DB6A73}">
          <x14:formula1>
            <xm:f>'(参考)リスト'!$D$16:$D$18</xm:f>
          </x14:formula1>
          <xm:sqref>E10 E21 P10 P21</xm:sqref>
        </x14:dataValidation>
        <x14:dataValidation type="list" allowBlank="1" showInputMessage="1" showErrorMessage="1" xr:uid="{BC04F5D0-5C5D-4DA1-A999-A5FE40C5B656}">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A50FB-D91D-4751-A4A7-0DACBC62F39D}">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2</v>
      </c>
      <c r="F5" s="747"/>
      <c r="G5" s="748"/>
      <c r="H5" s="748"/>
      <c r="I5" s="748"/>
      <c r="J5" s="748"/>
      <c r="K5" s="748"/>
      <c r="L5" s="749"/>
      <c r="M5" s="743" t="s">
        <v>308</v>
      </c>
      <c r="N5" s="745" t="s">
        <v>309</v>
      </c>
      <c r="O5" s="746"/>
      <c r="P5" s="207">
        <v>2</v>
      </c>
      <c r="Q5" s="750"/>
      <c r="R5" s="751"/>
      <c r="S5" s="751"/>
      <c r="T5" s="751"/>
      <c r="U5" s="751"/>
      <c r="V5" s="751"/>
      <c r="W5" s="752"/>
    </row>
    <row r="6" spans="2:23" s="29" customFormat="1" ht="25.5" customHeight="1" x14ac:dyDescent="0.15">
      <c r="B6" s="744"/>
      <c r="C6" s="745" t="s">
        <v>310</v>
      </c>
      <c r="D6" s="746"/>
      <c r="E6" s="243">
        <v>6</v>
      </c>
      <c r="F6" s="750"/>
      <c r="G6" s="751"/>
      <c r="H6" s="751"/>
      <c r="I6" s="751"/>
      <c r="J6" s="751"/>
      <c r="K6" s="751"/>
      <c r="L6" s="752"/>
      <c r="M6" s="744"/>
      <c r="N6" s="745" t="s">
        <v>310</v>
      </c>
      <c r="O6" s="746"/>
      <c r="P6" s="243">
        <v>7</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638</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503</v>
      </c>
      <c r="F9" s="750"/>
      <c r="G9" s="751"/>
      <c r="H9" s="751"/>
      <c r="I9" s="751"/>
      <c r="J9" s="751"/>
      <c r="K9" s="751"/>
      <c r="L9" s="752"/>
      <c r="M9" s="757" t="s">
        <v>262</v>
      </c>
      <c r="N9" s="758"/>
      <c r="O9" s="759"/>
      <c r="P9" s="242" t="s">
        <v>499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683</v>
      </c>
      <c r="F13" s="779"/>
      <c r="G13" s="780"/>
      <c r="H13" s="765" t="s">
        <v>315</v>
      </c>
      <c r="I13" s="765"/>
      <c r="J13" s="766" t="s">
        <v>824</v>
      </c>
      <c r="K13" s="766"/>
      <c r="L13" s="766"/>
      <c r="M13" s="765" t="s">
        <v>314</v>
      </c>
      <c r="N13" s="765"/>
      <c r="O13" s="765"/>
      <c r="P13" s="778" t="s">
        <v>686</v>
      </c>
      <c r="Q13" s="779"/>
      <c r="R13" s="780"/>
      <c r="S13" s="765" t="s">
        <v>315</v>
      </c>
      <c r="T13" s="765"/>
      <c r="U13" s="766" t="s">
        <v>826</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825</v>
      </c>
      <c r="F15" s="762"/>
      <c r="G15" s="762"/>
      <c r="H15" s="762"/>
      <c r="I15" s="762"/>
      <c r="J15" s="762"/>
      <c r="K15" s="762"/>
      <c r="L15" s="763"/>
      <c r="M15" s="760" t="s">
        <v>318</v>
      </c>
      <c r="N15" s="760"/>
      <c r="O15" s="760"/>
      <c r="P15" s="761" t="s">
        <v>827</v>
      </c>
      <c r="Q15" s="762"/>
      <c r="R15" s="762"/>
      <c r="S15" s="762"/>
      <c r="T15" s="762"/>
      <c r="U15" s="762"/>
      <c r="V15" s="762"/>
      <c r="W15" s="763"/>
    </row>
    <row r="16" spans="2:23" s="29" customFormat="1" ht="25.5" customHeight="1" x14ac:dyDescent="0.15">
      <c r="B16" s="764" t="s">
        <v>308</v>
      </c>
      <c r="C16" s="764" t="s">
        <v>309</v>
      </c>
      <c r="D16" s="764"/>
      <c r="E16" s="207">
        <v>2</v>
      </c>
      <c r="F16" s="747"/>
      <c r="G16" s="748"/>
      <c r="H16" s="748"/>
      <c r="I16" s="748"/>
      <c r="J16" s="748"/>
      <c r="K16" s="748"/>
      <c r="L16" s="749"/>
      <c r="M16" s="764" t="s">
        <v>308</v>
      </c>
      <c r="N16" s="764" t="s">
        <v>309</v>
      </c>
      <c r="O16" s="764"/>
      <c r="P16" s="207">
        <v>2</v>
      </c>
      <c r="Q16" s="750"/>
      <c r="R16" s="751"/>
      <c r="S16" s="751"/>
      <c r="T16" s="751"/>
      <c r="U16" s="751"/>
      <c r="V16" s="751"/>
      <c r="W16" s="752"/>
    </row>
    <row r="17" spans="2:24" s="29" customFormat="1" ht="25.5" customHeight="1" x14ac:dyDescent="0.15">
      <c r="B17" s="764"/>
      <c r="C17" s="764" t="s">
        <v>310</v>
      </c>
      <c r="D17" s="764"/>
      <c r="E17" s="243">
        <v>8</v>
      </c>
      <c r="F17" s="750"/>
      <c r="G17" s="751"/>
      <c r="H17" s="751"/>
      <c r="I17" s="751"/>
      <c r="J17" s="751"/>
      <c r="K17" s="751"/>
      <c r="L17" s="752"/>
      <c r="M17" s="764"/>
      <c r="N17" s="764" t="s">
        <v>310</v>
      </c>
      <c r="O17" s="764"/>
      <c r="P17" s="243">
        <v>9</v>
      </c>
      <c r="Q17" s="750"/>
      <c r="R17" s="751"/>
      <c r="S17" s="751"/>
      <c r="T17" s="751"/>
      <c r="U17" s="751"/>
      <c r="V17" s="751"/>
      <c r="W17" s="752"/>
    </row>
    <row r="18" spans="2:24" s="29" customFormat="1" ht="25.5" customHeight="1" x14ac:dyDescent="0.15">
      <c r="B18" s="764" t="s">
        <v>311</v>
      </c>
      <c r="C18" s="764" t="s">
        <v>259</v>
      </c>
      <c r="D18" s="764"/>
      <c r="E18" s="208" t="s">
        <v>670</v>
      </c>
      <c r="F18" s="750"/>
      <c r="G18" s="751"/>
      <c r="H18" s="751"/>
      <c r="I18" s="751"/>
      <c r="J18" s="751"/>
      <c r="K18" s="751"/>
      <c r="L18" s="752"/>
      <c r="M18" s="764" t="s">
        <v>311</v>
      </c>
      <c r="N18" s="764" t="s">
        <v>259</v>
      </c>
      <c r="O18" s="764"/>
      <c r="P18" s="208" t="s">
        <v>670</v>
      </c>
      <c r="Q18" s="750"/>
      <c r="R18" s="751"/>
      <c r="S18" s="751"/>
      <c r="T18" s="751"/>
      <c r="U18" s="751"/>
      <c r="V18" s="751"/>
      <c r="W18" s="752"/>
    </row>
    <row r="19" spans="2:24" s="29" customFormat="1" ht="25.5" customHeight="1" x14ac:dyDescent="0.15">
      <c r="B19" s="764"/>
      <c r="C19" s="764" t="s">
        <v>260</v>
      </c>
      <c r="D19" s="764"/>
      <c r="E19" s="207" t="s">
        <v>671</v>
      </c>
      <c r="F19" s="750"/>
      <c r="G19" s="751"/>
      <c r="H19" s="751"/>
      <c r="I19" s="751"/>
      <c r="J19" s="751"/>
      <c r="K19" s="751"/>
      <c r="L19" s="752"/>
      <c r="M19" s="764"/>
      <c r="N19" s="764" t="s">
        <v>260</v>
      </c>
      <c r="O19" s="764"/>
      <c r="P19" s="207" t="s">
        <v>671</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c r="F22" s="750"/>
      <c r="G22" s="751"/>
      <c r="H22" s="751"/>
      <c r="I22" s="751"/>
      <c r="J22" s="751"/>
      <c r="K22" s="751"/>
      <c r="L22" s="752"/>
      <c r="M22" s="756"/>
      <c r="N22" s="760" t="s">
        <v>271</v>
      </c>
      <c r="O22" s="760"/>
      <c r="P22" s="219"/>
      <c r="Q22" s="750"/>
      <c r="R22" s="751"/>
      <c r="S22" s="751"/>
      <c r="T22" s="751"/>
      <c r="U22" s="751"/>
      <c r="V22" s="751"/>
      <c r="W22" s="752"/>
    </row>
    <row r="23" spans="2:24" s="29" customFormat="1" ht="25.5" customHeight="1" x14ac:dyDescent="0.15">
      <c r="B23" s="744"/>
      <c r="C23" s="760" t="s">
        <v>272</v>
      </c>
      <c r="D23" s="760"/>
      <c r="E23" s="219"/>
      <c r="F23" s="753"/>
      <c r="G23" s="754"/>
      <c r="H23" s="754"/>
      <c r="I23" s="754"/>
      <c r="J23" s="754"/>
      <c r="K23" s="754"/>
      <c r="L23" s="755"/>
      <c r="M23" s="744"/>
      <c r="N23" s="760" t="s">
        <v>272</v>
      </c>
      <c r="O23" s="760"/>
      <c r="P23" s="219"/>
      <c r="Q23" s="750"/>
      <c r="R23" s="751"/>
      <c r="S23" s="751"/>
      <c r="T23" s="751"/>
      <c r="U23" s="751"/>
      <c r="V23" s="751"/>
      <c r="W23" s="752"/>
    </row>
    <row r="24" spans="2:24" s="29" customFormat="1" ht="25.5" customHeight="1" x14ac:dyDescent="0.15">
      <c r="B24" s="765" t="s">
        <v>314</v>
      </c>
      <c r="C24" s="765"/>
      <c r="D24" s="765"/>
      <c r="E24" s="778" t="s">
        <v>688</v>
      </c>
      <c r="F24" s="779"/>
      <c r="G24" s="780"/>
      <c r="H24" s="765" t="s">
        <v>315</v>
      </c>
      <c r="I24" s="765"/>
      <c r="J24" s="778" t="s">
        <v>828</v>
      </c>
      <c r="K24" s="779"/>
      <c r="L24" s="780"/>
      <c r="M24" s="765" t="s">
        <v>314</v>
      </c>
      <c r="N24" s="765"/>
      <c r="O24" s="765"/>
      <c r="P24" s="778" t="s">
        <v>690</v>
      </c>
      <c r="Q24" s="779"/>
      <c r="R24" s="780"/>
      <c r="S24" s="765" t="s">
        <v>315</v>
      </c>
      <c r="T24" s="765"/>
      <c r="U24" s="766" t="s">
        <v>830</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829</v>
      </c>
      <c r="F26" s="762"/>
      <c r="G26" s="762"/>
      <c r="H26" s="762"/>
      <c r="I26" s="762"/>
      <c r="J26" s="762"/>
      <c r="K26" s="762"/>
      <c r="L26" s="763"/>
      <c r="M26" s="760" t="s">
        <v>318</v>
      </c>
      <c r="N26" s="760"/>
      <c r="O26" s="760"/>
      <c r="P26" s="761" t="s">
        <v>831</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0B743FCC-72C3-4BFD-89CB-4829B0639964}">
      <formula1>INDIRECT(E7)</formula1>
    </dataValidation>
    <dataValidation allowBlank="1" showInputMessage="1" showErrorMessage="1" prompt="覆工スパン毎に連番を記入。_x000a_数値で入力する。" sqref="E6 E17 P17 P6" xr:uid="{2CEE9B28-D390-4702-978E-6C3206908381}"/>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648614-847D-4C21-A3F7-C7125EF75973}">
          <x14:formula1>
            <xm:f>'(参考)リスト'!$B$16:$B$21</xm:f>
          </x14:formula1>
          <xm:sqref>E7 E18 P7 P18</xm:sqref>
        </x14:dataValidation>
        <x14:dataValidation type="list" allowBlank="1" showInputMessage="1" showErrorMessage="1" xr:uid="{39086318-3ABA-4B4D-BCA8-1A7C390D2F7F}">
          <x14:formula1>
            <xm:f>'(参考)リスト'!$E$16:$E$27</xm:f>
          </x14:formula1>
          <xm:sqref>E9 E20 P9 P20</xm:sqref>
        </x14:dataValidation>
        <x14:dataValidation type="list" allowBlank="1" showInputMessage="1" showErrorMessage="1" xr:uid="{CB3C6037-3193-4BD1-95C9-6CB103E89D5D}">
          <x14:formula1>
            <xm:f>'(参考)リスト'!$D$16:$D$18</xm:f>
          </x14:formula1>
          <xm:sqref>E10 E21 P10 P21</xm:sqref>
        </x14:dataValidation>
        <x14:dataValidation type="list" allowBlank="1" showInputMessage="1" showErrorMessage="1" xr:uid="{9299BF06-2E2D-4E4F-B8B7-27BDB0AE2F71}">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151F-AB86-4346-975A-B517F3AFA9B8}">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2</v>
      </c>
      <c r="F5" s="747"/>
      <c r="G5" s="748"/>
      <c r="H5" s="748"/>
      <c r="I5" s="748"/>
      <c r="J5" s="748"/>
      <c r="K5" s="748"/>
      <c r="L5" s="749"/>
      <c r="M5" s="743" t="s">
        <v>308</v>
      </c>
      <c r="N5" s="745" t="s">
        <v>309</v>
      </c>
      <c r="O5" s="746"/>
      <c r="P5" s="207">
        <v>2</v>
      </c>
      <c r="Q5" s="750"/>
      <c r="R5" s="751"/>
      <c r="S5" s="751"/>
      <c r="T5" s="751"/>
      <c r="U5" s="751"/>
      <c r="V5" s="751"/>
      <c r="W5" s="752"/>
    </row>
    <row r="6" spans="2:23" s="29" customFormat="1" ht="25.5" customHeight="1" x14ac:dyDescent="0.15">
      <c r="B6" s="744"/>
      <c r="C6" s="745" t="s">
        <v>310</v>
      </c>
      <c r="D6" s="746"/>
      <c r="E6" s="243">
        <v>10</v>
      </c>
      <c r="F6" s="750"/>
      <c r="G6" s="751"/>
      <c r="H6" s="751"/>
      <c r="I6" s="751"/>
      <c r="J6" s="751"/>
      <c r="K6" s="751"/>
      <c r="L6" s="752"/>
      <c r="M6" s="744"/>
      <c r="N6" s="745" t="s">
        <v>310</v>
      </c>
      <c r="O6" s="746"/>
      <c r="P6" s="243">
        <v>11</v>
      </c>
      <c r="Q6" s="750"/>
      <c r="R6" s="751"/>
      <c r="S6" s="751"/>
      <c r="T6" s="751"/>
      <c r="U6" s="751"/>
      <c r="V6" s="751"/>
      <c r="W6" s="752"/>
    </row>
    <row r="7" spans="2:23" s="29" customFormat="1" ht="25.5" customHeight="1" x14ac:dyDescent="0.15">
      <c r="B7" s="743" t="s">
        <v>311</v>
      </c>
      <c r="C7" s="745" t="s">
        <v>259</v>
      </c>
      <c r="D7" s="746"/>
      <c r="E7" s="208" t="s">
        <v>670</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671</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499</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549</v>
      </c>
      <c r="F13" s="779"/>
      <c r="G13" s="780"/>
      <c r="H13" s="765" t="s">
        <v>315</v>
      </c>
      <c r="I13" s="765"/>
      <c r="J13" s="766" t="s">
        <v>832</v>
      </c>
      <c r="K13" s="766"/>
      <c r="L13" s="766"/>
      <c r="M13" s="765" t="s">
        <v>314</v>
      </c>
      <c r="N13" s="765"/>
      <c r="O13" s="765"/>
      <c r="P13" s="778" t="s">
        <v>688</v>
      </c>
      <c r="Q13" s="779"/>
      <c r="R13" s="780"/>
      <c r="S13" s="765" t="s">
        <v>315</v>
      </c>
      <c r="T13" s="765"/>
      <c r="U13" s="766" t="s">
        <v>833</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817</v>
      </c>
      <c r="F15" s="762"/>
      <c r="G15" s="762"/>
      <c r="H15" s="762"/>
      <c r="I15" s="762"/>
      <c r="J15" s="762"/>
      <c r="K15" s="762"/>
      <c r="L15" s="763"/>
      <c r="M15" s="760" t="s">
        <v>318</v>
      </c>
      <c r="N15" s="760"/>
      <c r="O15" s="760"/>
      <c r="P15" s="761" t="s">
        <v>831</v>
      </c>
      <c r="Q15" s="762"/>
      <c r="R15" s="762"/>
      <c r="S15" s="762"/>
      <c r="T15" s="762"/>
      <c r="U15" s="762"/>
      <c r="V15" s="762"/>
      <c r="W15" s="763"/>
    </row>
    <row r="16" spans="2:23" s="29" customFormat="1" ht="25.5" customHeight="1" x14ac:dyDescent="0.15">
      <c r="B16" s="764" t="s">
        <v>308</v>
      </c>
      <c r="C16" s="764" t="s">
        <v>309</v>
      </c>
      <c r="D16" s="764"/>
      <c r="E16" s="207">
        <v>3</v>
      </c>
      <c r="F16" s="747"/>
      <c r="G16" s="748"/>
      <c r="H16" s="748"/>
      <c r="I16" s="748"/>
      <c r="J16" s="748"/>
      <c r="K16" s="748"/>
      <c r="L16" s="749"/>
      <c r="M16" s="764" t="s">
        <v>308</v>
      </c>
      <c r="N16" s="764" t="s">
        <v>309</v>
      </c>
      <c r="O16" s="764"/>
      <c r="P16" s="207">
        <v>3</v>
      </c>
      <c r="Q16" s="750"/>
      <c r="R16" s="751"/>
      <c r="S16" s="751"/>
      <c r="T16" s="751"/>
      <c r="U16" s="751"/>
      <c r="V16" s="751"/>
      <c r="W16" s="752"/>
    </row>
    <row r="17" spans="2:24" s="29" customFormat="1" ht="25.5" customHeight="1" x14ac:dyDescent="0.15">
      <c r="B17" s="764"/>
      <c r="C17" s="764" t="s">
        <v>310</v>
      </c>
      <c r="D17" s="764"/>
      <c r="E17" s="243">
        <v>1</v>
      </c>
      <c r="F17" s="750"/>
      <c r="G17" s="751"/>
      <c r="H17" s="751"/>
      <c r="I17" s="751"/>
      <c r="J17" s="751"/>
      <c r="K17" s="751"/>
      <c r="L17" s="752"/>
      <c r="M17" s="764"/>
      <c r="N17" s="764" t="s">
        <v>310</v>
      </c>
      <c r="O17" s="764"/>
      <c r="P17" s="243">
        <v>2</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638</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694</v>
      </c>
      <c r="F24" s="779"/>
      <c r="G24" s="780"/>
      <c r="H24" s="765" t="s">
        <v>315</v>
      </c>
      <c r="I24" s="765"/>
      <c r="J24" s="778" t="s">
        <v>834</v>
      </c>
      <c r="K24" s="779"/>
      <c r="L24" s="780"/>
      <c r="M24" s="765" t="s">
        <v>314</v>
      </c>
      <c r="N24" s="765"/>
      <c r="O24" s="765"/>
      <c r="P24" s="778" t="s">
        <v>695</v>
      </c>
      <c r="Q24" s="779"/>
      <c r="R24" s="780"/>
      <c r="S24" s="765" t="s">
        <v>315</v>
      </c>
      <c r="T24" s="765"/>
      <c r="U24" s="766" t="s">
        <v>835</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802</v>
      </c>
      <c r="F26" s="762"/>
      <c r="G26" s="762"/>
      <c r="H26" s="762"/>
      <c r="I26" s="762"/>
      <c r="J26" s="762"/>
      <c r="K26" s="762"/>
      <c r="L26" s="763"/>
      <c r="M26" s="760" t="s">
        <v>318</v>
      </c>
      <c r="N26" s="760"/>
      <c r="O26" s="760"/>
      <c r="P26" s="761" t="s">
        <v>792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DF15506-2D60-443A-B7A9-411156A7CB96}">
      <formula1>INDIRECT(E7)</formula1>
    </dataValidation>
    <dataValidation allowBlank="1" showInputMessage="1" showErrorMessage="1" prompt="覆工スパン毎に連番を記入。_x000a_数値で入力する。" sqref="E6 E17 P17 P6" xr:uid="{9ED53D9C-D879-410B-B646-DD04DEB71338}"/>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D88062-64E8-479C-BC78-5C9874B9C665}">
          <x14:formula1>
            <xm:f>'(参考)リスト'!$B$16:$B$21</xm:f>
          </x14:formula1>
          <xm:sqref>E7 E18 P7 P18</xm:sqref>
        </x14:dataValidation>
        <x14:dataValidation type="list" allowBlank="1" showInputMessage="1" showErrorMessage="1" xr:uid="{2A9A76B1-60AA-438B-95BF-333D9CC46BFD}">
          <x14:formula1>
            <xm:f>'(参考)リスト'!$E$16:$E$27</xm:f>
          </x14:formula1>
          <xm:sqref>E9 E20 P9 P20</xm:sqref>
        </x14:dataValidation>
        <x14:dataValidation type="list" allowBlank="1" showInputMessage="1" showErrorMessage="1" xr:uid="{4251F3FE-E59F-4F44-8B09-2CF88F1C4904}">
          <x14:formula1>
            <xm:f>'(参考)リスト'!$D$16:$D$18</xm:f>
          </x14:formula1>
          <xm:sqref>E10 E21 P10 P21</xm:sqref>
        </x14:dataValidation>
        <x14:dataValidation type="list" allowBlank="1" showInputMessage="1" showErrorMessage="1" xr:uid="{02AC971E-1616-4D08-A430-4BB048536A3C}">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8D191-2129-43AB-8268-6E47D8751A86}">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3</v>
      </c>
      <c r="F5" s="747"/>
      <c r="G5" s="748"/>
      <c r="H5" s="748"/>
      <c r="I5" s="748"/>
      <c r="J5" s="748"/>
      <c r="K5" s="748"/>
      <c r="L5" s="749"/>
      <c r="M5" s="743" t="s">
        <v>308</v>
      </c>
      <c r="N5" s="745" t="s">
        <v>309</v>
      </c>
      <c r="O5" s="746"/>
      <c r="P5" s="207">
        <v>3</v>
      </c>
      <c r="Q5" s="750"/>
      <c r="R5" s="751"/>
      <c r="S5" s="751"/>
      <c r="T5" s="751"/>
      <c r="U5" s="751"/>
      <c r="V5" s="751"/>
      <c r="W5" s="752"/>
    </row>
    <row r="6" spans="2:23" s="29" customFormat="1" ht="25.5" customHeight="1" x14ac:dyDescent="0.15">
      <c r="B6" s="744"/>
      <c r="C6" s="745" t="s">
        <v>310</v>
      </c>
      <c r="D6" s="746"/>
      <c r="E6" s="243">
        <v>3</v>
      </c>
      <c r="F6" s="750"/>
      <c r="G6" s="751"/>
      <c r="H6" s="751"/>
      <c r="I6" s="751"/>
      <c r="J6" s="751"/>
      <c r="K6" s="751"/>
      <c r="L6" s="752"/>
      <c r="M6" s="744"/>
      <c r="N6" s="745" t="s">
        <v>310</v>
      </c>
      <c r="O6" s="746"/>
      <c r="P6" s="243">
        <v>4</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641</v>
      </c>
      <c r="F8" s="750"/>
      <c r="G8" s="751"/>
      <c r="H8" s="751"/>
      <c r="I8" s="751"/>
      <c r="J8" s="751"/>
      <c r="K8" s="751"/>
      <c r="L8" s="752"/>
      <c r="M8" s="756"/>
      <c r="N8" s="745" t="s">
        <v>260</v>
      </c>
      <c r="O8" s="746"/>
      <c r="P8" s="207" t="s">
        <v>663</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697</v>
      </c>
      <c r="F13" s="779"/>
      <c r="G13" s="780"/>
      <c r="H13" s="765" t="s">
        <v>315</v>
      </c>
      <c r="I13" s="765"/>
      <c r="J13" s="766" t="s">
        <v>836</v>
      </c>
      <c r="K13" s="766"/>
      <c r="L13" s="766"/>
      <c r="M13" s="765" t="s">
        <v>314</v>
      </c>
      <c r="N13" s="765"/>
      <c r="O13" s="765"/>
      <c r="P13" s="778" t="s">
        <v>699</v>
      </c>
      <c r="Q13" s="779"/>
      <c r="R13" s="780"/>
      <c r="S13" s="765" t="s">
        <v>315</v>
      </c>
      <c r="T13" s="765"/>
      <c r="U13" s="766" t="s">
        <v>837</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802</v>
      </c>
      <c r="F15" s="762"/>
      <c r="G15" s="762"/>
      <c r="H15" s="762"/>
      <c r="I15" s="762"/>
      <c r="J15" s="762"/>
      <c r="K15" s="762"/>
      <c r="L15" s="763"/>
      <c r="M15" s="760" t="s">
        <v>318</v>
      </c>
      <c r="N15" s="760"/>
      <c r="O15" s="760"/>
      <c r="P15" s="761" t="s">
        <v>810</v>
      </c>
      <c r="Q15" s="762"/>
      <c r="R15" s="762"/>
      <c r="S15" s="762"/>
      <c r="T15" s="762"/>
      <c r="U15" s="762"/>
      <c r="V15" s="762"/>
      <c r="W15" s="763"/>
    </row>
    <row r="16" spans="2:23" s="29" customFormat="1" ht="25.5" customHeight="1" x14ac:dyDescent="0.15">
      <c r="B16" s="764" t="s">
        <v>308</v>
      </c>
      <c r="C16" s="764" t="s">
        <v>309</v>
      </c>
      <c r="D16" s="764"/>
      <c r="E16" s="207">
        <v>3</v>
      </c>
      <c r="F16" s="747"/>
      <c r="G16" s="748"/>
      <c r="H16" s="748"/>
      <c r="I16" s="748"/>
      <c r="J16" s="748"/>
      <c r="K16" s="748"/>
      <c r="L16" s="749"/>
      <c r="M16" s="764" t="s">
        <v>308</v>
      </c>
      <c r="N16" s="764" t="s">
        <v>309</v>
      </c>
      <c r="O16" s="764"/>
      <c r="P16" s="207">
        <v>3</v>
      </c>
      <c r="Q16" s="750"/>
      <c r="R16" s="751"/>
      <c r="S16" s="751"/>
      <c r="T16" s="751"/>
      <c r="U16" s="751"/>
      <c r="V16" s="751"/>
      <c r="W16" s="752"/>
    </row>
    <row r="17" spans="2:24" s="29" customFormat="1" ht="25.5" customHeight="1" x14ac:dyDescent="0.15">
      <c r="B17" s="764"/>
      <c r="C17" s="764" t="s">
        <v>310</v>
      </c>
      <c r="D17" s="764"/>
      <c r="E17" s="243">
        <v>5</v>
      </c>
      <c r="F17" s="750"/>
      <c r="G17" s="751"/>
      <c r="H17" s="751"/>
      <c r="I17" s="751"/>
      <c r="J17" s="751"/>
      <c r="K17" s="751"/>
      <c r="L17" s="752"/>
      <c r="M17" s="764"/>
      <c r="N17" s="764" t="s">
        <v>310</v>
      </c>
      <c r="O17" s="764"/>
      <c r="P17" s="243">
        <v>6</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701</v>
      </c>
      <c r="F24" s="779"/>
      <c r="G24" s="780"/>
      <c r="H24" s="765" t="s">
        <v>315</v>
      </c>
      <c r="I24" s="765"/>
      <c r="J24" s="778" t="s">
        <v>838</v>
      </c>
      <c r="K24" s="779"/>
      <c r="L24" s="780"/>
      <c r="M24" s="765" t="s">
        <v>314</v>
      </c>
      <c r="N24" s="765"/>
      <c r="O24" s="765"/>
      <c r="P24" s="778" t="s">
        <v>703</v>
      </c>
      <c r="Q24" s="779"/>
      <c r="R24" s="780"/>
      <c r="S24" s="765" t="s">
        <v>315</v>
      </c>
      <c r="T24" s="765"/>
      <c r="U24" s="766" t="s">
        <v>839</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792</v>
      </c>
      <c r="F26" s="762"/>
      <c r="G26" s="762"/>
      <c r="H26" s="762"/>
      <c r="I26" s="762"/>
      <c r="J26" s="762"/>
      <c r="K26" s="762"/>
      <c r="L26" s="763"/>
      <c r="M26" s="760" t="s">
        <v>318</v>
      </c>
      <c r="N26" s="760"/>
      <c r="O26" s="760"/>
      <c r="P26" s="761" t="s">
        <v>792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02D2EB78-473F-4CDE-84DE-B55B06872412}">
      <formula1>INDIRECT(E7)</formula1>
    </dataValidation>
    <dataValidation allowBlank="1" showInputMessage="1" showErrorMessage="1" prompt="覆工スパン毎に連番を記入。_x000a_数値で入力する。" sqref="E6 E17 P17 P6" xr:uid="{0C334177-5CE2-45BC-918A-EC60A0EC28A8}"/>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5D60BD-45ED-4061-9989-AAAC42489CD3}">
          <x14:formula1>
            <xm:f>'(参考)リスト'!$B$16:$B$21</xm:f>
          </x14:formula1>
          <xm:sqref>E7 E18 P7 P18</xm:sqref>
        </x14:dataValidation>
        <x14:dataValidation type="list" allowBlank="1" showInputMessage="1" showErrorMessage="1" xr:uid="{D1CC4BA4-CF27-41EC-B6CC-88EB3EA983F4}">
          <x14:formula1>
            <xm:f>'(参考)リスト'!$E$16:$E$27</xm:f>
          </x14:formula1>
          <xm:sqref>E9 E20 P9 P20</xm:sqref>
        </x14:dataValidation>
        <x14:dataValidation type="list" allowBlank="1" showInputMessage="1" showErrorMessage="1" xr:uid="{07DC638C-6E19-4C47-A208-C047DB9427CD}">
          <x14:formula1>
            <xm:f>'(参考)リスト'!$D$16:$D$18</xm:f>
          </x14:formula1>
          <xm:sqref>E10 E21 P10 P21</xm:sqref>
        </x14:dataValidation>
        <x14:dataValidation type="list" allowBlank="1" showInputMessage="1" showErrorMessage="1" xr:uid="{197D4EB9-699C-4F78-8398-7487C9DF91F8}">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8547-8C6E-4C13-B2DB-A5E178085C50}">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3</v>
      </c>
      <c r="F5" s="747"/>
      <c r="G5" s="748"/>
      <c r="H5" s="748"/>
      <c r="I5" s="748"/>
      <c r="J5" s="748"/>
      <c r="K5" s="748"/>
      <c r="L5" s="749"/>
      <c r="M5" s="743" t="s">
        <v>308</v>
      </c>
      <c r="N5" s="745" t="s">
        <v>309</v>
      </c>
      <c r="O5" s="746"/>
      <c r="P5" s="207">
        <v>3</v>
      </c>
      <c r="Q5" s="750"/>
      <c r="R5" s="751"/>
      <c r="S5" s="751"/>
      <c r="T5" s="751"/>
      <c r="U5" s="751"/>
      <c r="V5" s="751"/>
      <c r="W5" s="752"/>
    </row>
    <row r="6" spans="2:23" s="29" customFormat="1" ht="25.5" customHeight="1" x14ac:dyDescent="0.15">
      <c r="B6" s="744"/>
      <c r="C6" s="745" t="s">
        <v>310</v>
      </c>
      <c r="D6" s="746"/>
      <c r="E6" s="243">
        <v>7</v>
      </c>
      <c r="F6" s="750"/>
      <c r="G6" s="751"/>
      <c r="H6" s="751"/>
      <c r="I6" s="751"/>
      <c r="J6" s="751"/>
      <c r="K6" s="751"/>
      <c r="L6" s="752"/>
      <c r="M6" s="744"/>
      <c r="N6" s="745" t="s">
        <v>310</v>
      </c>
      <c r="O6" s="746"/>
      <c r="P6" s="243">
        <v>8</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641</v>
      </c>
      <c r="F8" s="750"/>
      <c r="G8" s="751"/>
      <c r="H8" s="751"/>
      <c r="I8" s="751"/>
      <c r="J8" s="751"/>
      <c r="K8" s="751"/>
      <c r="L8" s="752"/>
      <c r="M8" s="756"/>
      <c r="N8" s="745" t="s">
        <v>260</v>
      </c>
      <c r="O8" s="746"/>
      <c r="P8" s="207" t="s">
        <v>641</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705</v>
      </c>
      <c r="F13" s="779"/>
      <c r="G13" s="780"/>
      <c r="H13" s="765" t="s">
        <v>315</v>
      </c>
      <c r="I13" s="765"/>
      <c r="J13" s="766" t="s">
        <v>840</v>
      </c>
      <c r="K13" s="766"/>
      <c r="L13" s="766"/>
      <c r="M13" s="765" t="s">
        <v>314</v>
      </c>
      <c r="N13" s="765"/>
      <c r="O13" s="765"/>
      <c r="P13" s="778" t="s">
        <v>707</v>
      </c>
      <c r="Q13" s="779"/>
      <c r="R13" s="780"/>
      <c r="S13" s="765" t="s">
        <v>315</v>
      </c>
      <c r="T13" s="765"/>
      <c r="U13" s="766" t="s">
        <v>841</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802</v>
      </c>
      <c r="F15" s="762"/>
      <c r="G15" s="762"/>
      <c r="H15" s="762"/>
      <c r="I15" s="762"/>
      <c r="J15" s="762"/>
      <c r="K15" s="762"/>
      <c r="L15" s="763"/>
      <c r="M15" s="760" t="s">
        <v>318</v>
      </c>
      <c r="N15" s="760"/>
      <c r="O15" s="760"/>
      <c r="P15" s="761" t="s">
        <v>792</v>
      </c>
      <c r="Q15" s="762"/>
      <c r="R15" s="762"/>
      <c r="S15" s="762"/>
      <c r="T15" s="762"/>
      <c r="U15" s="762"/>
      <c r="V15" s="762"/>
      <c r="W15" s="763"/>
    </row>
    <row r="16" spans="2:23" s="29" customFormat="1" ht="25.5" customHeight="1" x14ac:dyDescent="0.15">
      <c r="B16" s="764" t="s">
        <v>308</v>
      </c>
      <c r="C16" s="764" t="s">
        <v>309</v>
      </c>
      <c r="D16" s="764"/>
      <c r="E16" s="207">
        <v>3</v>
      </c>
      <c r="F16" s="747"/>
      <c r="G16" s="748"/>
      <c r="H16" s="748"/>
      <c r="I16" s="748"/>
      <c r="J16" s="748"/>
      <c r="K16" s="748"/>
      <c r="L16" s="749"/>
      <c r="M16" s="764" t="s">
        <v>308</v>
      </c>
      <c r="N16" s="764" t="s">
        <v>309</v>
      </c>
      <c r="O16" s="764"/>
      <c r="P16" s="207">
        <v>3</v>
      </c>
      <c r="Q16" s="750"/>
      <c r="R16" s="751"/>
      <c r="S16" s="751"/>
      <c r="T16" s="751"/>
      <c r="U16" s="751"/>
      <c r="V16" s="751"/>
      <c r="W16" s="752"/>
    </row>
    <row r="17" spans="2:24" s="29" customFormat="1" ht="25.5" customHeight="1" x14ac:dyDescent="0.15">
      <c r="B17" s="764"/>
      <c r="C17" s="764" t="s">
        <v>310</v>
      </c>
      <c r="D17" s="764"/>
      <c r="E17" s="243">
        <v>9</v>
      </c>
      <c r="F17" s="750"/>
      <c r="G17" s="751"/>
      <c r="H17" s="751"/>
      <c r="I17" s="751"/>
      <c r="J17" s="751"/>
      <c r="K17" s="751"/>
      <c r="L17" s="752"/>
      <c r="M17" s="764"/>
      <c r="N17" s="764" t="s">
        <v>310</v>
      </c>
      <c r="O17" s="764"/>
      <c r="P17" s="243">
        <v>10</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708</v>
      </c>
      <c r="F24" s="779"/>
      <c r="G24" s="780"/>
      <c r="H24" s="765" t="s">
        <v>315</v>
      </c>
      <c r="I24" s="765"/>
      <c r="J24" s="778" t="s">
        <v>842</v>
      </c>
      <c r="K24" s="779"/>
      <c r="L24" s="780"/>
      <c r="M24" s="765" t="s">
        <v>314</v>
      </c>
      <c r="N24" s="765"/>
      <c r="O24" s="765"/>
      <c r="P24" s="778" t="s">
        <v>667</v>
      </c>
      <c r="Q24" s="779"/>
      <c r="R24" s="780"/>
      <c r="S24" s="765" t="s">
        <v>315</v>
      </c>
      <c r="T24" s="765"/>
      <c r="U24" s="766" t="s">
        <v>843</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792</v>
      </c>
      <c r="F26" s="762"/>
      <c r="G26" s="762"/>
      <c r="H26" s="762"/>
      <c r="I26" s="762"/>
      <c r="J26" s="762"/>
      <c r="K26" s="762"/>
      <c r="L26" s="763"/>
      <c r="M26" s="760" t="s">
        <v>318</v>
      </c>
      <c r="N26" s="760"/>
      <c r="O26" s="760"/>
      <c r="P26" s="761" t="s">
        <v>844</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8E5352D8-FA12-4AED-AABD-5C4B86693DF7}">
      <formula1>INDIRECT(E7)</formula1>
    </dataValidation>
    <dataValidation allowBlank="1" showInputMessage="1" showErrorMessage="1" prompt="覆工スパン毎に連番を記入。_x000a_数値で入力する。" sqref="E6 E17 P17 P6" xr:uid="{0243F7A1-C65E-4709-9CD8-2F645BEFBF1D}"/>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FAB4F9-755E-404C-AF05-DD2E92ECAE72}">
          <x14:formula1>
            <xm:f>'(参考)リスト'!$B$16:$B$21</xm:f>
          </x14:formula1>
          <xm:sqref>E7 E18 P7 P18</xm:sqref>
        </x14:dataValidation>
        <x14:dataValidation type="list" allowBlank="1" showInputMessage="1" showErrorMessage="1" xr:uid="{F6011343-183C-4FA4-9E1F-1F2B635031BE}">
          <x14:formula1>
            <xm:f>'(参考)リスト'!$E$16:$E$27</xm:f>
          </x14:formula1>
          <xm:sqref>E9 E20 P9 P20</xm:sqref>
        </x14:dataValidation>
        <x14:dataValidation type="list" allowBlank="1" showInputMessage="1" showErrorMessage="1" xr:uid="{9D9DC7E1-5F8A-4243-BC19-C73589D3454A}">
          <x14:formula1>
            <xm:f>'(参考)リスト'!$D$16:$D$18</xm:f>
          </x14:formula1>
          <xm:sqref>E10 E21 P10 P21</xm:sqref>
        </x14:dataValidation>
        <x14:dataValidation type="list" allowBlank="1" showInputMessage="1" showErrorMessage="1" xr:uid="{3C4D7969-A9AD-4995-B981-27B0DDEB8CC1}">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5C4C3-6039-46E6-A003-17256FCF6E7E}">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4</v>
      </c>
      <c r="F5" s="747"/>
      <c r="G5" s="748"/>
      <c r="H5" s="748"/>
      <c r="I5" s="748"/>
      <c r="J5" s="748"/>
      <c r="K5" s="748"/>
      <c r="L5" s="749"/>
      <c r="M5" s="743" t="s">
        <v>308</v>
      </c>
      <c r="N5" s="745" t="s">
        <v>309</v>
      </c>
      <c r="O5" s="746"/>
      <c r="P5" s="207">
        <v>4</v>
      </c>
      <c r="Q5" s="750"/>
      <c r="R5" s="751"/>
      <c r="S5" s="751"/>
      <c r="T5" s="751"/>
      <c r="U5" s="751"/>
      <c r="V5" s="751"/>
      <c r="W5" s="752"/>
    </row>
    <row r="6" spans="2:23" s="29" customFormat="1" ht="25.5" customHeight="1" x14ac:dyDescent="0.15">
      <c r="B6" s="744"/>
      <c r="C6" s="745" t="s">
        <v>310</v>
      </c>
      <c r="D6" s="746"/>
      <c r="E6" s="243">
        <v>1</v>
      </c>
      <c r="F6" s="750"/>
      <c r="G6" s="751"/>
      <c r="H6" s="751"/>
      <c r="I6" s="751"/>
      <c r="J6" s="751"/>
      <c r="K6" s="751"/>
      <c r="L6" s="752"/>
      <c r="M6" s="744"/>
      <c r="N6" s="745" t="s">
        <v>310</v>
      </c>
      <c r="O6" s="746"/>
      <c r="P6" s="243">
        <v>2</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641</v>
      </c>
      <c r="F8" s="750"/>
      <c r="G8" s="751"/>
      <c r="H8" s="751"/>
      <c r="I8" s="751"/>
      <c r="J8" s="751"/>
      <c r="K8" s="751"/>
      <c r="L8" s="752"/>
      <c r="M8" s="756"/>
      <c r="N8" s="745" t="s">
        <v>260</v>
      </c>
      <c r="O8" s="746"/>
      <c r="P8" s="207" t="s">
        <v>641</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710</v>
      </c>
      <c r="F13" s="779"/>
      <c r="G13" s="780"/>
      <c r="H13" s="765" t="s">
        <v>315</v>
      </c>
      <c r="I13" s="765"/>
      <c r="J13" s="766" t="s">
        <v>843</v>
      </c>
      <c r="K13" s="766"/>
      <c r="L13" s="766"/>
      <c r="M13" s="765" t="s">
        <v>314</v>
      </c>
      <c r="N13" s="765"/>
      <c r="O13" s="765"/>
      <c r="P13" s="778" t="s">
        <v>706</v>
      </c>
      <c r="Q13" s="779"/>
      <c r="R13" s="780"/>
      <c r="S13" s="765" t="s">
        <v>315</v>
      </c>
      <c r="T13" s="765"/>
      <c r="U13" s="766" t="s">
        <v>845</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844</v>
      </c>
      <c r="F15" s="762"/>
      <c r="G15" s="762"/>
      <c r="H15" s="762"/>
      <c r="I15" s="762"/>
      <c r="J15" s="762"/>
      <c r="K15" s="762"/>
      <c r="L15" s="763"/>
      <c r="M15" s="760" t="s">
        <v>318</v>
      </c>
      <c r="N15" s="760"/>
      <c r="O15" s="760"/>
      <c r="P15" s="761" t="s">
        <v>844</v>
      </c>
      <c r="Q15" s="762"/>
      <c r="R15" s="762"/>
      <c r="S15" s="762"/>
      <c r="T15" s="762"/>
      <c r="U15" s="762"/>
      <c r="V15" s="762"/>
      <c r="W15" s="763"/>
    </row>
    <row r="16" spans="2:23" s="29" customFormat="1" ht="25.5" customHeight="1" x14ac:dyDescent="0.15">
      <c r="B16" s="764" t="s">
        <v>308</v>
      </c>
      <c r="C16" s="764" t="s">
        <v>309</v>
      </c>
      <c r="D16" s="764"/>
      <c r="E16" s="207">
        <v>4</v>
      </c>
      <c r="F16" s="747"/>
      <c r="G16" s="748"/>
      <c r="H16" s="748"/>
      <c r="I16" s="748"/>
      <c r="J16" s="748"/>
      <c r="K16" s="748"/>
      <c r="L16" s="749"/>
      <c r="M16" s="764" t="s">
        <v>308</v>
      </c>
      <c r="N16" s="764" t="s">
        <v>309</v>
      </c>
      <c r="O16" s="764"/>
      <c r="P16" s="207">
        <v>4</v>
      </c>
      <c r="Q16" s="750"/>
      <c r="R16" s="751"/>
      <c r="S16" s="751"/>
      <c r="T16" s="751"/>
      <c r="U16" s="751"/>
      <c r="V16" s="751"/>
      <c r="W16" s="752"/>
    </row>
    <row r="17" spans="2:24" s="29" customFormat="1" ht="25.5" customHeight="1" x14ac:dyDescent="0.15">
      <c r="B17" s="764"/>
      <c r="C17" s="764" t="s">
        <v>310</v>
      </c>
      <c r="D17" s="764"/>
      <c r="E17" s="243">
        <v>3</v>
      </c>
      <c r="F17" s="750"/>
      <c r="G17" s="751"/>
      <c r="H17" s="751"/>
      <c r="I17" s="751"/>
      <c r="J17" s="751"/>
      <c r="K17" s="751"/>
      <c r="L17" s="752"/>
      <c r="M17" s="764"/>
      <c r="N17" s="764" t="s">
        <v>310</v>
      </c>
      <c r="O17" s="764"/>
      <c r="P17" s="243">
        <v>4</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663</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711</v>
      </c>
      <c r="F24" s="779"/>
      <c r="G24" s="780"/>
      <c r="H24" s="765" t="s">
        <v>315</v>
      </c>
      <c r="I24" s="765"/>
      <c r="J24" s="778" t="s">
        <v>846</v>
      </c>
      <c r="K24" s="779"/>
      <c r="L24" s="780"/>
      <c r="M24" s="765" t="s">
        <v>314</v>
      </c>
      <c r="N24" s="765"/>
      <c r="O24" s="765"/>
      <c r="P24" s="778" t="s">
        <v>713</v>
      </c>
      <c r="Q24" s="779"/>
      <c r="R24" s="780"/>
      <c r="S24" s="765" t="s">
        <v>315</v>
      </c>
      <c r="T24" s="765"/>
      <c r="U24" s="766" t="s">
        <v>847</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810</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BA470F2-D270-4393-BFB2-87C1F6BD7AA9}">
      <formula1>INDIRECT(E7)</formula1>
    </dataValidation>
    <dataValidation allowBlank="1" showInputMessage="1" showErrorMessage="1" prompt="覆工スパン毎に連番を記入。_x000a_数値で入力する。" sqref="E6 E17 P17 P6" xr:uid="{391A4B7E-C23B-4CC0-BAAE-3FA07D090883}"/>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537A7F-D62D-44EE-AFC7-928C418C4B61}">
          <x14:formula1>
            <xm:f>'(参考)リスト'!$B$16:$B$21</xm:f>
          </x14:formula1>
          <xm:sqref>E7 E18 P7 P18</xm:sqref>
        </x14:dataValidation>
        <x14:dataValidation type="list" allowBlank="1" showInputMessage="1" showErrorMessage="1" xr:uid="{01FDE9D0-3BF4-4EA9-9982-2E50E3FF7EDD}">
          <x14:formula1>
            <xm:f>'(参考)リスト'!$E$16:$E$27</xm:f>
          </x14:formula1>
          <xm:sqref>E9 E20 P9 P20</xm:sqref>
        </x14:dataValidation>
        <x14:dataValidation type="list" allowBlank="1" showInputMessage="1" showErrorMessage="1" xr:uid="{A58C7ED0-AB06-48E3-8751-8B37B50464D8}">
          <x14:formula1>
            <xm:f>'(参考)リスト'!$D$16:$D$18</xm:f>
          </x14:formula1>
          <xm:sqref>E10 E21 P10 P21</xm:sqref>
        </x14:dataValidation>
        <x14:dataValidation type="list" allowBlank="1" showInputMessage="1" showErrorMessage="1" xr:uid="{A868F3A6-B130-40A1-9D52-C252B6FBD53E}">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419B-03FB-48B4-9B5D-80CDBBAD6B68}">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4</v>
      </c>
      <c r="F5" s="747"/>
      <c r="G5" s="748"/>
      <c r="H5" s="748"/>
      <c r="I5" s="748"/>
      <c r="J5" s="748"/>
      <c r="K5" s="748"/>
      <c r="L5" s="749"/>
      <c r="M5" s="743" t="s">
        <v>308</v>
      </c>
      <c r="N5" s="745" t="s">
        <v>309</v>
      </c>
      <c r="O5" s="746"/>
      <c r="P5" s="207">
        <v>4</v>
      </c>
      <c r="Q5" s="750"/>
      <c r="R5" s="751"/>
      <c r="S5" s="751"/>
      <c r="T5" s="751"/>
      <c r="U5" s="751"/>
      <c r="V5" s="751"/>
      <c r="W5" s="752"/>
    </row>
    <row r="6" spans="2:23" s="29" customFormat="1" ht="25.5" customHeight="1" x14ac:dyDescent="0.15">
      <c r="B6" s="744"/>
      <c r="C6" s="745" t="s">
        <v>310</v>
      </c>
      <c r="D6" s="746"/>
      <c r="E6" s="243">
        <v>5</v>
      </c>
      <c r="F6" s="750"/>
      <c r="G6" s="751"/>
      <c r="H6" s="751"/>
      <c r="I6" s="751"/>
      <c r="J6" s="751"/>
      <c r="K6" s="751"/>
      <c r="L6" s="752"/>
      <c r="M6" s="744"/>
      <c r="N6" s="745" t="s">
        <v>310</v>
      </c>
      <c r="O6" s="746"/>
      <c r="P6" s="243">
        <v>6</v>
      </c>
      <c r="Q6" s="750"/>
      <c r="R6" s="751"/>
      <c r="S6" s="751"/>
      <c r="T6" s="751"/>
      <c r="U6" s="751"/>
      <c r="V6" s="751"/>
      <c r="W6" s="752"/>
    </row>
    <row r="7" spans="2:23" s="29" customFormat="1" ht="25.5" customHeight="1" x14ac:dyDescent="0.15">
      <c r="B7" s="743" t="s">
        <v>311</v>
      </c>
      <c r="C7" s="745" t="s">
        <v>259</v>
      </c>
      <c r="D7" s="746"/>
      <c r="E7" s="208" t="s">
        <v>670</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671</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469</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715</v>
      </c>
      <c r="F13" s="779"/>
      <c r="G13" s="780"/>
      <c r="H13" s="765" t="s">
        <v>315</v>
      </c>
      <c r="I13" s="765"/>
      <c r="J13" s="766" t="s">
        <v>848</v>
      </c>
      <c r="K13" s="766"/>
      <c r="L13" s="766"/>
      <c r="M13" s="765" t="s">
        <v>314</v>
      </c>
      <c r="N13" s="765"/>
      <c r="O13" s="765"/>
      <c r="P13" s="778" t="s">
        <v>717</v>
      </c>
      <c r="Q13" s="779"/>
      <c r="R13" s="780"/>
      <c r="S13" s="765" t="s">
        <v>315</v>
      </c>
      <c r="T13" s="765"/>
      <c r="U13" s="766" t="s">
        <v>849</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831</v>
      </c>
      <c r="F15" s="762"/>
      <c r="G15" s="762"/>
      <c r="H15" s="762"/>
      <c r="I15" s="762"/>
      <c r="J15" s="762"/>
      <c r="K15" s="762"/>
      <c r="L15" s="763"/>
      <c r="M15" s="760" t="s">
        <v>318</v>
      </c>
      <c r="N15" s="760"/>
      <c r="O15" s="760"/>
      <c r="P15" s="761" t="s">
        <v>831</v>
      </c>
      <c r="Q15" s="762"/>
      <c r="R15" s="762"/>
      <c r="S15" s="762"/>
      <c r="T15" s="762"/>
      <c r="U15" s="762"/>
      <c r="V15" s="762"/>
      <c r="W15" s="763"/>
    </row>
    <row r="16" spans="2:23" s="29" customFormat="1" ht="25.5" customHeight="1" x14ac:dyDescent="0.15">
      <c r="B16" s="764" t="s">
        <v>308</v>
      </c>
      <c r="C16" s="764" t="s">
        <v>309</v>
      </c>
      <c r="D16" s="764"/>
      <c r="E16" s="207">
        <v>5</v>
      </c>
      <c r="F16" s="747"/>
      <c r="G16" s="748"/>
      <c r="H16" s="748"/>
      <c r="I16" s="748"/>
      <c r="J16" s="748"/>
      <c r="K16" s="748"/>
      <c r="L16" s="749"/>
      <c r="M16" s="764" t="s">
        <v>308</v>
      </c>
      <c r="N16" s="764" t="s">
        <v>309</v>
      </c>
      <c r="O16" s="764"/>
      <c r="P16" s="207">
        <v>5</v>
      </c>
      <c r="Q16" s="750"/>
      <c r="R16" s="751"/>
      <c r="S16" s="751"/>
      <c r="T16" s="751"/>
      <c r="U16" s="751"/>
      <c r="V16" s="751"/>
      <c r="W16" s="752"/>
    </row>
    <row r="17" spans="2:24" s="29" customFormat="1" ht="25.5" customHeight="1" x14ac:dyDescent="0.15">
      <c r="B17" s="764"/>
      <c r="C17" s="764" t="s">
        <v>310</v>
      </c>
      <c r="D17" s="764"/>
      <c r="E17" s="243">
        <v>1</v>
      </c>
      <c r="F17" s="750"/>
      <c r="G17" s="751"/>
      <c r="H17" s="751"/>
      <c r="I17" s="751"/>
      <c r="J17" s="751"/>
      <c r="K17" s="751"/>
      <c r="L17" s="752"/>
      <c r="M17" s="764"/>
      <c r="N17" s="764" t="s">
        <v>310</v>
      </c>
      <c r="O17" s="764"/>
      <c r="P17" s="243">
        <v>2</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663</v>
      </c>
      <c r="F19" s="750"/>
      <c r="G19" s="751"/>
      <c r="H19" s="751"/>
      <c r="I19" s="751"/>
      <c r="J19" s="751"/>
      <c r="K19" s="751"/>
      <c r="L19" s="752"/>
      <c r="M19" s="764"/>
      <c r="N19" s="764" t="s">
        <v>260</v>
      </c>
      <c r="O19" s="764"/>
      <c r="P19" s="207" t="s">
        <v>642</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719</v>
      </c>
      <c r="F24" s="779"/>
      <c r="G24" s="780"/>
      <c r="H24" s="765" t="s">
        <v>315</v>
      </c>
      <c r="I24" s="765"/>
      <c r="J24" s="778" t="s">
        <v>850</v>
      </c>
      <c r="K24" s="779"/>
      <c r="L24" s="780"/>
      <c r="M24" s="765" t="s">
        <v>314</v>
      </c>
      <c r="N24" s="765"/>
      <c r="O24" s="765"/>
      <c r="P24" s="778" t="s">
        <v>720</v>
      </c>
      <c r="Q24" s="779"/>
      <c r="R24" s="780"/>
      <c r="S24" s="765" t="s">
        <v>315</v>
      </c>
      <c r="T24" s="765"/>
      <c r="U24" s="766" t="s">
        <v>852</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851</v>
      </c>
      <c r="F26" s="762"/>
      <c r="G26" s="762"/>
      <c r="H26" s="762"/>
      <c r="I26" s="762"/>
      <c r="J26" s="762"/>
      <c r="K26" s="762"/>
      <c r="L26" s="763"/>
      <c r="M26" s="760" t="s">
        <v>318</v>
      </c>
      <c r="N26" s="760"/>
      <c r="O26" s="760"/>
      <c r="P26" s="761" t="s">
        <v>810</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A2F17D4-E37A-4F34-ADC7-26EC8E923905}">
      <formula1>INDIRECT(E7)</formula1>
    </dataValidation>
    <dataValidation allowBlank="1" showInputMessage="1" showErrorMessage="1" prompt="覆工スパン毎に連番を記入。_x000a_数値で入力する。" sqref="E6 E17 P17 P6" xr:uid="{82DD8B5C-FC5F-417F-9E65-E905EFD4EB87}"/>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C94141-7C1D-49D6-AC14-1AE373335E80}">
          <x14:formula1>
            <xm:f>'(参考)リスト'!$B$16:$B$21</xm:f>
          </x14:formula1>
          <xm:sqref>E7 E18 P7 P18</xm:sqref>
        </x14:dataValidation>
        <x14:dataValidation type="list" allowBlank="1" showInputMessage="1" showErrorMessage="1" xr:uid="{EF927D71-A790-4CD9-AA1C-367F894A5CA2}">
          <x14:formula1>
            <xm:f>'(参考)リスト'!$E$16:$E$27</xm:f>
          </x14:formula1>
          <xm:sqref>E9 E20 P9 P20</xm:sqref>
        </x14:dataValidation>
        <x14:dataValidation type="list" allowBlank="1" showInputMessage="1" showErrorMessage="1" xr:uid="{ABBDD973-0A2C-478C-885E-E06BDEFBEC47}">
          <x14:formula1>
            <xm:f>'(参考)リスト'!$D$16:$D$18</xm:f>
          </x14:formula1>
          <xm:sqref>E10 E21 P10 P21</xm:sqref>
        </x14:dataValidation>
        <x14:dataValidation type="list" allowBlank="1" showInputMessage="1" showErrorMessage="1" xr:uid="{8DBA06CD-D52C-44D9-B094-94C0C3CDF667}">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34B3-9E02-4DC1-9C2E-20C492020144}">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5</v>
      </c>
      <c r="F5" s="747"/>
      <c r="G5" s="748"/>
      <c r="H5" s="748"/>
      <c r="I5" s="748"/>
      <c r="J5" s="748"/>
      <c r="K5" s="748"/>
      <c r="L5" s="749"/>
      <c r="M5" s="743" t="s">
        <v>308</v>
      </c>
      <c r="N5" s="745" t="s">
        <v>309</v>
      </c>
      <c r="O5" s="746"/>
      <c r="P5" s="207">
        <v>5</v>
      </c>
      <c r="Q5" s="750"/>
      <c r="R5" s="751"/>
      <c r="S5" s="751"/>
      <c r="T5" s="751"/>
      <c r="U5" s="751"/>
      <c r="V5" s="751"/>
      <c r="W5" s="752"/>
    </row>
    <row r="6" spans="2:23" s="29" customFormat="1" ht="25.5" customHeight="1" x14ac:dyDescent="0.15">
      <c r="B6" s="744"/>
      <c r="C6" s="745" t="s">
        <v>310</v>
      </c>
      <c r="D6" s="746"/>
      <c r="E6" s="243">
        <v>3</v>
      </c>
      <c r="F6" s="750"/>
      <c r="G6" s="751"/>
      <c r="H6" s="751"/>
      <c r="I6" s="751"/>
      <c r="J6" s="751"/>
      <c r="K6" s="751"/>
      <c r="L6" s="752"/>
      <c r="M6" s="744"/>
      <c r="N6" s="745" t="s">
        <v>310</v>
      </c>
      <c r="O6" s="746"/>
      <c r="P6" s="243">
        <v>4</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642</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722</v>
      </c>
      <c r="F13" s="779"/>
      <c r="G13" s="780"/>
      <c r="H13" s="765" t="s">
        <v>315</v>
      </c>
      <c r="I13" s="765"/>
      <c r="J13" s="766" t="s">
        <v>853</v>
      </c>
      <c r="K13" s="766"/>
      <c r="L13" s="766"/>
      <c r="M13" s="765" t="s">
        <v>314</v>
      </c>
      <c r="N13" s="765"/>
      <c r="O13" s="765"/>
      <c r="P13" s="778" t="s">
        <v>724</v>
      </c>
      <c r="Q13" s="779"/>
      <c r="R13" s="780"/>
      <c r="S13" s="765" t="s">
        <v>315</v>
      </c>
      <c r="T13" s="765"/>
      <c r="U13" s="766" t="s">
        <v>854</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810</v>
      </c>
      <c r="Q15" s="762"/>
      <c r="R15" s="762"/>
      <c r="S15" s="762"/>
      <c r="T15" s="762"/>
      <c r="U15" s="762"/>
      <c r="V15" s="762"/>
      <c r="W15" s="763"/>
    </row>
    <row r="16" spans="2:23" s="29" customFormat="1" ht="25.5" customHeight="1" x14ac:dyDescent="0.15">
      <c r="B16" s="764" t="s">
        <v>308</v>
      </c>
      <c r="C16" s="764" t="s">
        <v>309</v>
      </c>
      <c r="D16" s="764"/>
      <c r="E16" s="207">
        <v>5</v>
      </c>
      <c r="F16" s="747"/>
      <c r="G16" s="748"/>
      <c r="H16" s="748"/>
      <c r="I16" s="748"/>
      <c r="J16" s="748"/>
      <c r="K16" s="748"/>
      <c r="L16" s="749"/>
      <c r="M16" s="764" t="s">
        <v>308</v>
      </c>
      <c r="N16" s="764" t="s">
        <v>309</v>
      </c>
      <c r="O16" s="764"/>
      <c r="P16" s="207">
        <v>5</v>
      </c>
      <c r="Q16" s="750"/>
      <c r="R16" s="751"/>
      <c r="S16" s="751"/>
      <c r="T16" s="751"/>
      <c r="U16" s="751"/>
      <c r="V16" s="751"/>
      <c r="W16" s="752"/>
    </row>
    <row r="17" spans="2:24" s="29" customFormat="1" ht="25.5" customHeight="1" x14ac:dyDescent="0.15">
      <c r="B17" s="764"/>
      <c r="C17" s="764" t="s">
        <v>310</v>
      </c>
      <c r="D17" s="764"/>
      <c r="E17" s="243">
        <v>5</v>
      </c>
      <c r="F17" s="750"/>
      <c r="G17" s="751"/>
      <c r="H17" s="751"/>
      <c r="I17" s="751"/>
      <c r="J17" s="751"/>
      <c r="K17" s="751"/>
      <c r="L17" s="752"/>
      <c r="M17" s="764"/>
      <c r="N17" s="764" t="s">
        <v>310</v>
      </c>
      <c r="O17" s="764"/>
      <c r="P17" s="243">
        <v>6</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668</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503</v>
      </c>
      <c r="F20" s="750"/>
      <c r="G20" s="751"/>
      <c r="H20" s="751"/>
      <c r="I20" s="751"/>
      <c r="J20" s="751"/>
      <c r="K20" s="751"/>
      <c r="L20" s="752"/>
      <c r="M20" s="760" t="s">
        <v>262</v>
      </c>
      <c r="N20" s="760"/>
      <c r="O20" s="760"/>
      <c r="P20" s="242" t="s">
        <v>503</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726</v>
      </c>
      <c r="F24" s="779"/>
      <c r="G24" s="780"/>
      <c r="H24" s="765" t="s">
        <v>315</v>
      </c>
      <c r="I24" s="765"/>
      <c r="J24" s="778" t="s">
        <v>891</v>
      </c>
      <c r="K24" s="779"/>
      <c r="L24" s="780"/>
      <c r="M24" s="765" t="s">
        <v>314</v>
      </c>
      <c r="N24" s="765"/>
      <c r="O24" s="765"/>
      <c r="P24" s="778" t="s">
        <v>727</v>
      </c>
      <c r="Q24" s="779"/>
      <c r="R24" s="780"/>
      <c r="S24" s="765" t="s">
        <v>315</v>
      </c>
      <c r="T24" s="765"/>
      <c r="U24" s="766" t="s">
        <v>892</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855</v>
      </c>
      <c r="F26" s="762"/>
      <c r="G26" s="762"/>
      <c r="H26" s="762"/>
      <c r="I26" s="762"/>
      <c r="J26" s="762"/>
      <c r="K26" s="762"/>
      <c r="L26" s="763"/>
      <c r="M26" s="760" t="s">
        <v>318</v>
      </c>
      <c r="N26" s="760"/>
      <c r="O26" s="760"/>
      <c r="P26" s="761" t="s">
        <v>855</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23F12211-8B8D-4E43-80A6-A067493E73A9}">
      <formula1>INDIRECT(E7)</formula1>
    </dataValidation>
    <dataValidation allowBlank="1" showInputMessage="1" showErrorMessage="1" prompt="覆工スパン毎に連番を記入。_x000a_数値で入力する。" sqref="E6 E17 P17 P6" xr:uid="{35B0A2C6-C3C4-41AB-9007-13CA1CD57498}"/>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C2E4F0-3BAC-4CC1-83DB-26E92AAEC481}">
          <x14:formula1>
            <xm:f>'(参考)リスト'!$B$16:$B$21</xm:f>
          </x14:formula1>
          <xm:sqref>E7 E18 P7 P18</xm:sqref>
        </x14:dataValidation>
        <x14:dataValidation type="list" allowBlank="1" showInputMessage="1" showErrorMessage="1" xr:uid="{C0E2A674-4B33-45C4-A36B-8D410613A70B}">
          <x14:formula1>
            <xm:f>'(参考)リスト'!$E$16:$E$27</xm:f>
          </x14:formula1>
          <xm:sqref>E9 E20 P9 P20</xm:sqref>
        </x14:dataValidation>
        <x14:dataValidation type="list" allowBlank="1" showInputMessage="1" showErrorMessage="1" xr:uid="{FEB5C112-38CF-4005-8CE9-EC7231F11E17}">
          <x14:formula1>
            <xm:f>'(参考)リスト'!$D$16:$D$18</xm:f>
          </x14:formula1>
          <xm:sqref>E10 E21 P10 P21</xm:sqref>
        </x14:dataValidation>
        <x14:dataValidation type="list" allowBlank="1" showInputMessage="1" showErrorMessage="1" xr:uid="{A3F63CFF-1E26-401E-9498-A9197DA5B0C7}">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221E0-81BA-44E1-854A-51D5C14479DB}">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5</v>
      </c>
      <c r="F5" s="747"/>
      <c r="G5" s="748"/>
      <c r="H5" s="748"/>
      <c r="I5" s="748"/>
      <c r="J5" s="748"/>
      <c r="K5" s="748"/>
      <c r="L5" s="749"/>
      <c r="M5" s="743" t="s">
        <v>308</v>
      </c>
      <c r="N5" s="745" t="s">
        <v>309</v>
      </c>
      <c r="O5" s="746"/>
      <c r="P5" s="207">
        <v>5</v>
      </c>
      <c r="Q5" s="750"/>
      <c r="R5" s="751"/>
      <c r="S5" s="751"/>
      <c r="T5" s="751"/>
      <c r="U5" s="751"/>
      <c r="V5" s="751"/>
      <c r="W5" s="752"/>
    </row>
    <row r="6" spans="2:23" s="29" customFormat="1" ht="25.5" customHeight="1" x14ac:dyDescent="0.15">
      <c r="B6" s="744"/>
      <c r="C6" s="745" t="s">
        <v>310</v>
      </c>
      <c r="D6" s="746"/>
      <c r="E6" s="243">
        <v>7</v>
      </c>
      <c r="F6" s="750"/>
      <c r="G6" s="751"/>
      <c r="H6" s="751"/>
      <c r="I6" s="751"/>
      <c r="J6" s="751"/>
      <c r="K6" s="751"/>
      <c r="L6" s="752"/>
      <c r="M6" s="744"/>
      <c r="N6" s="745" t="s">
        <v>310</v>
      </c>
      <c r="O6" s="746"/>
      <c r="P6" s="243">
        <v>8</v>
      </c>
      <c r="Q6" s="750"/>
      <c r="R6" s="751"/>
      <c r="S6" s="751"/>
      <c r="T6" s="751"/>
      <c r="U6" s="751"/>
      <c r="V6" s="751"/>
      <c r="W6" s="752"/>
    </row>
    <row r="7" spans="2:23" s="29" customFormat="1" ht="25.5" customHeight="1" x14ac:dyDescent="0.15">
      <c r="B7" s="743" t="s">
        <v>311</v>
      </c>
      <c r="C7" s="745" t="s">
        <v>259</v>
      </c>
      <c r="D7" s="746"/>
      <c r="E7" s="208" t="s">
        <v>670</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671</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469</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728</v>
      </c>
      <c r="F13" s="779"/>
      <c r="G13" s="780"/>
      <c r="H13" s="765" t="s">
        <v>315</v>
      </c>
      <c r="I13" s="765"/>
      <c r="J13" s="766" t="s">
        <v>856</v>
      </c>
      <c r="K13" s="766"/>
      <c r="L13" s="766"/>
      <c r="M13" s="765" t="s">
        <v>314</v>
      </c>
      <c r="N13" s="765"/>
      <c r="O13" s="765"/>
      <c r="P13" s="778" t="s">
        <v>730</v>
      </c>
      <c r="Q13" s="779"/>
      <c r="R13" s="780"/>
      <c r="S13" s="765" t="s">
        <v>315</v>
      </c>
      <c r="T13" s="765"/>
      <c r="U13" s="766" t="s">
        <v>857</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831</v>
      </c>
      <c r="F15" s="762"/>
      <c r="G15" s="762"/>
      <c r="H15" s="762"/>
      <c r="I15" s="762"/>
      <c r="J15" s="762"/>
      <c r="K15" s="762"/>
      <c r="L15" s="763"/>
      <c r="M15" s="760" t="s">
        <v>318</v>
      </c>
      <c r="N15" s="760"/>
      <c r="O15" s="760"/>
      <c r="P15" s="761" t="s">
        <v>831</v>
      </c>
      <c r="Q15" s="762"/>
      <c r="R15" s="762"/>
      <c r="S15" s="762"/>
      <c r="T15" s="762"/>
      <c r="U15" s="762"/>
      <c r="V15" s="762"/>
      <c r="W15" s="763"/>
    </row>
    <row r="16" spans="2:23" s="29" customFormat="1" ht="25.5" customHeight="1" x14ac:dyDescent="0.15">
      <c r="B16" s="764" t="s">
        <v>308</v>
      </c>
      <c r="C16" s="764" t="s">
        <v>309</v>
      </c>
      <c r="D16" s="764"/>
      <c r="E16" s="207">
        <v>6</v>
      </c>
      <c r="F16" s="747"/>
      <c r="G16" s="748"/>
      <c r="H16" s="748"/>
      <c r="I16" s="748"/>
      <c r="J16" s="748"/>
      <c r="K16" s="748"/>
      <c r="L16" s="749"/>
      <c r="M16" s="764" t="s">
        <v>308</v>
      </c>
      <c r="N16" s="764" t="s">
        <v>309</v>
      </c>
      <c r="O16" s="764"/>
      <c r="P16" s="207">
        <v>6</v>
      </c>
      <c r="Q16" s="750"/>
      <c r="R16" s="751"/>
      <c r="S16" s="751"/>
      <c r="T16" s="751"/>
      <c r="U16" s="751"/>
      <c r="V16" s="751"/>
      <c r="W16" s="752"/>
    </row>
    <row r="17" spans="2:24" s="29" customFormat="1" ht="25.5" customHeight="1" x14ac:dyDescent="0.15">
      <c r="B17" s="764"/>
      <c r="C17" s="764" t="s">
        <v>310</v>
      </c>
      <c r="D17" s="764"/>
      <c r="E17" s="243">
        <v>1</v>
      </c>
      <c r="F17" s="750"/>
      <c r="G17" s="751"/>
      <c r="H17" s="751"/>
      <c r="I17" s="751"/>
      <c r="J17" s="751"/>
      <c r="K17" s="751"/>
      <c r="L17" s="752"/>
      <c r="M17" s="764"/>
      <c r="N17" s="764" t="s">
        <v>310</v>
      </c>
      <c r="O17" s="764"/>
      <c r="P17" s="243">
        <v>2</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641</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503</v>
      </c>
      <c r="F20" s="750"/>
      <c r="G20" s="751"/>
      <c r="H20" s="751"/>
      <c r="I20" s="751"/>
      <c r="J20" s="751"/>
      <c r="K20" s="751"/>
      <c r="L20" s="752"/>
      <c r="M20" s="760" t="s">
        <v>262</v>
      </c>
      <c r="N20" s="760"/>
      <c r="O20" s="760"/>
      <c r="P20" s="242" t="s">
        <v>503</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732</v>
      </c>
      <c r="F24" s="779"/>
      <c r="G24" s="780"/>
      <c r="H24" s="765" t="s">
        <v>315</v>
      </c>
      <c r="I24" s="765"/>
      <c r="J24" s="778" t="s">
        <v>893</v>
      </c>
      <c r="K24" s="779"/>
      <c r="L24" s="780"/>
      <c r="M24" s="765" t="s">
        <v>314</v>
      </c>
      <c r="N24" s="765"/>
      <c r="O24" s="765"/>
      <c r="P24" s="778" t="s">
        <v>733</v>
      </c>
      <c r="Q24" s="779"/>
      <c r="R24" s="780"/>
      <c r="S24" s="765" t="s">
        <v>315</v>
      </c>
      <c r="T24" s="765"/>
      <c r="U24" s="766" t="s">
        <v>894</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855</v>
      </c>
      <c r="F26" s="762"/>
      <c r="G26" s="762"/>
      <c r="H26" s="762"/>
      <c r="I26" s="762"/>
      <c r="J26" s="762"/>
      <c r="K26" s="762"/>
      <c r="L26" s="763"/>
      <c r="M26" s="760" t="s">
        <v>318</v>
      </c>
      <c r="N26" s="760"/>
      <c r="O26" s="760"/>
      <c r="P26" s="761" t="s">
        <v>855</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B09DAA01-63A8-4269-9B2D-9547DC268130}">
      <formula1>INDIRECT(E7)</formula1>
    </dataValidation>
    <dataValidation allowBlank="1" showInputMessage="1" showErrorMessage="1" prompt="覆工スパン毎に連番を記入。_x000a_数値で入力する。" sqref="E6 E17 P17 P6" xr:uid="{52A2E0AF-D6B9-49AF-95C4-1BFC65BFF734}"/>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17579A-9477-4663-B577-BC42840DA0CD}">
          <x14:formula1>
            <xm:f>'(参考)リスト'!$B$16:$B$21</xm:f>
          </x14:formula1>
          <xm:sqref>E7 E18 P7 P18</xm:sqref>
        </x14:dataValidation>
        <x14:dataValidation type="list" allowBlank="1" showInputMessage="1" showErrorMessage="1" xr:uid="{BF11AB21-9280-4948-BB91-079A0E0E1A6A}">
          <x14:formula1>
            <xm:f>'(参考)リスト'!$E$16:$E$27</xm:f>
          </x14:formula1>
          <xm:sqref>E9 E20 P9 P20</xm:sqref>
        </x14:dataValidation>
        <x14:dataValidation type="list" allowBlank="1" showInputMessage="1" showErrorMessage="1" xr:uid="{DA52F125-C65E-4BF2-A097-D66E58B40090}">
          <x14:formula1>
            <xm:f>'(参考)リスト'!$D$16:$D$18</xm:f>
          </x14:formula1>
          <xm:sqref>E10 E21 P10 P21</xm:sqref>
        </x14:dataValidation>
        <x14:dataValidation type="list" allowBlank="1" showInputMessage="1" showErrorMessage="1" xr:uid="{0EBAF38A-2824-48C4-9ECC-1E9F71650B57}">
          <x14:formula1>
            <xm:f>'(参考)リスト'!$F$16:$F$21</xm:f>
          </x14:formula1>
          <xm:sqref>E11:E12 E22:E23 P11:P12 P22:P23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3FAB3-D9BA-4D1C-A71F-DF13FAD35071}">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6</v>
      </c>
      <c r="F5" s="747"/>
      <c r="G5" s="748"/>
      <c r="H5" s="748"/>
      <c r="I5" s="748"/>
      <c r="J5" s="748"/>
      <c r="K5" s="748"/>
      <c r="L5" s="749"/>
      <c r="M5" s="743" t="s">
        <v>308</v>
      </c>
      <c r="N5" s="745" t="s">
        <v>309</v>
      </c>
      <c r="O5" s="746"/>
      <c r="P5" s="207">
        <v>6</v>
      </c>
      <c r="Q5" s="750"/>
      <c r="R5" s="751"/>
      <c r="S5" s="751"/>
      <c r="T5" s="751"/>
      <c r="U5" s="751"/>
      <c r="V5" s="751"/>
      <c r="W5" s="752"/>
    </row>
    <row r="6" spans="2:23" s="29" customFormat="1" ht="25.5" customHeight="1" x14ac:dyDescent="0.15">
      <c r="B6" s="744"/>
      <c r="C6" s="745" t="s">
        <v>310</v>
      </c>
      <c r="D6" s="746"/>
      <c r="E6" s="243">
        <v>3</v>
      </c>
      <c r="F6" s="750"/>
      <c r="G6" s="751"/>
      <c r="H6" s="751"/>
      <c r="I6" s="751"/>
      <c r="J6" s="751"/>
      <c r="K6" s="751"/>
      <c r="L6" s="752"/>
      <c r="M6" s="744"/>
      <c r="N6" s="745" t="s">
        <v>310</v>
      </c>
      <c r="O6" s="746"/>
      <c r="P6" s="243">
        <v>4</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642</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734</v>
      </c>
      <c r="F13" s="779"/>
      <c r="G13" s="780"/>
      <c r="H13" s="765" t="s">
        <v>315</v>
      </c>
      <c r="I13" s="765"/>
      <c r="J13" s="766" t="s">
        <v>858</v>
      </c>
      <c r="K13" s="766"/>
      <c r="L13" s="766"/>
      <c r="M13" s="765" t="s">
        <v>314</v>
      </c>
      <c r="N13" s="765"/>
      <c r="O13" s="765"/>
      <c r="P13" s="778" t="s">
        <v>736</v>
      </c>
      <c r="Q13" s="779"/>
      <c r="R13" s="780"/>
      <c r="S13" s="765" t="s">
        <v>315</v>
      </c>
      <c r="T13" s="765"/>
      <c r="U13" s="766" t="s">
        <v>859</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810</v>
      </c>
      <c r="Q15" s="762"/>
      <c r="R15" s="762"/>
      <c r="S15" s="762"/>
      <c r="T15" s="762"/>
      <c r="U15" s="762"/>
      <c r="V15" s="762"/>
      <c r="W15" s="763"/>
    </row>
    <row r="16" spans="2:23" s="29" customFormat="1" ht="25.5" customHeight="1" x14ac:dyDescent="0.15">
      <c r="B16" s="764" t="s">
        <v>308</v>
      </c>
      <c r="C16" s="764" t="s">
        <v>309</v>
      </c>
      <c r="D16" s="764"/>
      <c r="E16" s="207">
        <v>6</v>
      </c>
      <c r="F16" s="747"/>
      <c r="G16" s="748"/>
      <c r="H16" s="748"/>
      <c r="I16" s="748"/>
      <c r="J16" s="748"/>
      <c r="K16" s="748"/>
      <c r="L16" s="749"/>
      <c r="M16" s="764" t="s">
        <v>308</v>
      </c>
      <c r="N16" s="764" t="s">
        <v>309</v>
      </c>
      <c r="O16" s="764"/>
      <c r="P16" s="207">
        <v>6</v>
      </c>
      <c r="Q16" s="750"/>
      <c r="R16" s="751"/>
      <c r="S16" s="751"/>
      <c r="T16" s="751"/>
      <c r="U16" s="751"/>
      <c r="V16" s="751"/>
      <c r="W16" s="752"/>
    </row>
    <row r="17" spans="2:24" s="29" customFormat="1" ht="25.5" customHeight="1" x14ac:dyDescent="0.15">
      <c r="B17" s="764"/>
      <c r="C17" s="764" t="s">
        <v>310</v>
      </c>
      <c r="D17" s="764"/>
      <c r="E17" s="243">
        <v>5</v>
      </c>
      <c r="F17" s="750"/>
      <c r="G17" s="751"/>
      <c r="H17" s="751"/>
      <c r="I17" s="751"/>
      <c r="J17" s="751"/>
      <c r="K17" s="751"/>
      <c r="L17" s="752"/>
      <c r="M17" s="764"/>
      <c r="N17" s="764" t="s">
        <v>310</v>
      </c>
      <c r="O17" s="764"/>
      <c r="P17" s="243">
        <v>6</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642</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461</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737</v>
      </c>
      <c r="F24" s="779"/>
      <c r="G24" s="780"/>
      <c r="H24" s="765" t="s">
        <v>315</v>
      </c>
      <c r="I24" s="765"/>
      <c r="J24" s="778" t="s">
        <v>860</v>
      </c>
      <c r="K24" s="779"/>
      <c r="L24" s="780"/>
      <c r="M24" s="765" t="s">
        <v>314</v>
      </c>
      <c r="N24" s="765"/>
      <c r="O24" s="765"/>
      <c r="P24" s="778" t="s">
        <v>738</v>
      </c>
      <c r="Q24" s="779"/>
      <c r="R24" s="780"/>
      <c r="S24" s="765" t="s">
        <v>315</v>
      </c>
      <c r="T24" s="765"/>
      <c r="U24" s="766" t="s">
        <v>861</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798</v>
      </c>
      <c r="F26" s="762"/>
      <c r="G26" s="762"/>
      <c r="H26" s="762"/>
      <c r="I26" s="762"/>
      <c r="J26" s="762"/>
      <c r="K26" s="762"/>
      <c r="L26" s="763"/>
      <c r="M26" s="760" t="s">
        <v>318</v>
      </c>
      <c r="N26" s="760"/>
      <c r="O26" s="760"/>
      <c r="P26" s="761" t="s">
        <v>862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182645E2-41EE-4EFB-BE76-28302849E1C3}">
      <formula1>INDIRECT(E7)</formula1>
    </dataValidation>
    <dataValidation allowBlank="1" showInputMessage="1" showErrorMessage="1" prompt="覆工スパン毎に連番を記入。_x000a_数値で入力する。" sqref="E6 E17 P17 P6" xr:uid="{7997AFBF-471E-412B-8A55-E2F0BCF8FA89}"/>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324B27-C970-4295-9B43-C3814AE75163}">
          <x14:formula1>
            <xm:f>'(参考)リスト'!$B$16:$B$21</xm:f>
          </x14:formula1>
          <xm:sqref>E7 E18 P7 P18</xm:sqref>
        </x14:dataValidation>
        <x14:dataValidation type="list" allowBlank="1" showInputMessage="1" showErrorMessage="1" xr:uid="{77F7E27C-5B9A-4CB7-82E5-19A565C9518C}">
          <x14:formula1>
            <xm:f>'(参考)リスト'!$E$16:$E$27</xm:f>
          </x14:formula1>
          <xm:sqref>E9 E20 P9 P20</xm:sqref>
        </x14:dataValidation>
        <x14:dataValidation type="list" allowBlank="1" showInputMessage="1" showErrorMessage="1" xr:uid="{C6DDE354-0758-4269-A606-0D0104C43EAF}">
          <x14:formula1>
            <xm:f>'(参考)リスト'!$D$16:$D$18</xm:f>
          </x14:formula1>
          <xm:sqref>E10 E21 P10 P21</xm:sqref>
        </x14:dataValidation>
        <x14:dataValidation type="list" allowBlank="1" showInputMessage="1" showErrorMessage="1" xr:uid="{87CFCF9B-05B9-4AA5-B9C1-90AEF1012100}">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C4AA-B658-446E-BB30-E6A388032B70}">
  <dimension ref="B1:X31"/>
  <sheetViews>
    <sheetView showGridLines="0" showZeros="0" view="pageBreakPreview"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6</v>
      </c>
      <c r="F5" s="747"/>
      <c r="G5" s="748"/>
      <c r="H5" s="748"/>
      <c r="I5" s="748"/>
      <c r="J5" s="748"/>
      <c r="K5" s="748"/>
      <c r="L5" s="749"/>
      <c r="M5" s="743" t="s">
        <v>308</v>
      </c>
      <c r="N5" s="745" t="s">
        <v>309</v>
      </c>
      <c r="O5" s="746"/>
      <c r="P5" s="207">
        <v>7</v>
      </c>
      <c r="Q5" s="750"/>
      <c r="R5" s="751"/>
      <c r="S5" s="751"/>
      <c r="T5" s="751"/>
      <c r="U5" s="751"/>
      <c r="V5" s="751"/>
      <c r="W5" s="752"/>
    </row>
    <row r="6" spans="2:23" s="29" customFormat="1" ht="25.5" customHeight="1" x14ac:dyDescent="0.15">
      <c r="B6" s="744"/>
      <c r="C6" s="745" t="s">
        <v>310</v>
      </c>
      <c r="D6" s="746"/>
      <c r="E6" s="243">
        <v>7</v>
      </c>
      <c r="F6" s="750"/>
      <c r="G6" s="751"/>
      <c r="H6" s="751"/>
      <c r="I6" s="751"/>
      <c r="J6" s="751"/>
      <c r="K6" s="751"/>
      <c r="L6" s="752"/>
      <c r="M6" s="744"/>
      <c r="N6" s="745" t="s">
        <v>310</v>
      </c>
      <c r="O6" s="746"/>
      <c r="P6" s="243">
        <v>1</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663</v>
      </c>
      <c r="Q8" s="750"/>
      <c r="R8" s="751"/>
      <c r="S8" s="751"/>
      <c r="T8" s="751"/>
      <c r="U8" s="751"/>
      <c r="V8" s="751"/>
      <c r="W8" s="752"/>
    </row>
    <row r="9" spans="2:23" s="29" customFormat="1" ht="25.5" customHeight="1" x14ac:dyDescent="0.15">
      <c r="B9" s="757" t="s">
        <v>262</v>
      </c>
      <c r="C9" s="758"/>
      <c r="D9" s="759"/>
      <c r="E9" s="242" t="s">
        <v>461</v>
      </c>
      <c r="F9" s="750"/>
      <c r="G9" s="751"/>
      <c r="H9" s="751"/>
      <c r="I9" s="751"/>
      <c r="J9" s="751"/>
      <c r="K9" s="751"/>
      <c r="L9" s="752"/>
      <c r="M9" s="757" t="s">
        <v>262</v>
      </c>
      <c r="N9" s="758"/>
      <c r="O9" s="759"/>
      <c r="P9" s="242" t="s">
        <v>461</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740</v>
      </c>
      <c r="F13" s="779"/>
      <c r="G13" s="780"/>
      <c r="H13" s="765" t="s">
        <v>315</v>
      </c>
      <c r="I13" s="765"/>
      <c r="J13" s="766" t="s">
        <v>863</v>
      </c>
      <c r="K13" s="766"/>
      <c r="L13" s="766"/>
      <c r="M13" s="765" t="s">
        <v>314</v>
      </c>
      <c r="N13" s="765"/>
      <c r="O13" s="765"/>
      <c r="P13" s="778" t="s">
        <v>742</v>
      </c>
      <c r="Q13" s="779"/>
      <c r="R13" s="780"/>
      <c r="S13" s="765" t="s">
        <v>315</v>
      </c>
      <c r="T13" s="765"/>
      <c r="U13" s="766" t="s">
        <v>864</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815</v>
      </c>
      <c r="F15" s="762"/>
      <c r="G15" s="762"/>
      <c r="H15" s="762"/>
      <c r="I15" s="762"/>
      <c r="J15" s="762"/>
      <c r="K15" s="762"/>
      <c r="L15" s="763"/>
      <c r="M15" s="760" t="s">
        <v>318</v>
      </c>
      <c r="N15" s="760"/>
      <c r="O15" s="760"/>
      <c r="P15" s="761" t="s">
        <v>815</v>
      </c>
      <c r="Q15" s="762"/>
      <c r="R15" s="762"/>
      <c r="S15" s="762"/>
      <c r="T15" s="762"/>
      <c r="U15" s="762"/>
      <c r="V15" s="762"/>
      <c r="W15" s="763"/>
    </row>
    <row r="16" spans="2:23" s="29" customFormat="1" ht="25.5" customHeight="1" x14ac:dyDescent="0.15">
      <c r="B16" s="764" t="s">
        <v>308</v>
      </c>
      <c r="C16" s="764" t="s">
        <v>309</v>
      </c>
      <c r="D16" s="764"/>
      <c r="E16" s="207">
        <v>7</v>
      </c>
      <c r="F16" s="747"/>
      <c r="G16" s="748"/>
      <c r="H16" s="748"/>
      <c r="I16" s="748"/>
      <c r="J16" s="748"/>
      <c r="K16" s="748"/>
      <c r="L16" s="749"/>
      <c r="M16" s="764" t="s">
        <v>308</v>
      </c>
      <c r="N16" s="764" t="s">
        <v>309</v>
      </c>
      <c r="O16" s="764"/>
      <c r="P16" s="207">
        <v>7</v>
      </c>
      <c r="Q16" s="750"/>
      <c r="R16" s="751"/>
      <c r="S16" s="751"/>
      <c r="T16" s="751"/>
      <c r="U16" s="751"/>
      <c r="V16" s="751"/>
      <c r="W16" s="752"/>
    </row>
    <row r="17" spans="2:24" s="29" customFormat="1" ht="25.5" customHeight="1" x14ac:dyDescent="0.15">
      <c r="B17" s="764"/>
      <c r="C17" s="764" t="s">
        <v>310</v>
      </c>
      <c r="D17" s="764"/>
      <c r="E17" s="243">
        <v>2</v>
      </c>
      <c r="F17" s="750"/>
      <c r="G17" s="751"/>
      <c r="H17" s="751"/>
      <c r="I17" s="751"/>
      <c r="J17" s="751"/>
      <c r="K17" s="751"/>
      <c r="L17" s="752"/>
      <c r="M17" s="764"/>
      <c r="N17" s="764" t="s">
        <v>310</v>
      </c>
      <c r="O17" s="764"/>
      <c r="P17" s="243">
        <v>3</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663</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461</v>
      </c>
      <c r="F20" s="750"/>
      <c r="G20" s="751"/>
      <c r="H20" s="751"/>
      <c r="I20" s="751"/>
      <c r="J20" s="751"/>
      <c r="K20" s="751"/>
      <c r="L20" s="752"/>
      <c r="M20" s="760" t="s">
        <v>262</v>
      </c>
      <c r="N20" s="760"/>
      <c r="O20" s="760"/>
      <c r="P20" s="242" t="s">
        <v>503</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744</v>
      </c>
      <c r="F24" s="779"/>
      <c r="G24" s="780"/>
      <c r="H24" s="765" t="s">
        <v>315</v>
      </c>
      <c r="I24" s="765"/>
      <c r="J24" s="778" t="s">
        <v>865</v>
      </c>
      <c r="K24" s="779"/>
      <c r="L24" s="780"/>
      <c r="M24" s="765" t="s">
        <v>314</v>
      </c>
      <c r="N24" s="765"/>
      <c r="O24" s="765"/>
      <c r="P24" s="778" t="s">
        <v>633</v>
      </c>
      <c r="Q24" s="779"/>
      <c r="R24" s="780"/>
      <c r="S24" s="765" t="s">
        <v>315</v>
      </c>
      <c r="T24" s="765"/>
      <c r="U24" s="766" t="s">
        <v>895</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815</v>
      </c>
      <c r="F26" s="762"/>
      <c r="G26" s="762"/>
      <c r="H26" s="762"/>
      <c r="I26" s="762"/>
      <c r="J26" s="762"/>
      <c r="K26" s="762"/>
      <c r="L26" s="763"/>
      <c r="M26" s="760" t="s">
        <v>318</v>
      </c>
      <c r="N26" s="760"/>
      <c r="O26" s="760"/>
      <c r="P26" s="761" t="s">
        <v>866</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6E378D02-89E8-4764-A950-D135F89E5CBA}">
      <formula1>INDIRECT(E7)</formula1>
    </dataValidation>
    <dataValidation allowBlank="1" showInputMessage="1" showErrorMessage="1" prompt="覆工スパン毎に連番を記入。_x000a_数値で入力する。" sqref="E6 E17 P17 P6" xr:uid="{7AC0F093-B9EE-46DF-B551-8BD430714B3B}"/>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F215D2-5D6B-4E11-8BD8-D75AD6FEDDA8}">
          <x14:formula1>
            <xm:f>'(参考)リスト'!$B$16:$B$21</xm:f>
          </x14:formula1>
          <xm:sqref>E7 E18 P7 P18</xm:sqref>
        </x14:dataValidation>
        <x14:dataValidation type="list" allowBlank="1" showInputMessage="1" showErrorMessage="1" xr:uid="{2BC2C6DA-D2A4-407B-BCBF-DE27971C513A}">
          <x14:formula1>
            <xm:f>'(参考)リスト'!$E$16:$E$27</xm:f>
          </x14:formula1>
          <xm:sqref>E9 E20 P9 P20</xm:sqref>
        </x14:dataValidation>
        <x14:dataValidation type="list" allowBlank="1" showInputMessage="1" showErrorMessage="1" xr:uid="{8484654D-0620-4712-BB4A-60D80EFC6428}">
          <x14:formula1>
            <xm:f>'(参考)リスト'!$D$16:$D$18</xm:f>
          </x14:formula1>
          <xm:sqref>E10 E21 P10 P21</xm:sqref>
        </x14:dataValidation>
        <x14:dataValidation type="list" allowBlank="1" showInputMessage="1" showErrorMessage="1" xr:uid="{B9D2EC84-6EC7-4D42-8157-07D4015143EC}">
          <x14:formula1>
            <xm:f>'(参考)リスト'!$F$16:$F$21</xm:f>
          </x14:formula1>
          <xm:sqref>E11:E12 E22:E23 P11:P12 P22:P23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49367-F33B-4949-A28C-818D41AFC9B4}">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7</v>
      </c>
      <c r="F5" s="747"/>
      <c r="G5" s="748"/>
      <c r="H5" s="748"/>
      <c r="I5" s="748"/>
      <c r="J5" s="748"/>
      <c r="K5" s="748"/>
      <c r="L5" s="749"/>
      <c r="M5" s="743" t="s">
        <v>308</v>
      </c>
      <c r="N5" s="745" t="s">
        <v>309</v>
      </c>
      <c r="O5" s="746"/>
      <c r="P5" s="207">
        <v>7</v>
      </c>
      <c r="Q5" s="750"/>
      <c r="R5" s="751"/>
      <c r="S5" s="751"/>
      <c r="T5" s="751"/>
      <c r="U5" s="751"/>
      <c r="V5" s="751"/>
      <c r="W5" s="752"/>
    </row>
    <row r="6" spans="2:23" s="29" customFormat="1" ht="25.5" customHeight="1" x14ac:dyDescent="0.15">
      <c r="B6" s="744"/>
      <c r="C6" s="745" t="s">
        <v>310</v>
      </c>
      <c r="D6" s="746"/>
      <c r="E6" s="243">
        <v>4</v>
      </c>
      <c r="F6" s="750"/>
      <c r="G6" s="751"/>
      <c r="H6" s="751"/>
      <c r="I6" s="751"/>
      <c r="J6" s="751"/>
      <c r="K6" s="751"/>
      <c r="L6" s="752"/>
      <c r="M6" s="744"/>
      <c r="N6" s="745" t="s">
        <v>310</v>
      </c>
      <c r="O6" s="746"/>
      <c r="P6" s="243">
        <v>5</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668</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461</v>
      </c>
      <c r="F9" s="750"/>
      <c r="G9" s="751"/>
      <c r="H9" s="751"/>
      <c r="I9" s="751"/>
      <c r="J9" s="751"/>
      <c r="K9" s="751"/>
      <c r="L9" s="752"/>
      <c r="M9" s="757" t="s">
        <v>262</v>
      </c>
      <c r="N9" s="758"/>
      <c r="O9" s="759"/>
      <c r="P9" s="242" t="s">
        <v>461</v>
      </c>
      <c r="Q9" s="750"/>
      <c r="R9" s="751"/>
      <c r="S9" s="751"/>
      <c r="T9" s="751"/>
      <c r="U9" s="751"/>
      <c r="V9" s="751"/>
      <c r="W9" s="752"/>
    </row>
    <row r="10" spans="2:23" s="29" customFormat="1" ht="25.5" customHeight="1" x14ac:dyDescent="0.15">
      <c r="B10" s="743" t="s">
        <v>312</v>
      </c>
      <c r="C10" s="757" t="s">
        <v>313</v>
      </c>
      <c r="D10" s="759"/>
      <c r="E10" s="243" t="s">
        <v>617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746</v>
      </c>
      <c r="F13" s="779"/>
      <c r="G13" s="780"/>
      <c r="H13" s="765" t="s">
        <v>315</v>
      </c>
      <c r="I13" s="765"/>
      <c r="J13" s="766" t="s">
        <v>867</v>
      </c>
      <c r="K13" s="766"/>
      <c r="L13" s="766"/>
      <c r="M13" s="765" t="s">
        <v>314</v>
      </c>
      <c r="N13" s="765"/>
      <c r="O13" s="765"/>
      <c r="P13" s="778" t="s">
        <v>748</v>
      </c>
      <c r="Q13" s="779"/>
      <c r="R13" s="780"/>
      <c r="S13" s="765" t="s">
        <v>315</v>
      </c>
      <c r="T13" s="765"/>
      <c r="U13" s="766" t="s">
        <v>868</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862</v>
      </c>
      <c r="F15" s="762"/>
      <c r="G15" s="762"/>
      <c r="H15" s="762"/>
      <c r="I15" s="762"/>
      <c r="J15" s="762"/>
      <c r="K15" s="762"/>
      <c r="L15" s="763"/>
      <c r="M15" s="760" t="s">
        <v>318</v>
      </c>
      <c r="N15" s="760"/>
      <c r="O15" s="760"/>
      <c r="P15" s="761" t="s">
        <v>862</v>
      </c>
      <c r="Q15" s="762"/>
      <c r="R15" s="762"/>
      <c r="S15" s="762"/>
      <c r="T15" s="762"/>
      <c r="U15" s="762"/>
      <c r="V15" s="762"/>
      <c r="W15" s="763"/>
    </row>
    <row r="16" spans="2:23" s="29" customFormat="1" ht="25.5" customHeight="1" x14ac:dyDescent="0.15">
      <c r="B16" s="764" t="s">
        <v>308</v>
      </c>
      <c r="C16" s="764" t="s">
        <v>309</v>
      </c>
      <c r="D16" s="764"/>
      <c r="E16" s="207">
        <v>7</v>
      </c>
      <c r="F16" s="747"/>
      <c r="G16" s="748"/>
      <c r="H16" s="748"/>
      <c r="I16" s="748"/>
      <c r="J16" s="748"/>
      <c r="K16" s="748"/>
      <c r="L16" s="749"/>
      <c r="M16" s="764" t="s">
        <v>308</v>
      </c>
      <c r="N16" s="764" t="s">
        <v>309</v>
      </c>
      <c r="O16" s="764"/>
      <c r="P16" s="207">
        <v>7</v>
      </c>
      <c r="Q16" s="750"/>
      <c r="R16" s="751"/>
      <c r="S16" s="751"/>
      <c r="T16" s="751"/>
      <c r="U16" s="751"/>
      <c r="V16" s="751"/>
      <c r="W16" s="752"/>
    </row>
    <row r="17" spans="2:24" s="29" customFormat="1" ht="25.5" customHeight="1" x14ac:dyDescent="0.15">
      <c r="B17" s="764"/>
      <c r="C17" s="764" t="s">
        <v>310</v>
      </c>
      <c r="D17" s="764"/>
      <c r="E17" s="243">
        <v>6</v>
      </c>
      <c r="F17" s="750"/>
      <c r="G17" s="751"/>
      <c r="H17" s="751"/>
      <c r="I17" s="751"/>
      <c r="J17" s="751"/>
      <c r="K17" s="751"/>
      <c r="L17" s="752"/>
      <c r="M17" s="764"/>
      <c r="N17" s="764" t="s">
        <v>310</v>
      </c>
      <c r="O17" s="764"/>
      <c r="P17" s="243">
        <v>7</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642</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461</v>
      </c>
      <c r="F20" s="750"/>
      <c r="G20" s="751"/>
      <c r="H20" s="751"/>
      <c r="I20" s="751"/>
      <c r="J20" s="751"/>
      <c r="K20" s="751"/>
      <c r="L20" s="752"/>
      <c r="M20" s="760" t="s">
        <v>262</v>
      </c>
      <c r="N20" s="760"/>
      <c r="O20" s="760"/>
      <c r="P20" s="242" t="s">
        <v>461</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750</v>
      </c>
      <c r="F24" s="779"/>
      <c r="G24" s="780"/>
      <c r="H24" s="765" t="s">
        <v>315</v>
      </c>
      <c r="I24" s="765"/>
      <c r="J24" s="778" t="s">
        <v>869</v>
      </c>
      <c r="K24" s="779"/>
      <c r="L24" s="780"/>
      <c r="M24" s="765" t="s">
        <v>314</v>
      </c>
      <c r="N24" s="765"/>
      <c r="O24" s="765"/>
      <c r="P24" s="778" t="s">
        <v>752</v>
      </c>
      <c r="Q24" s="779"/>
      <c r="R24" s="780"/>
      <c r="S24" s="765" t="s">
        <v>315</v>
      </c>
      <c r="T24" s="765"/>
      <c r="U24" s="766" t="s">
        <v>870</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815</v>
      </c>
      <c r="F26" s="762"/>
      <c r="G26" s="762"/>
      <c r="H26" s="762"/>
      <c r="I26" s="762"/>
      <c r="J26" s="762"/>
      <c r="K26" s="762"/>
      <c r="L26" s="763"/>
      <c r="M26" s="760" t="s">
        <v>318</v>
      </c>
      <c r="N26" s="760"/>
      <c r="O26" s="760"/>
      <c r="P26" s="761" t="s">
        <v>862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B47ED67B-8154-4C5A-8E04-D13F9F9C372A}">
      <formula1>INDIRECT(E7)</formula1>
    </dataValidation>
    <dataValidation allowBlank="1" showInputMessage="1" showErrorMessage="1" prompt="覆工スパン毎に連番を記入。_x000a_数値で入力する。" sqref="E6 E17 P17 P6" xr:uid="{56D28E81-C078-407B-B2A2-DADE135CEB84}"/>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43E6DE-3228-4F45-ACC1-837F0D977B49}">
          <x14:formula1>
            <xm:f>'(参考)リスト'!$B$16:$B$21</xm:f>
          </x14:formula1>
          <xm:sqref>E7 E18 P7 P18</xm:sqref>
        </x14:dataValidation>
        <x14:dataValidation type="list" allowBlank="1" showInputMessage="1" showErrorMessage="1" xr:uid="{6340F50A-178F-4B8C-8523-32FB242440B7}">
          <x14:formula1>
            <xm:f>'(参考)リスト'!$E$16:$E$27</xm:f>
          </x14:formula1>
          <xm:sqref>E9 E20 P9 P20</xm:sqref>
        </x14:dataValidation>
        <x14:dataValidation type="list" allowBlank="1" showInputMessage="1" showErrorMessage="1" xr:uid="{0D51E88C-485E-4A0A-95B5-847A7F3B8417}">
          <x14:formula1>
            <xm:f>'(参考)リスト'!$D$16:$D$18</xm:f>
          </x14:formula1>
          <xm:sqref>E10 E21 P10 P21</xm:sqref>
        </x14:dataValidation>
        <x14:dataValidation type="list" allowBlank="1" showInputMessage="1" showErrorMessage="1" xr:uid="{A2EC8832-272F-4C64-97AE-43D02ABD707B}">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9F01-E634-4B8A-90B5-470D205D0F71}">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7</v>
      </c>
      <c r="F5" s="747"/>
      <c r="G5" s="748"/>
      <c r="H5" s="748"/>
      <c r="I5" s="748"/>
      <c r="J5" s="748"/>
      <c r="K5" s="748"/>
      <c r="L5" s="749"/>
      <c r="M5" s="743" t="s">
        <v>308</v>
      </c>
      <c r="N5" s="745" t="s">
        <v>309</v>
      </c>
      <c r="O5" s="746"/>
      <c r="P5" s="207">
        <v>7</v>
      </c>
      <c r="Q5" s="750"/>
      <c r="R5" s="751"/>
      <c r="S5" s="751"/>
      <c r="T5" s="751"/>
      <c r="U5" s="751"/>
      <c r="V5" s="751"/>
      <c r="W5" s="752"/>
    </row>
    <row r="6" spans="2:23" s="29" customFormat="1" ht="25.5" customHeight="1" x14ac:dyDescent="0.15">
      <c r="B6" s="744"/>
      <c r="C6" s="745" t="s">
        <v>310</v>
      </c>
      <c r="D6" s="746"/>
      <c r="E6" s="243">
        <v>8</v>
      </c>
      <c r="F6" s="750"/>
      <c r="G6" s="751"/>
      <c r="H6" s="751"/>
      <c r="I6" s="751"/>
      <c r="J6" s="751"/>
      <c r="K6" s="751"/>
      <c r="L6" s="752"/>
      <c r="M6" s="744"/>
      <c r="N6" s="745" t="s">
        <v>310</v>
      </c>
      <c r="O6" s="746"/>
      <c r="P6" s="243">
        <v>9</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670</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671</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469</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c r="Q12" s="750"/>
      <c r="R12" s="751"/>
      <c r="S12" s="751"/>
      <c r="T12" s="751"/>
      <c r="U12" s="751"/>
      <c r="V12" s="751"/>
      <c r="W12" s="752"/>
    </row>
    <row r="13" spans="2:23" s="29" customFormat="1" ht="25.5" customHeight="1" x14ac:dyDescent="0.15">
      <c r="B13" s="765" t="s">
        <v>314</v>
      </c>
      <c r="C13" s="765"/>
      <c r="D13" s="765"/>
      <c r="E13" s="778" t="s">
        <v>754</v>
      </c>
      <c r="F13" s="779"/>
      <c r="G13" s="780"/>
      <c r="H13" s="765" t="s">
        <v>315</v>
      </c>
      <c r="I13" s="765"/>
      <c r="J13" s="766" t="s">
        <v>871</v>
      </c>
      <c r="K13" s="766"/>
      <c r="L13" s="766"/>
      <c r="M13" s="765" t="s">
        <v>314</v>
      </c>
      <c r="N13" s="765"/>
      <c r="O13" s="765"/>
      <c r="P13" s="778" t="s">
        <v>755</v>
      </c>
      <c r="Q13" s="779"/>
      <c r="R13" s="780"/>
      <c r="S13" s="765" t="s">
        <v>315</v>
      </c>
      <c r="T13" s="765"/>
      <c r="U13" s="766" t="s">
        <v>872</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831</v>
      </c>
      <c r="Q15" s="762"/>
      <c r="R15" s="762"/>
      <c r="S15" s="762"/>
      <c r="T15" s="762"/>
      <c r="U15" s="762"/>
      <c r="V15" s="762"/>
      <c r="W15" s="763"/>
    </row>
    <row r="16" spans="2:23" s="29" customFormat="1" ht="25.5" customHeight="1" x14ac:dyDescent="0.15">
      <c r="B16" s="764" t="s">
        <v>308</v>
      </c>
      <c r="C16" s="764" t="s">
        <v>309</v>
      </c>
      <c r="D16" s="764"/>
      <c r="E16" s="207">
        <v>7</v>
      </c>
      <c r="F16" s="747"/>
      <c r="G16" s="748"/>
      <c r="H16" s="748"/>
      <c r="I16" s="748"/>
      <c r="J16" s="748"/>
      <c r="K16" s="748"/>
      <c r="L16" s="749"/>
      <c r="M16" s="764" t="s">
        <v>308</v>
      </c>
      <c r="N16" s="764" t="s">
        <v>309</v>
      </c>
      <c r="O16" s="764"/>
      <c r="P16" s="207">
        <v>8</v>
      </c>
      <c r="Q16" s="750"/>
      <c r="R16" s="751"/>
      <c r="S16" s="751"/>
      <c r="T16" s="751"/>
      <c r="U16" s="751"/>
      <c r="V16" s="751"/>
      <c r="W16" s="752"/>
    </row>
    <row r="17" spans="2:24" s="29" customFormat="1" ht="25.5" customHeight="1" x14ac:dyDescent="0.15">
      <c r="B17" s="764"/>
      <c r="C17" s="764" t="s">
        <v>310</v>
      </c>
      <c r="D17" s="764"/>
      <c r="E17" s="243">
        <v>10</v>
      </c>
      <c r="F17" s="750"/>
      <c r="G17" s="751"/>
      <c r="H17" s="751"/>
      <c r="I17" s="751"/>
      <c r="J17" s="751"/>
      <c r="K17" s="751"/>
      <c r="L17" s="752"/>
      <c r="M17" s="764"/>
      <c r="N17" s="764" t="s">
        <v>310</v>
      </c>
      <c r="O17" s="764"/>
      <c r="P17" s="243">
        <v>1</v>
      </c>
      <c r="Q17" s="750"/>
      <c r="R17" s="751"/>
      <c r="S17" s="751"/>
      <c r="T17" s="751"/>
      <c r="U17" s="751"/>
      <c r="V17" s="751"/>
      <c r="W17" s="752"/>
    </row>
    <row r="18" spans="2:24" s="29" customFormat="1" ht="25.5" customHeight="1" x14ac:dyDescent="0.15">
      <c r="B18" s="764" t="s">
        <v>311</v>
      </c>
      <c r="C18" s="764" t="s">
        <v>259</v>
      </c>
      <c r="D18" s="764"/>
      <c r="E18" s="208" t="s">
        <v>670</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671</v>
      </c>
      <c r="F19" s="750"/>
      <c r="G19" s="751"/>
      <c r="H19" s="751"/>
      <c r="I19" s="751"/>
      <c r="J19" s="751"/>
      <c r="K19" s="751"/>
      <c r="L19" s="752"/>
      <c r="M19" s="764"/>
      <c r="N19" s="764" t="s">
        <v>260</v>
      </c>
      <c r="O19" s="764"/>
      <c r="P19" s="207" t="s">
        <v>663</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757</v>
      </c>
      <c r="F24" s="779"/>
      <c r="G24" s="780"/>
      <c r="H24" s="765" t="s">
        <v>315</v>
      </c>
      <c r="I24" s="765"/>
      <c r="J24" s="778" t="s">
        <v>873</v>
      </c>
      <c r="K24" s="779"/>
      <c r="L24" s="780"/>
      <c r="M24" s="765" t="s">
        <v>314</v>
      </c>
      <c r="N24" s="765"/>
      <c r="O24" s="765"/>
      <c r="P24" s="778" t="s">
        <v>759</v>
      </c>
      <c r="Q24" s="779"/>
      <c r="R24" s="780"/>
      <c r="S24" s="765" t="s">
        <v>315</v>
      </c>
      <c r="T24" s="765"/>
      <c r="U24" s="766" t="s">
        <v>874</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831</v>
      </c>
      <c r="F26" s="762"/>
      <c r="G26" s="762"/>
      <c r="H26" s="762"/>
      <c r="I26" s="762"/>
      <c r="J26" s="762"/>
      <c r="K26" s="762"/>
      <c r="L26" s="763"/>
      <c r="M26" s="760" t="s">
        <v>318</v>
      </c>
      <c r="N26" s="760"/>
      <c r="O26" s="760"/>
      <c r="P26" s="761" t="s">
        <v>810</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5A21EFB-D924-4E70-901A-A9CAFFFC6ECD}">
      <formula1>INDIRECT(E7)</formula1>
    </dataValidation>
    <dataValidation allowBlank="1" showInputMessage="1" showErrorMessage="1" prompt="覆工スパン毎に連番を記入。_x000a_数値で入力する。" sqref="E6 E17 P17 P6" xr:uid="{DC951C00-BBA2-4F33-9BC8-7591E3F177A6}"/>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2761DD-CB69-443F-9C9F-7F5E83396705}">
          <x14:formula1>
            <xm:f>'(参考)リスト'!$B$16:$B$21</xm:f>
          </x14:formula1>
          <xm:sqref>E7 E18 P7 P18</xm:sqref>
        </x14:dataValidation>
        <x14:dataValidation type="list" allowBlank="1" showInputMessage="1" showErrorMessage="1" xr:uid="{0D6B06D7-26CB-4055-B93E-46A1B7C9EA82}">
          <x14:formula1>
            <xm:f>'(参考)リスト'!$E$16:$E$27</xm:f>
          </x14:formula1>
          <xm:sqref>E9 E20 P9 P20</xm:sqref>
        </x14:dataValidation>
        <x14:dataValidation type="list" allowBlank="1" showInputMessage="1" showErrorMessage="1" xr:uid="{C71EF353-B81C-45ED-A248-0B8F8779A34C}">
          <x14:formula1>
            <xm:f>'(参考)リスト'!$D$16:$D$18</xm:f>
          </x14:formula1>
          <xm:sqref>E10 E21 P10 P21</xm:sqref>
        </x14:dataValidation>
        <x14:dataValidation type="list" allowBlank="1" showInputMessage="1" showErrorMessage="1" xr:uid="{86792A16-1D94-4215-8F3F-A523B6C1D247}">
          <x14:formula1>
            <xm:f>'(参考)リスト'!$F$16:$F$21</xm:f>
          </x14:formula1>
          <xm:sqref>E11:E12 E22:E23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B34B-EACA-42D5-879D-98EC86127A25}">
  <dimension ref="B1:X31"/>
  <sheetViews>
    <sheetView showGridLines="0" showZeros="0" view="pageBreakPreview" topLeftCell="A5"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8</v>
      </c>
      <c r="F5" s="747"/>
      <c r="G5" s="748"/>
      <c r="H5" s="748"/>
      <c r="I5" s="748"/>
      <c r="J5" s="748"/>
      <c r="K5" s="748"/>
      <c r="L5" s="749"/>
      <c r="M5" s="743" t="s">
        <v>308</v>
      </c>
      <c r="N5" s="745" t="s">
        <v>309</v>
      </c>
      <c r="O5" s="746"/>
      <c r="P5" s="207">
        <v>8</v>
      </c>
      <c r="Q5" s="750"/>
      <c r="R5" s="751"/>
      <c r="S5" s="751"/>
      <c r="T5" s="751"/>
      <c r="U5" s="751"/>
      <c r="V5" s="751"/>
      <c r="W5" s="752"/>
    </row>
    <row r="6" spans="2:23" s="29" customFormat="1" ht="25.5" customHeight="1" x14ac:dyDescent="0.15">
      <c r="B6" s="744"/>
      <c r="C6" s="745" t="s">
        <v>310</v>
      </c>
      <c r="D6" s="746"/>
      <c r="E6" s="243">
        <v>2</v>
      </c>
      <c r="F6" s="750"/>
      <c r="G6" s="751"/>
      <c r="H6" s="751"/>
      <c r="I6" s="751"/>
      <c r="J6" s="751"/>
      <c r="K6" s="751"/>
      <c r="L6" s="752"/>
      <c r="M6" s="744"/>
      <c r="N6" s="745" t="s">
        <v>310</v>
      </c>
      <c r="O6" s="746"/>
      <c r="P6" s="243">
        <v>3</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663</v>
      </c>
      <c r="F8" s="750"/>
      <c r="G8" s="751"/>
      <c r="H8" s="751"/>
      <c r="I8" s="751"/>
      <c r="J8" s="751"/>
      <c r="K8" s="751"/>
      <c r="L8" s="752"/>
      <c r="M8" s="756"/>
      <c r="N8" s="745" t="s">
        <v>260</v>
      </c>
      <c r="O8" s="746"/>
      <c r="P8" s="207" t="s">
        <v>638</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461</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617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761</v>
      </c>
      <c r="F13" s="779"/>
      <c r="G13" s="780"/>
      <c r="H13" s="765" t="s">
        <v>315</v>
      </c>
      <c r="I13" s="765"/>
      <c r="J13" s="766" t="s">
        <v>875</v>
      </c>
      <c r="K13" s="766"/>
      <c r="L13" s="766"/>
      <c r="M13" s="765" t="s">
        <v>314</v>
      </c>
      <c r="N13" s="765"/>
      <c r="O13" s="765"/>
      <c r="P13" s="778" t="s">
        <v>763</v>
      </c>
      <c r="Q13" s="779"/>
      <c r="R13" s="780"/>
      <c r="S13" s="765" t="s">
        <v>315</v>
      </c>
      <c r="T13" s="765"/>
      <c r="U13" s="766" t="s">
        <v>876</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862</v>
      </c>
      <c r="Q15" s="762"/>
      <c r="R15" s="762"/>
      <c r="S15" s="762"/>
      <c r="T15" s="762"/>
      <c r="U15" s="762"/>
      <c r="V15" s="762"/>
      <c r="W15" s="763"/>
    </row>
    <row r="16" spans="2:23" s="29" customFormat="1" ht="25.5" customHeight="1" x14ac:dyDescent="0.15">
      <c r="B16" s="764" t="s">
        <v>308</v>
      </c>
      <c r="C16" s="764" t="s">
        <v>309</v>
      </c>
      <c r="D16" s="764"/>
      <c r="E16" s="207">
        <v>8</v>
      </c>
      <c r="F16" s="747"/>
      <c r="G16" s="748"/>
      <c r="H16" s="748"/>
      <c r="I16" s="748"/>
      <c r="J16" s="748"/>
      <c r="K16" s="748"/>
      <c r="L16" s="749"/>
      <c r="M16" s="764" t="s">
        <v>308</v>
      </c>
      <c r="N16" s="764" t="s">
        <v>309</v>
      </c>
      <c r="O16" s="764"/>
      <c r="P16" s="207">
        <v>8</v>
      </c>
      <c r="Q16" s="750"/>
      <c r="R16" s="751"/>
      <c r="S16" s="751"/>
      <c r="T16" s="751"/>
      <c r="U16" s="751"/>
      <c r="V16" s="751"/>
      <c r="W16" s="752"/>
    </row>
    <row r="17" spans="2:24" s="29" customFormat="1" ht="25.5" customHeight="1" x14ac:dyDescent="0.15">
      <c r="B17" s="764"/>
      <c r="C17" s="764" t="s">
        <v>310</v>
      </c>
      <c r="D17" s="764"/>
      <c r="E17" s="243">
        <v>4</v>
      </c>
      <c r="F17" s="750"/>
      <c r="G17" s="751"/>
      <c r="H17" s="751"/>
      <c r="I17" s="751"/>
      <c r="J17" s="751"/>
      <c r="K17" s="751"/>
      <c r="L17" s="752"/>
      <c r="M17" s="764"/>
      <c r="N17" s="764" t="s">
        <v>310</v>
      </c>
      <c r="O17" s="764"/>
      <c r="P17" s="243">
        <v>5</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642</v>
      </c>
      <c r="F19" s="750"/>
      <c r="G19" s="751"/>
      <c r="H19" s="751"/>
      <c r="I19" s="751"/>
      <c r="J19" s="751"/>
      <c r="K19" s="751"/>
      <c r="L19" s="752"/>
      <c r="M19" s="764"/>
      <c r="N19" s="764" t="s">
        <v>260</v>
      </c>
      <c r="O19" s="764"/>
      <c r="P19" s="207" t="s">
        <v>663</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765</v>
      </c>
      <c r="F24" s="779"/>
      <c r="G24" s="780"/>
      <c r="H24" s="765" t="s">
        <v>315</v>
      </c>
      <c r="I24" s="765"/>
      <c r="J24" s="778" t="s">
        <v>877</v>
      </c>
      <c r="K24" s="779"/>
      <c r="L24" s="780"/>
      <c r="M24" s="765" t="s">
        <v>314</v>
      </c>
      <c r="N24" s="765"/>
      <c r="O24" s="765"/>
      <c r="P24" s="778" t="s">
        <v>767</v>
      </c>
      <c r="Q24" s="779"/>
      <c r="R24" s="780"/>
      <c r="S24" s="765" t="s">
        <v>315</v>
      </c>
      <c r="T24" s="765"/>
      <c r="U24" s="766" t="s">
        <v>878</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810</v>
      </c>
      <c r="F26" s="762"/>
      <c r="G26" s="762"/>
      <c r="H26" s="762"/>
      <c r="I26" s="762"/>
      <c r="J26" s="762"/>
      <c r="K26" s="762"/>
      <c r="L26" s="763"/>
      <c r="M26" s="760" t="s">
        <v>318</v>
      </c>
      <c r="N26" s="760"/>
      <c r="O26" s="760"/>
      <c r="P26" s="761" t="s">
        <v>810</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31F8992-F3B3-48CF-87E8-DB343028ED8A}">
      <formula1>INDIRECT(E7)</formula1>
    </dataValidation>
    <dataValidation allowBlank="1" showInputMessage="1" showErrorMessage="1" prompt="覆工スパン毎に連番を記入。_x000a_数値で入力する。" sqref="E6 E17 P17 P6" xr:uid="{C2B02535-F6FB-4293-A509-C4C7FFD72502}"/>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8788E6A-F7E7-48B7-BA13-490F5D3A8273}">
          <x14:formula1>
            <xm:f>'(参考)リスト'!$B$16:$B$21</xm:f>
          </x14:formula1>
          <xm:sqref>E7 E18 P7 P18</xm:sqref>
        </x14:dataValidation>
        <x14:dataValidation type="list" allowBlank="1" showInputMessage="1" showErrorMessage="1" xr:uid="{73558F2F-7264-4074-B561-67CBDAB5201F}">
          <x14:formula1>
            <xm:f>'(参考)リスト'!$E$16:$E$27</xm:f>
          </x14:formula1>
          <xm:sqref>E9 E20 P9 P20</xm:sqref>
        </x14:dataValidation>
        <x14:dataValidation type="list" allowBlank="1" showInputMessage="1" showErrorMessage="1" xr:uid="{24D5B031-344B-42FF-9362-BD485EB81883}">
          <x14:formula1>
            <xm:f>'(参考)リスト'!$D$16:$D$18</xm:f>
          </x14:formula1>
          <xm:sqref>E10 E21 P10 P21</xm:sqref>
        </x14:dataValidation>
        <x14:dataValidation type="list" allowBlank="1" showInputMessage="1" showErrorMessage="1" xr:uid="{0052C874-DC41-4B6B-807E-0F549CA88DFD}">
          <x14:formula1>
            <xm:f>'(参考)リスト'!$F$16:$F$21</xm:f>
          </x14:formula1>
          <xm:sqref>E11:E12 E22:E23 P11:P12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C01B1-AA49-42EC-B669-28BAF4024EFF}">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8</v>
      </c>
      <c r="F5" s="747"/>
      <c r="G5" s="748"/>
      <c r="H5" s="748"/>
      <c r="I5" s="748"/>
      <c r="J5" s="748"/>
      <c r="K5" s="748"/>
      <c r="L5" s="749"/>
      <c r="M5" s="743" t="s">
        <v>308</v>
      </c>
      <c r="N5" s="745" t="s">
        <v>309</v>
      </c>
      <c r="O5" s="746"/>
      <c r="P5" s="207">
        <v>9</v>
      </c>
      <c r="Q5" s="750"/>
      <c r="R5" s="751"/>
      <c r="S5" s="751"/>
      <c r="T5" s="751"/>
      <c r="U5" s="751"/>
      <c r="V5" s="751"/>
      <c r="W5" s="752"/>
    </row>
    <row r="6" spans="2:23" s="29" customFormat="1" ht="25.5" customHeight="1" x14ac:dyDescent="0.15">
      <c r="B6" s="744"/>
      <c r="C6" s="745" t="s">
        <v>310</v>
      </c>
      <c r="D6" s="746"/>
      <c r="E6" s="243">
        <v>6</v>
      </c>
      <c r="F6" s="750"/>
      <c r="G6" s="751"/>
      <c r="H6" s="751"/>
      <c r="I6" s="751"/>
      <c r="J6" s="751"/>
      <c r="K6" s="751"/>
      <c r="L6" s="752"/>
      <c r="M6" s="744"/>
      <c r="N6" s="745" t="s">
        <v>310</v>
      </c>
      <c r="O6" s="746"/>
      <c r="P6" s="243">
        <v>1</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642</v>
      </c>
      <c r="F8" s="750"/>
      <c r="G8" s="751"/>
      <c r="H8" s="751"/>
      <c r="I8" s="751"/>
      <c r="J8" s="751"/>
      <c r="K8" s="751"/>
      <c r="L8" s="752"/>
      <c r="M8" s="756"/>
      <c r="N8" s="745" t="s">
        <v>260</v>
      </c>
      <c r="O8" s="746"/>
      <c r="P8" s="207" t="s">
        <v>642</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699</v>
      </c>
      <c r="F13" s="779"/>
      <c r="G13" s="780"/>
      <c r="H13" s="765" t="s">
        <v>315</v>
      </c>
      <c r="I13" s="765"/>
      <c r="J13" s="766" t="s">
        <v>879</v>
      </c>
      <c r="K13" s="766"/>
      <c r="L13" s="766"/>
      <c r="M13" s="765" t="s">
        <v>314</v>
      </c>
      <c r="N13" s="765"/>
      <c r="O13" s="765"/>
      <c r="P13" s="778" t="s">
        <v>769</v>
      </c>
      <c r="Q13" s="779"/>
      <c r="R13" s="780"/>
      <c r="S13" s="765" t="s">
        <v>315</v>
      </c>
      <c r="T13" s="765"/>
      <c r="U13" s="766" t="s">
        <v>880</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810</v>
      </c>
      <c r="F15" s="762"/>
      <c r="G15" s="762"/>
      <c r="H15" s="762"/>
      <c r="I15" s="762"/>
      <c r="J15" s="762"/>
      <c r="K15" s="762"/>
      <c r="L15" s="763"/>
      <c r="M15" s="760" t="s">
        <v>318</v>
      </c>
      <c r="N15" s="760"/>
      <c r="O15" s="760"/>
      <c r="P15" s="761" t="s">
        <v>810</v>
      </c>
      <c r="Q15" s="762"/>
      <c r="R15" s="762"/>
      <c r="S15" s="762"/>
      <c r="T15" s="762"/>
      <c r="U15" s="762"/>
      <c r="V15" s="762"/>
      <c r="W15" s="763"/>
    </row>
    <row r="16" spans="2:23" s="29" customFormat="1" ht="25.5" customHeight="1" x14ac:dyDescent="0.15">
      <c r="B16" s="764" t="s">
        <v>308</v>
      </c>
      <c r="C16" s="764" t="s">
        <v>309</v>
      </c>
      <c r="D16" s="764"/>
      <c r="E16" s="207">
        <v>9</v>
      </c>
      <c r="F16" s="747"/>
      <c r="G16" s="748"/>
      <c r="H16" s="748"/>
      <c r="I16" s="748"/>
      <c r="J16" s="748"/>
      <c r="K16" s="748"/>
      <c r="L16" s="749"/>
      <c r="M16" s="764" t="s">
        <v>308</v>
      </c>
      <c r="N16" s="764" t="s">
        <v>309</v>
      </c>
      <c r="O16" s="764"/>
      <c r="P16" s="207">
        <v>9</v>
      </c>
      <c r="Q16" s="750"/>
      <c r="R16" s="751"/>
      <c r="S16" s="751"/>
      <c r="T16" s="751"/>
      <c r="U16" s="751"/>
      <c r="V16" s="751"/>
      <c r="W16" s="752"/>
    </row>
    <row r="17" spans="2:24" s="29" customFormat="1" ht="25.5" customHeight="1" x14ac:dyDescent="0.15">
      <c r="B17" s="764"/>
      <c r="C17" s="764" t="s">
        <v>310</v>
      </c>
      <c r="D17" s="764"/>
      <c r="E17" s="243">
        <v>2</v>
      </c>
      <c r="F17" s="750"/>
      <c r="G17" s="751"/>
      <c r="H17" s="751"/>
      <c r="I17" s="751"/>
      <c r="J17" s="751"/>
      <c r="K17" s="751"/>
      <c r="L17" s="752"/>
      <c r="M17" s="764"/>
      <c r="N17" s="764" t="s">
        <v>310</v>
      </c>
      <c r="O17" s="764"/>
      <c r="P17" s="243">
        <v>3</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642</v>
      </c>
      <c r="F19" s="750"/>
      <c r="G19" s="751"/>
      <c r="H19" s="751"/>
      <c r="I19" s="751"/>
      <c r="J19" s="751"/>
      <c r="K19" s="751"/>
      <c r="L19" s="752"/>
      <c r="M19" s="764"/>
      <c r="N19" s="764" t="s">
        <v>260</v>
      </c>
      <c r="O19" s="764"/>
      <c r="P19" s="207" t="s">
        <v>641</v>
      </c>
      <c r="Q19" s="750"/>
      <c r="R19" s="751"/>
      <c r="S19" s="751"/>
      <c r="T19" s="751"/>
      <c r="U19" s="751"/>
      <c r="V19" s="751"/>
      <c r="W19" s="752"/>
    </row>
    <row r="20" spans="2:24" s="29" customFormat="1" ht="25.5" customHeight="1" x14ac:dyDescent="0.15">
      <c r="B20" s="760" t="s">
        <v>262</v>
      </c>
      <c r="C20" s="760"/>
      <c r="D20" s="760"/>
      <c r="E20" s="242" t="s">
        <v>497</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619</v>
      </c>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771</v>
      </c>
      <c r="F24" s="779"/>
      <c r="G24" s="780"/>
      <c r="H24" s="765" t="s">
        <v>315</v>
      </c>
      <c r="I24" s="765"/>
      <c r="J24" s="778" t="s">
        <v>881</v>
      </c>
      <c r="K24" s="779"/>
      <c r="L24" s="780"/>
      <c r="M24" s="765" t="s">
        <v>314</v>
      </c>
      <c r="N24" s="765"/>
      <c r="O24" s="765"/>
      <c r="P24" s="778" t="s">
        <v>773</v>
      </c>
      <c r="Q24" s="779"/>
      <c r="R24" s="780"/>
      <c r="S24" s="765" t="s">
        <v>315</v>
      </c>
      <c r="T24" s="765"/>
      <c r="U24" s="766" t="s">
        <v>882</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810</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DBA00B03-A760-43B1-ADF5-E3C4FC6170F9}">
      <formula1>INDIRECT(E7)</formula1>
    </dataValidation>
    <dataValidation allowBlank="1" showInputMessage="1" showErrorMessage="1" prompt="覆工スパン毎に連番を記入。_x000a_数値で入力する。" sqref="E6 E17 P17 P6" xr:uid="{2A4505B9-2B7B-45FC-B59F-78687E3D3422}"/>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635263-BE80-42B7-B4DE-FE919A190574}">
          <x14:formula1>
            <xm:f>'(参考)リスト'!$B$16:$B$21</xm:f>
          </x14:formula1>
          <xm:sqref>E7 E18 P7 P18</xm:sqref>
        </x14:dataValidation>
        <x14:dataValidation type="list" allowBlank="1" showInputMessage="1" showErrorMessage="1" xr:uid="{8AA04F9B-851E-4087-B571-7594B46EE7A4}">
          <x14:formula1>
            <xm:f>'(参考)リスト'!$E$16:$E$27</xm:f>
          </x14:formula1>
          <xm:sqref>E9 E20 P9 P20</xm:sqref>
        </x14:dataValidation>
        <x14:dataValidation type="list" allowBlank="1" showInputMessage="1" showErrorMessage="1" xr:uid="{387D3D0B-7969-4111-BBD7-5442A5F83215}">
          <x14:formula1>
            <xm:f>'(参考)リスト'!$D$16:$D$18</xm:f>
          </x14:formula1>
          <xm:sqref>E10 E21 P10 P21</xm:sqref>
        </x14:dataValidation>
        <x14:dataValidation type="list" allowBlank="1" showInputMessage="1" showErrorMessage="1" xr:uid="{82A80ECD-B8F9-4621-A84C-F25A5090BF28}">
          <x14:formula1>
            <xm:f>'(参考)リスト'!$F$16:$F$21</xm:f>
          </x14:formula1>
          <xm:sqref>E11:E12 E22:E23 P11:P12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7C738-6A31-4533-8702-C6B6566EC64D}">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9</v>
      </c>
      <c r="F5" s="747"/>
      <c r="G5" s="748"/>
      <c r="H5" s="748"/>
      <c r="I5" s="748"/>
      <c r="J5" s="748"/>
      <c r="K5" s="748"/>
      <c r="L5" s="749"/>
      <c r="M5" s="743" t="s">
        <v>308</v>
      </c>
      <c r="N5" s="745" t="s">
        <v>309</v>
      </c>
      <c r="O5" s="746"/>
      <c r="P5" s="207">
        <v>9</v>
      </c>
      <c r="Q5" s="750"/>
      <c r="R5" s="751"/>
      <c r="S5" s="751"/>
      <c r="T5" s="751"/>
      <c r="U5" s="751"/>
      <c r="V5" s="751"/>
      <c r="W5" s="752"/>
    </row>
    <row r="6" spans="2:23" s="29" customFormat="1" ht="25.5" customHeight="1" x14ac:dyDescent="0.15">
      <c r="B6" s="744"/>
      <c r="C6" s="745" t="s">
        <v>310</v>
      </c>
      <c r="D6" s="746"/>
      <c r="E6" s="243">
        <v>4</v>
      </c>
      <c r="F6" s="750"/>
      <c r="G6" s="751"/>
      <c r="H6" s="751"/>
      <c r="I6" s="751"/>
      <c r="J6" s="751"/>
      <c r="K6" s="751"/>
      <c r="L6" s="752"/>
      <c r="M6" s="744"/>
      <c r="N6" s="745" t="s">
        <v>310</v>
      </c>
      <c r="O6" s="746"/>
      <c r="P6" s="243">
        <v>5</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638</v>
      </c>
      <c r="F8" s="750"/>
      <c r="G8" s="751"/>
      <c r="H8" s="751"/>
      <c r="I8" s="751"/>
      <c r="J8" s="751"/>
      <c r="K8" s="751"/>
      <c r="L8" s="752"/>
      <c r="M8" s="756"/>
      <c r="N8" s="745" t="s">
        <v>260</v>
      </c>
      <c r="O8" s="746"/>
      <c r="P8" s="207" t="s">
        <v>641</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620</v>
      </c>
      <c r="Q12" s="750"/>
      <c r="R12" s="751"/>
      <c r="S12" s="751"/>
      <c r="T12" s="751"/>
      <c r="U12" s="751"/>
      <c r="V12" s="751"/>
      <c r="W12" s="752"/>
    </row>
    <row r="13" spans="2:23" s="29" customFormat="1" ht="25.5" customHeight="1" x14ac:dyDescent="0.15">
      <c r="B13" s="765" t="s">
        <v>314</v>
      </c>
      <c r="C13" s="765"/>
      <c r="D13" s="765"/>
      <c r="E13" s="778" t="s">
        <v>774</v>
      </c>
      <c r="F13" s="779"/>
      <c r="G13" s="780"/>
      <c r="H13" s="765" t="s">
        <v>315</v>
      </c>
      <c r="I13" s="765"/>
      <c r="J13" s="766" t="s">
        <v>883</v>
      </c>
      <c r="K13" s="766"/>
      <c r="L13" s="766"/>
      <c r="M13" s="765" t="s">
        <v>314</v>
      </c>
      <c r="N13" s="765"/>
      <c r="O13" s="765"/>
      <c r="P13" s="778" t="s">
        <v>776</v>
      </c>
      <c r="Q13" s="779"/>
      <c r="R13" s="780"/>
      <c r="S13" s="765" t="s">
        <v>315</v>
      </c>
      <c r="T13" s="765"/>
      <c r="U13" s="766" t="s">
        <v>884</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802</v>
      </c>
      <c r="F15" s="762"/>
      <c r="G15" s="762"/>
      <c r="H15" s="762"/>
      <c r="I15" s="762"/>
      <c r="J15" s="762"/>
      <c r="K15" s="762"/>
      <c r="L15" s="763"/>
      <c r="M15" s="760" t="s">
        <v>318</v>
      </c>
      <c r="N15" s="760"/>
      <c r="O15" s="760"/>
      <c r="P15" s="761" t="s">
        <v>820</v>
      </c>
      <c r="Q15" s="762"/>
      <c r="R15" s="762"/>
      <c r="S15" s="762"/>
      <c r="T15" s="762"/>
      <c r="U15" s="762"/>
      <c r="V15" s="762"/>
      <c r="W15" s="763"/>
    </row>
    <row r="16" spans="2:23" s="29" customFormat="1" ht="25.5" customHeight="1" x14ac:dyDescent="0.15">
      <c r="B16" s="764" t="s">
        <v>308</v>
      </c>
      <c r="C16" s="764" t="s">
        <v>309</v>
      </c>
      <c r="D16" s="764"/>
      <c r="E16" s="207">
        <v>9</v>
      </c>
      <c r="F16" s="747"/>
      <c r="G16" s="748"/>
      <c r="H16" s="748"/>
      <c r="I16" s="748"/>
      <c r="J16" s="748"/>
      <c r="K16" s="748"/>
      <c r="L16" s="749"/>
      <c r="M16" s="764" t="s">
        <v>308</v>
      </c>
      <c r="N16" s="764" t="s">
        <v>309</v>
      </c>
      <c r="O16" s="764"/>
      <c r="P16" s="207">
        <v>10</v>
      </c>
      <c r="Q16" s="750"/>
      <c r="R16" s="751"/>
      <c r="S16" s="751"/>
      <c r="T16" s="751"/>
      <c r="U16" s="751"/>
      <c r="V16" s="751"/>
      <c r="W16" s="752"/>
    </row>
    <row r="17" spans="2:24" s="29" customFormat="1" ht="25.5" customHeight="1" x14ac:dyDescent="0.15">
      <c r="B17" s="764"/>
      <c r="C17" s="764" t="s">
        <v>310</v>
      </c>
      <c r="D17" s="764"/>
      <c r="E17" s="243">
        <v>6</v>
      </c>
      <c r="F17" s="750"/>
      <c r="G17" s="751"/>
      <c r="H17" s="751"/>
      <c r="I17" s="751"/>
      <c r="J17" s="751"/>
      <c r="K17" s="751"/>
      <c r="L17" s="752"/>
      <c r="M17" s="764"/>
      <c r="N17" s="764" t="s">
        <v>310</v>
      </c>
      <c r="O17" s="764"/>
      <c r="P17" s="243">
        <v>1</v>
      </c>
      <c r="Q17" s="750"/>
      <c r="R17" s="751"/>
      <c r="S17" s="751"/>
      <c r="T17" s="751"/>
      <c r="U17" s="751"/>
      <c r="V17" s="751"/>
      <c r="W17" s="752"/>
    </row>
    <row r="18" spans="2:24" s="29" customFormat="1" ht="25.5" customHeight="1" x14ac:dyDescent="0.15">
      <c r="B18" s="764" t="s">
        <v>311</v>
      </c>
      <c r="C18" s="764" t="s">
        <v>259</v>
      </c>
      <c r="D18" s="764"/>
      <c r="E18" s="208" t="s">
        <v>670</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671</v>
      </c>
      <c r="F19" s="750"/>
      <c r="G19" s="751"/>
      <c r="H19" s="751"/>
      <c r="I19" s="751"/>
      <c r="J19" s="751"/>
      <c r="K19" s="751"/>
      <c r="L19" s="752"/>
      <c r="M19" s="764"/>
      <c r="N19" s="764" t="s">
        <v>260</v>
      </c>
      <c r="O19" s="764"/>
      <c r="P19" s="207" t="s">
        <v>638</v>
      </c>
      <c r="Q19" s="750"/>
      <c r="R19" s="751"/>
      <c r="S19" s="751"/>
      <c r="T19" s="751"/>
      <c r="U19" s="751"/>
      <c r="V19" s="751"/>
      <c r="W19" s="752"/>
    </row>
    <row r="20" spans="2:24" s="29" customFormat="1" ht="25.5" customHeight="1" x14ac:dyDescent="0.15">
      <c r="B20" s="760" t="s">
        <v>262</v>
      </c>
      <c r="C20" s="760"/>
      <c r="D20" s="760"/>
      <c r="E20" s="242" t="s">
        <v>499</v>
      </c>
      <c r="F20" s="750"/>
      <c r="G20" s="751"/>
      <c r="H20" s="751"/>
      <c r="I20" s="751"/>
      <c r="J20" s="751"/>
      <c r="K20" s="751"/>
      <c r="L20" s="752"/>
      <c r="M20" s="760" t="s">
        <v>262</v>
      </c>
      <c r="N20" s="760"/>
      <c r="O20" s="760"/>
      <c r="P20" s="242" t="s">
        <v>497</v>
      </c>
      <c r="Q20" s="750"/>
      <c r="R20" s="751"/>
      <c r="S20" s="751"/>
      <c r="T20" s="751"/>
      <c r="U20" s="751"/>
      <c r="V20" s="751"/>
      <c r="W20" s="752"/>
    </row>
    <row r="21" spans="2:24" s="29" customFormat="1" ht="25.5" customHeight="1" x14ac:dyDescent="0.15">
      <c r="B21" s="743" t="s">
        <v>312</v>
      </c>
      <c r="C21" s="760" t="s">
        <v>313</v>
      </c>
      <c r="D21" s="760"/>
      <c r="E21" s="243" t="s">
        <v>497</v>
      </c>
      <c r="F21" s="750"/>
      <c r="G21" s="751"/>
      <c r="H21" s="751"/>
      <c r="I21" s="751"/>
      <c r="J21" s="751"/>
      <c r="K21" s="751"/>
      <c r="L21" s="752"/>
      <c r="M21" s="743" t="s">
        <v>312</v>
      </c>
      <c r="N21" s="760" t="s">
        <v>313</v>
      </c>
      <c r="O21" s="760"/>
      <c r="P21" s="243" t="s">
        <v>497</v>
      </c>
      <c r="Q21" s="750"/>
      <c r="R21" s="751"/>
      <c r="S21" s="751"/>
      <c r="T21" s="751"/>
      <c r="U21" s="751"/>
      <c r="V21" s="751"/>
      <c r="W21" s="752"/>
    </row>
    <row r="22" spans="2:24" s="29" customFormat="1" ht="25.5" customHeight="1" x14ac:dyDescent="0.15">
      <c r="B22" s="756"/>
      <c r="C22" s="760" t="s">
        <v>271</v>
      </c>
      <c r="D22" s="760"/>
      <c r="E22" s="219"/>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c r="F23" s="753"/>
      <c r="G23" s="754"/>
      <c r="H23" s="754"/>
      <c r="I23" s="754"/>
      <c r="J23" s="754"/>
      <c r="K23" s="754"/>
      <c r="L23" s="755"/>
      <c r="M23" s="744"/>
      <c r="N23" s="760" t="s">
        <v>272</v>
      </c>
      <c r="O23" s="760"/>
      <c r="P23" s="219" t="s">
        <v>619</v>
      </c>
      <c r="Q23" s="750"/>
      <c r="R23" s="751"/>
      <c r="S23" s="751"/>
      <c r="T23" s="751"/>
      <c r="U23" s="751"/>
      <c r="V23" s="751"/>
      <c r="W23" s="752"/>
    </row>
    <row r="24" spans="2:24" s="29" customFormat="1" ht="25.5" customHeight="1" x14ac:dyDescent="0.15">
      <c r="B24" s="765" t="s">
        <v>314</v>
      </c>
      <c r="C24" s="765"/>
      <c r="D24" s="765"/>
      <c r="E24" s="778" t="s">
        <v>778</v>
      </c>
      <c r="F24" s="779"/>
      <c r="G24" s="780"/>
      <c r="H24" s="765" t="s">
        <v>315</v>
      </c>
      <c r="I24" s="765"/>
      <c r="J24" s="778" t="s">
        <v>885</v>
      </c>
      <c r="K24" s="779"/>
      <c r="L24" s="780"/>
      <c r="M24" s="765" t="s">
        <v>314</v>
      </c>
      <c r="N24" s="765"/>
      <c r="O24" s="765"/>
      <c r="P24" s="778" t="s">
        <v>779</v>
      </c>
      <c r="Q24" s="779"/>
      <c r="R24" s="780"/>
      <c r="S24" s="765" t="s">
        <v>315</v>
      </c>
      <c r="T24" s="765"/>
      <c r="U24" s="766" t="s">
        <v>886</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827</v>
      </c>
      <c r="F26" s="762"/>
      <c r="G26" s="762"/>
      <c r="H26" s="762"/>
      <c r="I26" s="762"/>
      <c r="J26" s="762"/>
      <c r="K26" s="762"/>
      <c r="L26" s="763"/>
      <c r="M26" s="760" t="s">
        <v>318</v>
      </c>
      <c r="N26" s="760"/>
      <c r="O26" s="760"/>
      <c r="P26" s="761" t="s">
        <v>802</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12DD79CB-948C-4A61-851D-1F3B9B0133BB}">
      <formula1>INDIRECT(E7)</formula1>
    </dataValidation>
    <dataValidation allowBlank="1" showInputMessage="1" showErrorMessage="1" prompt="覆工スパン毎に連番を記入。_x000a_数値で入力する。" sqref="E6 E17 P17 P6" xr:uid="{294063AD-5F78-43DD-B393-4F296735A487}"/>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04247D-9812-4AE1-A538-AF63E56A632D}">
          <x14:formula1>
            <xm:f>'(参考)リスト'!$B$16:$B$21</xm:f>
          </x14:formula1>
          <xm:sqref>E7 E18 P7 P18</xm:sqref>
        </x14:dataValidation>
        <x14:dataValidation type="list" allowBlank="1" showInputMessage="1" showErrorMessage="1" xr:uid="{4A5D09BB-F967-4AF4-9537-6079C4BF5349}">
          <x14:formula1>
            <xm:f>'(参考)リスト'!$E$16:$E$27</xm:f>
          </x14:formula1>
          <xm:sqref>E9 E20 P9 P20</xm:sqref>
        </x14:dataValidation>
        <x14:dataValidation type="list" allowBlank="1" showInputMessage="1" showErrorMessage="1" xr:uid="{BF08BD63-58EA-4D02-920C-054667C60037}">
          <x14:formula1>
            <xm:f>'(参考)リスト'!$D$16:$D$18</xm:f>
          </x14:formula1>
          <xm:sqref>E10 E21 P10 P21</xm:sqref>
        </x14:dataValidation>
        <x14:dataValidation type="list" allowBlank="1" showInputMessage="1" showErrorMessage="1" xr:uid="{9D450A6A-DD11-4F79-BFD0-2C935D3A74D4}">
          <x14:formula1>
            <xm:f>'(参考)リスト'!$F$16:$F$21</xm:f>
          </x14:formula1>
          <xm:sqref>E11:E12 E22:E23 P11:P12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1AF2-5E18-4D22-9DAF-4E01756FCE79}">
  <dimension ref="B1:X31"/>
  <sheetViews>
    <sheetView showGridLines="0" showZeros="0" view="pageBreakPreview" topLeftCell="A8" zoomScaleNormal="70" zoomScaleSheetLayoutView="100" workbookViewId="0">
      <selection activeCell="C6" sqref="C6:AJ1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6" t="s">
        <v>213</v>
      </c>
      <c r="S2" s="326"/>
      <c r="T2" s="712" t="str">
        <f>'様式A-1'!W2</f>
        <v>34.23956,131.11619</v>
      </c>
      <c r="U2" s="712"/>
      <c r="V2" s="712"/>
      <c r="W2" s="712"/>
    </row>
    <row r="3" spans="2:23" ht="25.15" customHeight="1" x14ac:dyDescent="0.15">
      <c r="B3" s="713" t="s">
        <v>303</v>
      </c>
      <c r="C3" s="714"/>
      <c r="D3" s="714"/>
      <c r="E3" s="715" t="s">
        <v>582</v>
      </c>
      <c r="F3" s="716"/>
      <c r="G3" s="717"/>
      <c r="H3" s="718" t="s">
        <v>304</v>
      </c>
      <c r="I3" s="719"/>
      <c r="J3" s="720" t="s">
        <v>584</v>
      </c>
      <c r="K3" s="721"/>
      <c r="L3" s="722"/>
      <c r="M3" s="723" t="s">
        <v>305</v>
      </c>
      <c r="N3" s="724"/>
      <c r="O3" s="725"/>
      <c r="P3" s="729" t="s">
        <v>589</v>
      </c>
      <c r="Q3" s="729"/>
      <c r="R3" s="729"/>
      <c r="S3" s="723" t="s">
        <v>248</v>
      </c>
      <c r="T3" s="725"/>
      <c r="U3" s="732">
        <v>45926</v>
      </c>
      <c r="V3" s="733"/>
      <c r="W3" s="734"/>
    </row>
    <row r="4" spans="2:23" ht="25.15" customHeight="1" x14ac:dyDescent="0.15">
      <c r="B4" s="736" t="s">
        <v>306</v>
      </c>
      <c r="C4" s="737"/>
      <c r="D4" s="737"/>
      <c r="E4" s="738" t="s">
        <v>583</v>
      </c>
      <c r="F4" s="739"/>
      <c r="G4" s="740"/>
      <c r="H4" s="718" t="s">
        <v>307</v>
      </c>
      <c r="I4" s="719"/>
      <c r="J4" s="741" t="s">
        <v>585</v>
      </c>
      <c r="K4" s="721"/>
      <c r="L4" s="722"/>
      <c r="M4" s="726"/>
      <c r="N4" s="727"/>
      <c r="O4" s="728"/>
      <c r="P4" s="742" t="s">
        <v>591</v>
      </c>
      <c r="Q4" s="742"/>
      <c r="R4" s="742"/>
      <c r="S4" s="730"/>
      <c r="T4" s="731"/>
      <c r="U4" s="730"/>
      <c r="V4" s="735"/>
      <c r="W4" s="731"/>
    </row>
    <row r="5" spans="2:23" s="29" customFormat="1" ht="25.5" customHeight="1" x14ac:dyDescent="0.15">
      <c r="B5" s="743" t="s">
        <v>308</v>
      </c>
      <c r="C5" s="745" t="s">
        <v>309</v>
      </c>
      <c r="D5" s="746"/>
      <c r="E5" s="207">
        <v>10</v>
      </c>
      <c r="F5" s="747"/>
      <c r="G5" s="748"/>
      <c r="H5" s="748"/>
      <c r="I5" s="748"/>
      <c r="J5" s="748"/>
      <c r="K5" s="748"/>
      <c r="L5" s="749"/>
      <c r="M5" s="743" t="s">
        <v>308</v>
      </c>
      <c r="N5" s="745" t="s">
        <v>309</v>
      </c>
      <c r="O5" s="746"/>
      <c r="P5" s="207" t="s">
        <v>573</v>
      </c>
      <c r="Q5" s="750"/>
      <c r="R5" s="751"/>
      <c r="S5" s="751"/>
      <c r="T5" s="751"/>
      <c r="U5" s="751"/>
      <c r="V5" s="751"/>
      <c r="W5" s="752"/>
    </row>
    <row r="6" spans="2:23" s="29" customFormat="1" ht="25.5" customHeight="1" x14ac:dyDescent="0.15">
      <c r="B6" s="744"/>
      <c r="C6" s="745" t="s">
        <v>310</v>
      </c>
      <c r="D6" s="746"/>
      <c r="E6" s="243">
        <v>2</v>
      </c>
      <c r="F6" s="750"/>
      <c r="G6" s="751"/>
      <c r="H6" s="751"/>
      <c r="I6" s="751"/>
      <c r="J6" s="751"/>
      <c r="K6" s="751"/>
      <c r="L6" s="752"/>
      <c r="M6" s="744"/>
      <c r="N6" s="745" t="s">
        <v>310</v>
      </c>
      <c r="O6" s="746"/>
      <c r="P6" s="243">
        <v>1</v>
      </c>
      <c r="Q6" s="750"/>
      <c r="R6" s="751"/>
      <c r="S6" s="751"/>
      <c r="T6" s="751"/>
      <c r="U6" s="751"/>
      <c r="V6" s="751"/>
      <c r="W6" s="752"/>
    </row>
    <row r="7" spans="2:23" s="29" customFormat="1" ht="25.5" customHeight="1" x14ac:dyDescent="0.15">
      <c r="B7" s="743" t="s">
        <v>311</v>
      </c>
      <c r="C7" s="745" t="s">
        <v>259</v>
      </c>
      <c r="D7" s="746"/>
      <c r="E7" s="208" t="s">
        <v>615</v>
      </c>
      <c r="F7" s="750"/>
      <c r="G7" s="751"/>
      <c r="H7" s="751"/>
      <c r="I7" s="751"/>
      <c r="J7" s="751"/>
      <c r="K7" s="751"/>
      <c r="L7" s="752"/>
      <c r="M7" s="743" t="s">
        <v>311</v>
      </c>
      <c r="N7" s="745" t="s">
        <v>259</v>
      </c>
      <c r="O7" s="746"/>
      <c r="P7" s="208" t="s">
        <v>615</v>
      </c>
      <c r="Q7" s="750"/>
      <c r="R7" s="751"/>
      <c r="S7" s="751"/>
      <c r="T7" s="751"/>
      <c r="U7" s="751"/>
      <c r="V7" s="751"/>
      <c r="W7" s="752"/>
    </row>
    <row r="8" spans="2:23" s="29" customFormat="1" ht="25.5" customHeight="1" x14ac:dyDescent="0.15">
      <c r="B8" s="756"/>
      <c r="C8" s="745" t="s">
        <v>260</v>
      </c>
      <c r="D8" s="746"/>
      <c r="E8" s="207" t="s">
        <v>641</v>
      </c>
      <c r="F8" s="750"/>
      <c r="G8" s="751"/>
      <c r="H8" s="751"/>
      <c r="I8" s="751"/>
      <c r="J8" s="751"/>
      <c r="K8" s="751"/>
      <c r="L8" s="752"/>
      <c r="M8" s="756"/>
      <c r="N8" s="745" t="s">
        <v>260</v>
      </c>
      <c r="O8" s="746"/>
      <c r="P8" s="207" t="s">
        <v>642</v>
      </c>
      <c r="Q8" s="750"/>
      <c r="R8" s="751"/>
      <c r="S8" s="751"/>
      <c r="T8" s="751"/>
      <c r="U8" s="751"/>
      <c r="V8" s="751"/>
      <c r="W8" s="752"/>
    </row>
    <row r="9" spans="2:23" s="29" customFormat="1" ht="25.5" customHeight="1" x14ac:dyDescent="0.15">
      <c r="B9" s="757" t="s">
        <v>262</v>
      </c>
      <c r="C9" s="758"/>
      <c r="D9" s="759"/>
      <c r="E9" s="242" t="s">
        <v>497</v>
      </c>
      <c r="F9" s="750"/>
      <c r="G9" s="751"/>
      <c r="H9" s="751"/>
      <c r="I9" s="751"/>
      <c r="J9" s="751"/>
      <c r="K9" s="751"/>
      <c r="L9" s="752"/>
      <c r="M9" s="757" t="s">
        <v>262</v>
      </c>
      <c r="N9" s="758"/>
      <c r="O9" s="759"/>
      <c r="P9" s="242" t="s">
        <v>497</v>
      </c>
      <c r="Q9" s="750"/>
      <c r="R9" s="751"/>
      <c r="S9" s="751"/>
      <c r="T9" s="751"/>
      <c r="U9" s="751"/>
      <c r="V9" s="751"/>
      <c r="W9" s="752"/>
    </row>
    <row r="10" spans="2:23" s="29" customFormat="1" ht="25.5" customHeight="1" x14ac:dyDescent="0.15">
      <c r="B10" s="743" t="s">
        <v>312</v>
      </c>
      <c r="C10" s="757" t="s">
        <v>313</v>
      </c>
      <c r="D10" s="759"/>
      <c r="E10" s="243" t="s">
        <v>497</v>
      </c>
      <c r="F10" s="750"/>
      <c r="G10" s="751"/>
      <c r="H10" s="751"/>
      <c r="I10" s="751"/>
      <c r="J10" s="751"/>
      <c r="K10" s="751"/>
      <c r="L10" s="752"/>
      <c r="M10" s="743" t="s">
        <v>312</v>
      </c>
      <c r="N10" s="757" t="s">
        <v>313</v>
      </c>
      <c r="O10" s="759"/>
      <c r="P10" s="243" t="s">
        <v>497</v>
      </c>
      <c r="Q10" s="750"/>
      <c r="R10" s="751"/>
      <c r="S10" s="751"/>
      <c r="T10" s="751"/>
      <c r="U10" s="751"/>
      <c r="V10" s="751"/>
      <c r="W10" s="752"/>
    </row>
    <row r="11" spans="2:23" s="29" customFormat="1" ht="25.5" customHeight="1" x14ac:dyDescent="0.15">
      <c r="B11" s="756"/>
      <c r="C11" s="757" t="s">
        <v>271</v>
      </c>
      <c r="D11" s="759"/>
      <c r="E11" s="219" t="s">
        <v>549</v>
      </c>
      <c r="F11" s="750"/>
      <c r="G11" s="751"/>
      <c r="H11" s="751"/>
      <c r="I11" s="751"/>
      <c r="J11" s="751"/>
      <c r="K11" s="751"/>
      <c r="L11" s="752"/>
      <c r="M11" s="756"/>
      <c r="N11" s="757" t="s">
        <v>271</v>
      </c>
      <c r="O11" s="759"/>
      <c r="P11" s="219" t="s">
        <v>549</v>
      </c>
      <c r="Q11" s="750"/>
      <c r="R11" s="751"/>
      <c r="S11" s="751"/>
      <c r="T11" s="751"/>
      <c r="U11" s="751"/>
      <c r="V11" s="751"/>
      <c r="W11" s="752"/>
    </row>
    <row r="12" spans="2:23" s="29" customFormat="1" ht="25.5" customHeight="1" x14ac:dyDescent="0.15">
      <c r="B12" s="744"/>
      <c r="C12" s="760" t="s">
        <v>272</v>
      </c>
      <c r="D12" s="760"/>
      <c r="E12" s="219" t="s">
        <v>619</v>
      </c>
      <c r="F12" s="753"/>
      <c r="G12" s="754"/>
      <c r="H12" s="754"/>
      <c r="I12" s="754"/>
      <c r="J12" s="754"/>
      <c r="K12" s="754"/>
      <c r="L12" s="755"/>
      <c r="M12" s="744"/>
      <c r="N12" s="760" t="s">
        <v>272</v>
      </c>
      <c r="O12" s="760"/>
      <c r="P12" s="219" t="s">
        <v>619</v>
      </c>
      <c r="Q12" s="750"/>
      <c r="R12" s="751"/>
      <c r="S12" s="751"/>
      <c r="T12" s="751"/>
      <c r="U12" s="751"/>
      <c r="V12" s="751"/>
      <c r="W12" s="752"/>
    </row>
    <row r="13" spans="2:23" s="29" customFormat="1" ht="25.5" customHeight="1" x14ac:dyDescent="0.15">
      <c r="B13" s="765" t="s">
        <v>314</v>
      </c>
      <c r="C13" s="765"/>
      <c r="D13" s="765"/>
      <c r="E13" s="778" t="s">
        <v>909</v>
      </c>
      <c r="F13" s="779"/>
      <c r="G13" s="780"/>
      <c r="H13" s="765" t="s">
        <v>315</v>
      </c>
      <c r="I13" s="765"/>
      <c r="J13" s="766" t="s">
        <v>908</v>
      </c>
      <c r="K13" s="766"/>
      <c r="L13" s="766"/>
      <c r="M13" s="765" t="s">
        <v>314</v>
      </c>
      <c r="N13" s="765"/>
      <c r="O13" s="765"/>
      <c r="P13" s="778" t="s">
        <v>907</v>
      </c>
      <c r="Q13" s="779"/>
      <c r="R13" s="780"/>
      <c r="S13" s="765" t="s">
        <v>315</v>
      </c>
      <c r="T13" s="765"/>
      <c r="U13" s="766" t="s">
        <v>906</v>
      </c>
      <c r="V13" s="766"/>
      <c r="W13" s="766"/>
    </row>
    <row r="14" spans="2:23" s="29" customFormat="1" ht="25.5" customHeight="1" x14ac:dyDescent="0.15">
      <c r="B14" s="767" t="s">
        <v>316</v>
      </c>
      <c r="C14" s="767"/>
      <c r="D14" s="767"/>
      <c r="E14" s="768" t="s">
        <v>549</v>
      </c>
      <c r="F14" s="768"/>
      <c r="G14" s="768"/>
      <c r="H14" s="769" t="s">
        <v>317</v>
      </c>
      <c r="I14" s="770"/>
      <c r="J14" s="771" t="s">
        <v>549</v>
      </c>
      <c r="K14" s="772"/>
      <c r="L14" s="773"/>
      <c r="M14" s="769" t="s">
        <v>316</v>
      </c>
      <c r="N14" s="770"/>
      <c r="O14" s="774"/>
      <c r="P14" s="775" t="s">
        <v>549</v>
      </c>
      <c r="Q14" s="768"/>
      <c r="R14" s="768"/>
      <c r="S14" s="776" t="s">
        <v>317</v>
      </c>
      <c r="T14" s="777"/>
      <c r="U14" s="771" t="s">
        <v>549</v>
      </c>
      <c r="V14" s="772"/>
      <c r="W14" s="773"/>
    </row>
    <row r="15" spans="2:23" s="29" customFormat="1" ht="39.75" customHeight="1" x14ac:dyDescent="0.15">
      <c r="B15" s="760" t="s">
        <v>318</v>
      </c>
      <c r="C15" s="760"/>
      <c r="D15" s="760"/>
      <c r="E15" s="761" t="s">
        <v>802</v>
      </c>
      <c r="F15" s="762"/>
      <c r="G15" s="762"/>
      <c r="H15" s="762"/>
      <c r="I15" s="762"/>
      <c r="J15" s="762"/>
      <c r="K15" s="762"/>
      <c r="L15" s="763"/>
      <c r="M15" s="760" t="s">
        <v>318</v>
      </c>
      <c r="N15" s="760"/>
      <c r="O15" s="760"/>
      <c r="P15" s="761" t="s">
        <v>810</v>
      </c>
      <c r="Q15" s="762"/>
      <c r="R15" s="762"/>
      <c r="S15" s="762"/>
      <c r="T15" s="762"/>
      <c r="U15" s="762"/>
      <c r="V15" s="762"/>
      <c r="W15" s="763"/>
    </row>
    <row r="16" spans="2:23" s="29" customFormat="1" ht="25.5" customHeight="1" x14ac:dyDescent="0.15">
      <c r="B16" s="764" t="s">
        <v>308</v>
      </c>
      <c r="C16" s="764" t="s">
        <v>309</v>
      </c>
      <c r="D16" s="764"/>
      <c r="E16" s="207" t="s">
        <v>573</v>
      </c>
      <c r="F16" s="747"/>
      <c r="G16" s="748"/>
      <c r="H16" s="748"/>
      <c r="I16" s="748"/>
      <c r="J16" s="748"/>
      <c r="K16" s="748"/>
      <c r="L16" s="749"/>
      <c r="M16" s="764" t="s">
        <v>308</v>
      </c>
      <c r="N16" s="764" t="s">
        <v>309</v>
      </c>
      <c r="O16" s="764"/>
      <c r="P16" s="207" t="s">
        <v>573</v>
      </c>
      <c r="Q16" s="750"/>
      <c r="R16" s="751"/>
      <c r="S16" s="751"/>
      <c r="T16" s="751"/>
      <c r="U16" s="751"/>
      <c r="V16" s="751"/>
      <c r="W16" s="752"/>
    </row>
    <row r="17" spans="2:24" s="29" customFormat="1" ht="25.5" customHeight="1" x14ac:dyDescent="0.15">
      <c r="B17" s="764"/>
      <c r="C17" s="764" t="s">
        <v>310</v>
      </c>
      <c r="D17" s="764"/>
      <c r="E17" s="243">
        <v>2</v>
      </c>
      <c r="F17" s="750"/>
      <c r="G17" s="751"/>
      <c r="H17" s="751"/>
      <c r="I17" s="751"/>
      <c r="J17" s="751"/>
      <c r="K17" s="751"/>
      <c r="L17" s="752"/>
      <c r="M17" s="764"/>
      <c r="N17" s="764" t="s">
        <v>310</v>
      </c>
      <c r="O17" s="764"/>
      <c r="P17" s="243">
        <v>3</v>
      </c>
      <c r="Q17" s="750"/>
      <c r="R17" s="751"/>
      <c r="S17" s="751"/>
      <c r="T17" s="751"/>
      <c r="U17" s="751"/>
      <c r="V17" s="751"/>
      <c r="W17" s="752"/>
    </row>
    <row r="18" spans="2:24" s="29" customFormat="1" ht="25.5" customHeight="1" x14ac:dyDescent="0.15">
      <c r="B18" s="764" t="s">
        <v>311</v>
      </c>
      <c r="C18" s="764" t="s">
        <v>259</v>
      </c>
      <c r="D18" s="764"/>
      <c r="E18" s="208" t="s">
        <v>615</v>
      </c>
      <c r="F18" s="750"/>
      <c r="G18" s="751"/>
      <c r="H18" s="751"/>
      <c r="I18" s="751"/>
      <c r="J18" s="751"/>
      <c r="K18" s="751"/>
      <c r="L18" s="752"/>
      <c r="M18" s="764" t="s">
        <v>311</v>
      </c>
      <c r="N18" s="764" t="s">
        <v>259</v>
      </c>
      <c r="O18" s="764"/>
      <c r="P18" s="208" t="s">
        <v>615</v>
      </c>
      <c r="Q18" s="750"/>
      <c r="R18" s="751"/>
      <c r="S18" s="751"/>
      <c r="T18" s="751"/>
      <c r="U18" s="751"/>
      <c r="V18" s="751"/>
      <c r="W18" s="752"/>
    </row>
    <row r="19" spans="2:24" s="29" customFormat="1" ht="25.5" customHeight="1" x14ac:dyDescent="0.15">
      <c r="B19" s="764"/>
      <c r="C19" s="764" t="s">
        <v>260</v>
      </c>
      <c r="D19" s="764"/>
      <c r="E19" s="207" t="s">
        <v>616</v>
      </c>
      <c r="F19" s="750"/>
      <c r="G19" s="751"/>
      <c r="H19" s="751"/>
      <c r="I19" s="751"/>
      <c r="J19" s="751"/>
      <c r="K19" s="751"/>
      <c r="L19" s="752"/>
      <c r="M19" s="764"/>
      <c r="N19" s="764" t="s">
        <v>260</v>
      </c>
      <c r="O19" s="764"/>
      <c r="P19" s="207" t="s">
        <v>616</v>
      </c>
      <c r="Q19" s="750"/>
      <c r="R19" s="751"/>
      <c r="S19" s="751"/>
      <c r="T19" s="751"/>
      <c r="U19" s="751"/>
      <c r="V19" s="751"/>
      <c r="W19" s="752"/>
    </row>
    <row r="20" spans="2:24" s="29" customFormat="1" ht="25.5" customHeight="1" x14ac:dyDescent="0.15">
      <c r="B20" s="760" t="s">
        <v>262</v>
      </c>
      <c r="C20" s="760"/>
      <c r="D20" s="760"/>
      <c r="E20" s="242" t="s">
        <v>469</v>
      </c>
      <c r="F20" s="750"/>
      <c r="G20" s="751"/>
      <c r="H20" s="751"/>
      <c r="I20" s="751"/>
      <c r="J20" s="751"/>
      <c r="K20" s="751"/>
      <c r="L20" s="752"/>
      <c r="M20" s="760" t="s">
        <v>262</v>
      </c>
      <c r="N20" s="760"/>
      <c r="O20" s="760"/>
      <c r="P20" s="242" t="s">
        <v>469</v>
      </c>
      <c r="Q20" s="750"/>
      <c r="R20" s="751"/>
      <c r="S20" s="751"/>
      <c r="T20" s="751"/>
      <c r="U20" s="751"/>
      <c r="V20" s="751"/>
      <c r="W20" s="752"/>
    </row>
    <row r="21" spans="2:24" s="29" customFormat="1" ht="25.5" customHeight="1" x14ac:dyDescent="0.15">
      <c r="B21" s="743" t="s">
        <v>312</v>
      </c>
      <c r="C21" s="760" t="s">
        <v>313</v>
      </c>
      <c r="D21" s="760"/>
      <c r="E21" s="243" t="s">
        <v>617</v>
      </c>
      <c r="F21" s="750"/>
      <c r="G21" s="751"/>
      <c r="H21" s="751"/>
      <c r="I21" s="751"/>
      <c r="J21" s="751"/>
      <c r="K21" s="751"/>
      <c r="L21" s="752"/>
      <c r="M21" s="743" t="s">
        <v>312</v>
      </c>
      <c r="N21" s="760" t="s">
        <v>313</v>
      </c>
      <c r="O21" s="760"/>
      <c r="P21" s="243" t="s">
        <v>617</v>
      </c>
      <c r="Q21" s="750"/>
      <c r="R21" s="751"/>
      <c r="S21" s="751"/>
      <c r="T21" s="751"/>
      <c r="U21" s="751"/>
      <c r="V21" s="751"/>
      <c r="W21" s="752"/>
    </row>
    <row r="22" spans="2:24" s="29" customFormat="1" ht="25.5" customHeight="1" x14ac:dyDescent="0.15">
      <c r="B22" s="756"/>
      <c r="C22" s="760" t="s">
        <v>271</v>
      </c>
      <c r="D22" s="760"/>
      <c r="E22" s="219" t="s">
        <v>549</v>
      </c>
      <c r="F22" s="750"/>
      <c r="G22" s="751"/>
      <c r="H22" s="751"/>
      <c r="I22" s="751"/>
      <c r="J22" s="751"/>
      <c r="K22" s="751"/>
      <c r="L22" s="752"/>
      <c r="M22" s="756"/>
      <c r="N22" s="760" t="s">
        <v>271</v>
      </c>
      <c r="O22" s="760"/>
      <c r="P22" s="219" t="s">
        <v>549</v>
      </c>
      <c r="Q22" s="750"/>
      <c r="R22" s="751"/>
      <c r="S22" s="751"/>
      <c r="T22" s="751"/>
      <c r="U22" s="751"/>
      <c r="V22" s="751"/>
      <c r="W22" s="752"/>
    </row>
    <row r="23" spans="2:24" s="29" customFormat="1" ht="25.5" customHeight="1" x14ac:dyDescent="0.15">
      <c r="B23" s="744"/>
      <c r="C23" s="760" t="s">
        <v>272</v>
      </c>
      <c r="D23" s="760"/>
      <c r="E23" s="219" t="s">
        <v>620</v>
      </c>
      <c r="F23" s="753"/>
      <c r="G23" s="754"/>
      <c r="H23" s="754"/>
      <c r="I23" s="754"/>
      <c r="J23" s="754"/>
      <c r="K23" s="754"/>
      <c r="L23" s="755"/>
      <c r="M23" s="744"/>
      <c r="N23" s="760" t="s">
        <v>272</v>
      </c>
      <c r="O23" s="760"/>
      <c r="P23" s="219" t="s">
        <v>620</v>
      </c>
      <c r="Q23" s="750"/>
      <c r="R23" s="751"/>
      <c r="S23" s="751"/>
      <c r="T23" s="751"/>
      <c r="U23" s="751"/>
      <c r="V23" s="751"/>
      <c r="W23" s="752"/>
    </row>
    <row r="24" spans="2:24" s="29" customFormat="1" ht="25.5" customHeight="1" x14ac:dyDescent="0.15">
      <c r="B24" s="765" t="s">
        <v>314</v>
      </c>
      <c r="C24" s="765"/>
      <c r="D24" s="765"/>
      <c r="E24" s="778" t="s">
        <v>904</v>
      </c>
      <c r="F24" s="779"/>
      <c r="G24" s="780"/>
      <c r="H24" s="765" t="s">
        <v>315</v>
      </c>
      <c r="I24" s="765"/>
      <c r="J24" s="778" t="s">
        <v>905</v>
      </c>
      <c r="K24" s="779"/>
      <c r="L24" s="780"/>
      <c r="M24" s="765" t="s">
        <v>314</v>
      </c>
      <c r="N24" s="765"/>
      <c r="O24" s="765"/>
      <c r="P24" s="778" t="s">
        <v>904</v>
      </c>
      <c r="Q24" s="779"/>
      <c r="R24" s="780"/>
      <c r="S24" s="765" t="s">
        <v>315</v>
      </c>
      <c r="T24" s="765"/>
      <c r="U24" s="766" t="s">
        <v>799</v>
      </c>
      <c r="V24" s="766"/>
      <c r="W24" s="766"/>
    </row>
    <row r="25" spans="2:24" s="29" customFormat="1" ht="25.5" customHeight="1" x14ac:dyDescent="0.15">
      <c r="B25" s="767" t="s">
        <v>316</v>
      </c>
      <c r="C25" s="767"/>
      <c r="D25" s="767"/>
      <c r="E25" s="768" t="s">
        <v>549</v>
      </c>
      <c r="F25" s="768"/>
      <c r="G25" s="768"/>
      <c r="H25" s="769" t="s">
        <v>317</v>
      </c>
      <c r="I25" s="770"/>
      <c r="J25" s="771" t="s">
        <v>549</v>
      </c>
      <c r="K25" s="772"/>
      <c r="L25" s="773"/>
      <c r="M25" s="769" t="s">
        <v>316</v>
      </c>
      <c r="N25" s="770"/>
      <c r="O25" s="774"/>
      <c r="P25" s="775" t="s">
        <v>549</v>
      </c>
      <c r="Q25" s="768"/>
      <c r="R25" s="768"/>
      <c r="S25" s="776" t="s">
        <v>317</v>
      </c>
      <c r="T25" s="777"/>
      <c r="U25" s="771" t="s">
        <v>549</v>
      </c>
      <c r="V25" s="772"/>
      <c r="W25" s="773"/>
    </row>
    <row r="26" spans="2:24" s="29" customFormat="1" ht="39.75" customHeight="1" x14ac:dyDescent="0.15">
      <c r="B26" s="760" t="s">
        <v>318</v>
      </c>
      <c r="C26" s="760"/>
      <c r="D26" s="760"/>
      <c r="E26" s="761" t="s">
        <v>903</v>
      </c>
      <c r="F26" s="762"/>
      <c r="G26" s="762"/>
      <c r="H26" s="762"/>
      <c r="I26" s="762"/>
      <c r="J26" s="762"/>
      <c r="K26" s="762"/>
      <c r="L26" s="763"/>
      <c r="M26" s="760" t="s">
        <v>318</v>
      </c>
      <c r="N26" s="760"/>
      <c r="O26" s="760"/>
      <c r="P26" s="761" t="s">
        <v>903</v>
      </c>
      <c r="Q26" s="762"/>
      <c r="R26" s="762"/>
      <c r="S26" s="762"/>
      <c r="T26" s="762"/>
      <c r="U26" s="762"/>
      <c r="V26" s="762"/>
      <c r="W26" s="763"/>
    </row>
    <row r="27" spans="2:24" s="29" customFormat="1" ht="15" customHeight="1" x14ac:dyDescent="0.15">
      <c r="B27" s="209"/>
      <c r="C27" s="781" t="s">
        <v>319</v>
      </c>
      <c r="D27" s="782"/>
      <c r="E27" s="782"/>
      <c r="F27" s="782"/>
      <c r="G27" s="782"/>
      <c r="H27" s="782"/>
      <c r="I27" s="782"/>
      <c r="J27" s="782"/>
      <c r="K27" s="782"/>
      <c r="L27" s="782"/>
      <c r="M27" s="210"/>
      <c r="N27" s="210" t="s">
        <v>320</v>
      </c>
      <c r="O27" s="210"/>
      <c r="P27" s="210"/>
      <c r="Q27" s="210"/>
      <c r="R27" s="210"/>
      <c r="S27" s="210"/>
      <c r="T27" s="210"/>
      <c r="U27" s="210"/>
      <c r="V27" s="210"/>
      <c r="W27" s="210"/>
    </row>
    <row r="28" spans="2:24" s="29" customFormat="1" ht="15" customHeight="1" x14ac:dyDescent="0.15">
      <c r="B28" s="209"/>
      <c r="C28" s="783"/>
      <c r="D28" s="783"/>
      <c r="E28" s="783"/>
      <c r="F28" s="783"/>
      <c r="G28" s="783"/>
      <c r="H28" s="783"/>
      <c r="I28" s="783"/>
      <c r="J28" s="783"/>
      <c r="K28" s="783"/>
      <c r="L28" s="783"/>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33A6513-33D9-4614-A811-E04CB525A561}">
      <formula1>INDIRECT(E7)</formula1>
    </dataValidation>
    <dataValidation allowBlank="1" showInputMessage="1" showErrorMessage="1" prompt="覆工スパン毎に連番を記入。_x000a_数値で入力する。" sqref="E6 E17 P17 P6" xr:uid="{C88D9938-1945-469B-B866-4CBA5A3265C0}"/>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A607A3-EA5F-46E3-B0CC-B1DD5423790D}">
          <x14:formula1>
            <xm:f>'(参考)リスト'!$B$16:$B$21</xm:f>
          </x14:formula1>
          <xm:sqref>E7 E18 P7 P18</xm:sqref>
        </x14:dataValidation>
        <x14:dataValidation type="list" allowBlank="1" showInputMessage="1" showErrorMessage="1" xr:uid="{6C3D220C-7284-4761-BC00-A148ED266722}">
          <x14:formula1>
            <xm:f>'(参考)リスト'!$E$16:$E$27</xm:f>
          </x14:formula1>
          <xm:sqref>E9 E20 P9 P20</xm:sqref>
        </x14:dataValidation>
        <x14:dataValidation type="list" allowBlank="1" showInputMessage="1" showErrorMessage="1" xr:uid="{E69151BA-D392-41AE-805B-9EA134285DF9}">
          <x14:formula1>
            <xm:f>'(参考)リスト'!$D$16:$D$18</xm:f>
          </x14:formula1>
          <xm:sqref>E10 E21 P10 P21</xm:sqref>
        </x14:dataValidation>
        <x14:dataValidation type="list" allowBlank="1" showInputMessage="1" showErrorMessage="1" xr:uid="{23B402D1-9449-496A-90E3-A8600546965E}">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9C9D-7751-49A4-AC00-92C1CC5C3867}">
  <sheetPr>
    <pageSetUpPr fitToPage="1"/>
  </sheetPr>
  <dimension ref="B1:Z59"/>
  <sheetViews>
    <sheetView showGridLines="0" showZeros="0" view="pageBreakPreview" zoomScale="85" zoomScaleNormal="70" zoomScaleSheetLayoutView="85" workbookViewId="0">
      <selection activeCell="C6" sqref="C6:AJ18"/>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02" t="s">
        <v>303</v>
      </c>
      <c r="C3" s="802"/>
      <c r="D3" s="802"/>
      <c r="E3" s="803" t="s">
        <v>582</v>
      </c>
      <c r="F3" s="803"/>
      <c r="G3" s="803"/>
      <c r="H3" s="803"/>
      <c r="I3" s="796" t="s">
        <v>304</v>
      </c>
      <c r="J3" s="797"/>
      <c r="K3" s="798"/>
      <c r="L3" s="720" t="s">
        <v>584</v>
      </c>
      <c r="M3" s="721"/>
      <c r="N3" s="722"/>
      <c r="O3" s="804" t="s">
        <v>305</v>
      </c>
      <c r="P3" s="805"/>
      <c r="Q3" s="806"/>
      <c r="R3" s="810" t="s">
        <v>589</v>
      </c>
      <c r="S3" s="811"/>
      <c r="T3" s="812"/>
      <c r="U3" s="784" t="s">
        <v>327</v>
      </c>
      <c r="V3" s="785"/>
      <c r="W3" s="788">
        <v>45926</v>
      </c>
      <c r="X3" s="789"/>
      <c r="Y3" s="790"/>
    </row>
    <row r="4" spans="2:25" ht="25.15" customHeight="1" x14ac:dyDescent="0.15">
      <c r="B4" s="794" t="s">
        <v>306</v>
      </c>
      <c r="C4" s="794"/>
      <c r="D4" s="794"/>
      <c r="E4" s="795" t="s">
        <v>583</v>
      </c>
      <c r="F4" s="795"/>
      <c r="G4" s="795"/>
      <c r="H4" s="795"/>
      <c r="I4" s="796" t="s">
        <v>307</v>
      </c>
      <c r="J4" s="797"/>
      <c r="K4" s="798"/>
      <c r="L4" s="778" t="s">
        <v>585</v>
      </c>
      <c r="M4" s="779"/>
      <c r="N4" s="780"/>
      <c r="O4" s="807"/>
      <c r="P4" s="808"/>
      <c r="Q4" s="809"/>
      <c r="R4" s="799" t="s">
        <v>591</v>
      </c>
      <c r="S4" s="800"/>
      <c r="T4" s="801"/>
      <c r="U4" s="786"/>
      <c r="V4" s="787"/>
      <c r="W4" s="791"/>
      <c r="X4" s="792"/>
      <c r="Y4" s="793"/>
    </row>
    <row r="5" spans="2:25" ht="15" customHeight="1" x14ac:dyDescent="0.15">
      <c r="B5" s="796" t="s">
        <v>328</v>
      </c>
      <c r="C5" s="797"/>
      <c r="D5" s="798"/>
      <c r="E5" s="263" t="s">
        <v>562</v>
      </c>
      <c r="F5" s="796" t="s">
        <v>329</v>
      </c>
      <c r="G5" s="797"/>
      <c r="H5" s="798"/>
      <c r="I5" s="211">
        <v>101</v>
      </c>
      <c r="J5" s="796" t="s">
        <v>328</v>
      </c>
      <c r="K5" s="797"/>
      <c r="L5" s="798"/>
      <c r="M5" s="263" t="s">
        <v>562</v>
      </c>
      <c r="N5" s="796" t="s">
        <v>329</v>
      </c>
      <c r="O5" s="797"/>
      <c r="P5" s="798"/>
      <c r="Q5" s="211">
        <v>102</v>
      </c>
      <c r="R5" s="813" t="s">
        <v>328</v>
      </c>
      <c r="S5" s="814"/>
      <c r="T5" s="818"/>
      <c r="U5" s="264">
        <v>1</v>
      </c>
      <c r="V5" s="813" t="s">
        <v>329</v>
      </c>
      <c r="W5" s="814"/>
      <c r="X5" s="818"/>
      <c r="Y5" s="117">
        <v>101</v>
      </c>
    </row>
    <row r="6" spans="2:25" ht="15" customHeight="1" x14ac:dyDescent="0.15">
      <c r="B6" s="796" t="s">
        <v>330</v>
      </c>
      <c r="C6" s="797"/>
      <c r="D6" s="219" t="s">
        <v>595</v>
      </c>
      <c r="E6" s="819" t="s">
        <v>596</v>
      </c>
      <c r="F6" s="820"/>
      <c r="G6" s="820"/>
      <c r="H6" s="820"/>
      <c r="I6" s="821"/>
      <c r="J6" s="796" t="s">
        <v>330</v>
      </c>
      <c r="K6" s="797"/>
      <c r="L6" s="219" t="s">
        <v>599</v>
      </c>
      <c r="M6" s="819" t="s">
        <v>503</v>
      </c>
      <c r="N6" s="820"/>
      <c r="O6" s="820"/>
      <c r="P6" s="820"/>
      <c r="Q6" s="821"/>
      <c r="R6" s="813" t="s">
        <v>330</v>
      </c>
      <c r="S6" s="814"/>
      <c r="T6" s="247" t="s">
        <v>595</v>
      </c>
      <c r="U6" s="815" t="s">
        <v>596</v>
      </c>
      <c r="V6" s="816"/>
      <c r="W6" s="816"/>
      <c r="X6" s="816"/>
      <c r="Y6" s="817"/>
    </row>
    <row r="7" spans="2:25" ht="15" customHeight="1" x14ac:dyDescent="0.15">
      <c r="B7" s="796" t="s">
        <v>331</v>
      </c>
      <c r="C7" s="798"/>
      <c r="D7" s="720" t="s">
        <v>597</v>
      </c>
      <c r="E7" s="722"/>
      <c r="F7" s="796" t="s">
        <v>332</v>
      </c>
      <c r="G7" s="798"/>
      <c r="H7" s="293" t="s">
        <v>533</v>
      </c>
      <c r="I7" s="293"/>
      <c r="J7" s="796" t="s">
        <v>331</v>
      </c>
      <c r="K7" s="798"/>
      <c r="L7" s="720" t="s">
        <v>600</v>
      </c>
      <c r="M7" s="722"/>
      <c r="N7" s="796" t="s">
        <v>332</v>
      </c>
      <c r="O7" s="798"/>
      <c r="P7" s="293" t="s">
        <v>601</v>
      </c>
      <c r="Q7" s="293"/>
      <c r="R7" s="813" t="s">
        <v>331</v>
      </c>
      <c r="S7" s="818"/>
      <c r="T7" s="823" t="s">
        <v>603</v>
      </c>
      <c r="U7" s="824"/>
      <c r="V7" s="813" t="s">
        <v>332</v>
      </c>
      <c r="W7" s="818"/>
      <c r="X7" s="825" t="s">
        <v>533</v>
      </c>
      <c r="Y7" s="825"/>
    </row>
    <row r="8" spans="2:25" ht="15" customHeight="1" x14ac:dyDescent="0.15">
      <c r="B8" s="826" t="s">
        <v>333</v>
      </c>
      <c r="C8" s="826"/>
      <c r="D8" s="219" t="s">
        <v>598</v>
      </c>
      <c r="E8" s="245" t="s">
        <v>334</v>
      </c>
      <c r="F8" s="827" t="s">
        <v>611</v>
      </c>
      <c r="G8" s="827"/>
      <c r="H8" s="827"/>
      <c r="I8" s="827"/>
      <c r="J8" s="826" t="s">
        <v>333</v>
      </c>
      <c r="K8" s="826"/>
      <c r="L8" s="219" t="s">
        <v>598</v>
      </c>
      <c r="M8" s="245" t="s">
        <v>334</v>
      </c>
      <c r="N8" s="827" t="s">
        <v>602</v>
      </c>
      <c r="O8" s="827"/>
      <c r="P8" s="827"/>
      <c r="Q8" s="827"/>
      <c r="R8" s="828" t="s">
        <v>333</v>
      </c>
      <c r="S8" s="828"/>
      <c r="T8" s="247" t="s">
        <v>598</v>
      </c>
      <c r="U8" s="246" t="s">
        <v>334</v>
      </c>
      <c r="V8" s="822" t="s">
        <v>608</v>
      </c>
      <c r="W8" s="822"/>
      <c r="X8" s="822"/>
      <c r="Y8" s="822"/>
    </row>
    <row r="9" spans="2:25" s="29" customFormat="1" ht="14.1" customHeight="1" x14ac:dyDescent="0.15">
      <c r="B9" s="829"/>
      <c r="C9" s="829"/>
      <c r="D9" s="829"/>
      <c r="E9" s="829"/>
      <c r="F9" s="829"/>
      <c r="G9" s="829"/>
      <c r="H9" s="829"/>
      <c r="I9" s="829"/>
      <c r="J9" s="831"/>
      <c r="K9" s="831"/>
      <c r="L9" s="831"/>
      <c r="M9" s="831"/>
      <c r="N9" s="831"/>
      <c r="O9" s="831"/>
      <c r="P9" s="831"/>
      <c r="Q9" s="831"/>
      <c r="R9" s="832"/>
      <c r="S9" s="832"/>
      <c r="T9" s="832"/>
      <c r="U9" s="832"/>
      <c r="V9" s="832"/>
      <c r="W9" s="832"/>
      <c r="X9" s="832"/>
      <c r="Y9" s="833"/>
    </row>
    <row r="10" spans="2:25" s="29" customFormat="1" ht="14.1" customHeight="1" x14ac:dyDescent="0.15">
      <c r="B10" s="830"/>
      <c r="C10" s="830"/>
      <c r="D10" s="830"/>
      <c r="E10" s="830"/>
      <c r="F10" s="830"/>
      <c r="G10" s="830"/>
      <c r="H10" s="830"/>
      <c r="I10" s="830"/>
      <c r="J10" s="831"/>
      <c r="K10" s="831"/>
      <c r="L10" s="831"/>
      <c r="M10" s="831"/>
      <c r="N10" s="831"/>
      <c r="O10" s="831"/>
      <c r="P10" s="831"/>
      <c r="Q10" s="831"/>
      <c r="R10" s="832"/>
      <c r="S10" s="832"/>
      <c r="T10" s="832"/>
      <c r="U10" s="832"/>
      <c r="V10" s="832"/>
      <c r="W10" s="832"/>
      <c r="X10" s="832"/>
      <c r="Y10" s="833"/>
    </row>
    <row r="11" spans="2:25" s="29" customFormat="1" ht="14.1" customHeight="1" x14ac:dyDescent="0.15">
      <c r="B11" s="830"/>
      <c r="C11" s="830"/>
      <c r="D11" s="830"/>
      <c r="E11" s="830"/>
      <c r="F11" s="830"/>
      <c r="G11" s="830"/>
      <c r="H11" s="830"/>
      <c r="I11" s="830"/>
      <c r="J11" s="831"/>
      <c r="K11" s="831"/>
      <c r="L11" s="831"/>
      <c r="M11" s="831"/>
      <c r="N11" s="831"/>
      <c r="O11" s="831"/>
      <c r="P11" s="831"/>
      <c r="Q11" s="831"/>
      <c r="R11" s="832"/>
      <c r="S11" s="832"/>
      <c r="T11" s="832"/>
      <c r="U11" s="832"/>
      <c r="V11" s="832"/>
      <c r="W11" s="832"/>
      <c r="X11" s="832"/>
      <c r="Y11" s="833"/>
    </row>
    <row r="12" spans="2:25" s="29" customFormat="1" ht="14.1" customHeight="1" x14ac:dyDescent="0.15">
      <c r="B12" s="830"/>
      <c r="C12" s="830"/>
      <c r="D12" s="830"/>
      <c r="E12" s="830"/>
      <c r="F12" s="830"/>
      <c r="G12" s="830"/>
      <c r="H12" s="830"/>
      <c r="I12" s="830"/>
      <c r="J12" s="831"/>
      <c r="K12" s="831"/>
      <c r="L12" s="831"/>
      <c r="M12" s="831"/>
      <c r="N12" s="831"/>
      <c r="O12" s="831"/>
      <c r="P12" s="831"/>
      <c r="Q12" s="831"/>
      <c r="R12" s="832"/>
      <c r="S12" s="832"/>
      <c r="T12" s="832"/>
      <c r="U12" s="832"/>
      <c r="V12" s="832"/>
      <c r="W12" s="832"/>
      <c r="X12" s="832"/>
      <c r="Y12" s="833"/>
    </row>
    <row r="13" spans="2:25" s="29" customFormat="1" ht="14.1" customHeight="1" x14ac:dyDescent="0.15">
      <c r="B13" s="830"/>
      <c r="C13" s="830"/>
      <c r="D13" s="830"/>
      <c r="E13" s="830"/>
      <c r="F13" s="830"/>
      <c r="G13" s="830"/>
      <c r="H13" s="830"/>
      <c r="I13" s="830"/>
      <c r="J13" s="831"/>
      <c r="K13" s="831"/>
      <c r="L13" s="831"/>
      <c r="M13" s="831"/>
      <c r="N13" s="831"/>
      <c r="O13" s="831"/>
      <c r="P13" s="831"/>
      <c r="Q13" s="831"/>
      <c r="R13" s="832"/>
      <c r="S13" s="832"/>
      <c r="T13" s="832"/>
      <c r="U13" s="832"/>
      <c r="V13" s="832"/>
      <c r="W13" s="832"/>
      <c r="X13" s="832"/>
      <c r="Y13" s="833"/>
    </row>
    <row r="14" spans="2:25" s="29" customFormat="1" ht="14.1" customHeight="1" x14ac:dyDescent="0.15">
      <c r="B14" s="830"/>
      <c r="C14" s="830"/>
      <c r="D14" s="830"/>
      <c r="E14" s="830"/>
      <c r="F14" s="830"/>
      <c r="G14" s="830"/>
      <c r="H14" s="830"/>
      <c r="I14" s="830"/>
      <c r="J14" s="831"/>
      <c r="K14" s="831"/>
      <c r="L14" s="831"/>
      <c r="M14" s="831"/>
      <c r="N14" s="831"/>
      <c r="O14" s="831"/>
      <c r="P14" s="831"/>
      <c r="Q14" s="831"/>
      <c r="R14" s="832"/>
      <c r="S14" s="832"/>
      <c r="T14" s="832"/>
      <c r="U14" s="832"/>
      <c r="V14" s="832"/>
      <c r="W14" s="832"/>
      <c r="X14" s="832"/>
      <c r="Y14" s="833"/>
    </row>
    <row r="15" spans="2:25" s="29" customFormat="1" ht="14.1" customHeight="1" x14ac:dyDescent="0.15">
      <c r="B15" s="830"/>
      <c r="C15" s="830"/>
      <c r="D15" s="830"/>
      <c r="E15" s="830"/>
      <c r="F15" s="830"/>
      <c r="G15" s="830"/>
      <c r="H15" s="830"/>
      <c r="I15" s="830"/>
      <c r="J15" s="831"/>
      <c r="K15" s="831"/>
      <c r="L15" s="831"/>
      <c r="M15" s="831"/>
      <c r="N15" s="831"/>
      <c r="O15" s="831"/>
      <c r="P15" s="831"/>
      <c r="Q15" s="831"/>
      <c r="R15" s="832"/>
      <c r="S15" s="832"/>
      <c r="T15" s="832"/>
      <c r="U15" s="832"/>
      <c r="V15" s="832"/>
      <c r="W15" s="832"/>
      <c r="X15" s="832"/>
      <c r="Y15" s="833"/>
    </row>
    <row r="16" spans="2:25" s="29" customFormat="1" ht="14.1" customHeight="1" x14ac:dyDescent="0.15">
      <c r="B16" s="830"/>
      <c r="C16" s="830"/>
      <c r="D16" s="830"/>
      <c r="E16" s="830"/>
      <c r="F16" s="830"/>
      <c r="G16" s="830"/>
      <c r="H16" s="830"/>
      <c r="I16" s="830"/>
      <c r="J16" s="831"/>
      <c r="K16" s="831"/>
      <c r="L16" s="831"/>
      <c r="M16" s="831"/>
      <c r="N16" s="831"/>
      <c r="O16" s="831"/>
      <c r="P16" s="831"/>
      <c r="Q16" s="831"/>
      <c r="R16" s="832"/>
      <c r="S16" s="832"/>
      <c r="T16" s="832"/>
      <c r="U16" s="832"/>
      <c r="V16" s="832"/>
      <c r="W16" s="832"/>
      <c r="X16" s="832"/>
      <c r="Y16" s="833"/>
    </row>
    <row r="17" spans="2:25" s="29" customFormat="1" ht="14.1" customHeight="1" x14ac:dyDescent="0.15">
      <c r="B17" s="830"/>
      <c r="C17" s="830"/>
      <c r="D17" s="830"/>
      <c r="E17" s="830"/>
      <c r="F17" s="830"/>
      <c r="G17" s="830"/>
      <c r="H17" s="830"/>
      <c r="I17" s="830"/>
      <c r="J17" s="831"/>
      <c r="K17" s="831"/>
      <c r="L17" s="831"/>
      <c r="M17" s="831"/>
      <c r="N17" s="831"/>
      <c r="O17" s="831"/>
      <c r="P17" s="831"/>
      <c r="Q17" s="831"/>
      <c r="R17" s="832"/>
      <c r="S17" s="832"/>
      <c r="T17" s="832"/>
      <c r="U17" s="832"/>
      <c r="V17" s="832"/>
      <c r="W17" s="832"/>
      <c r="X17" s="832"/>
      <c r="Y17" s="833"/>
    </row>
    <row r="18" spans="2:25" s="29" customFormat="1" ht="14.1" customHeight="1" x14ac:dyDescent="0.15">
      <c r="B18" s="830"/>
      <c r="C18" s="830"/>
      <c r="D18" s="830"/>
      <c r="E18" s="830"/>
      <c r="F18" s="830"/>
      <c r="G18" s="830"/>
      <c r="H18" s="830"/>
      <c r="I18" s="830"/>
      <c r="J18" s="831"/>
      <c r="K18" s="831"/>
      <c r="L18" s="831"/>
      <c r="M18" s="831"/>
      <c r="N18" s="831"/>
      <c r="O18" s="831"/>
      <c r="P18" s="831"/>
      <c r="Q18" s="831"/>
      <c r="R18" s="832"/>
      <c r="S18" s="832"/>
      <c r="T18" s="832"/>
      <c r="U18" s="832"/>
      <c r="V18" s="832"/>
      <c r="W18" s="832"/>
      <c r="X18" s="832"/>
      <c r="Y18" s="833"/>
    </row>
    <row r="19" spans="2:25" s="29" customFormat="1" ht="14.1" customHeight="1" x14ac:dyDescent="0.15">
      <c r="B19" s="830"/>
      <c r="C19" s="830"/>
      <c r="D19" s="830"/>
      <c r="E19" s="830"/>
      <c r="F19" s="830"/>
      <c r="G19" s="830"/>
      <c r="H19" s="830"/>
      <c r="I19" s="830"/>
      <c r="J19" s="831"/>
      <c r="K19" s="831"/>
      <c r="L19" s="831"/>
      <c r="M19" s="831"/>
      <c r="N19" s="831"/>
      <c r="O19" s="831"/>
      <c r="P19" s="831"/>
      <c r="Q19" s="831"/>
      <c r="R19" s="832"/>
      <c r="S19" s="832"/>
      <c r="T19" s="832"/>
      <c r="U19" s="832"/>
      <c r="V19" s="832"/>
      <c r="W19" s="832"/>
      <c r="X19" s="832"/>
      <c r="Y19" s="833"/>
    </row>
    <row r="20" spans="2:25" s="29" customFormat="1" ht="14.1" customHeight="1" x14ac:dyDescent="0.15">
      <c r="B20" s="830"/>
      <c r="C20" s="830"/>
      <c r="D20" s="830"/>
      <c r="E20" s="830"/>
      <c r="F20" s="830"/>
      <c r="G20" s="830"/>
      <c r="H20" s="830"/>
      <c r="I20" s="830"/>
      <c r="J20" s="831"/>
      <c r="K20" s="831"/>
      <c r="L20" s="831"/>
      <c r="M20" s="831"/>
      <c r="N20" s="831"/>
      <c r="O20" s="831"/>
      <c r="P20" s="831"/>
      <c r="Q20" s="831"/>
      <c r="R20" s="832"/>
      <c r="S20" s="832"/>
      <c r="T20" s="832"/>
      <c r="U20" s="832"/>
      <c r="V20" s="832"/>
      <c r="W20" s="832"/>
      <c r="X20" s="832"/>
      <c r="Y20" s="833"/>
    </row>
    <row r="21" spans="2:25" s="29" customFormat="1" ht="14.1" customHeight="1" x14ac:dyDescent="0.15">
      <c r="B21" s="830"/>
      <c r="C21" s="830"/>
      <c r="D21" s="830"/>
      <c r="E21" s="830"/>
      <c r="F21" s="830"/>
      <c r="G21" s="830"/>
      <c r="H21" s="830"/>
      <c r="I21" s="830"/>
      <c r="J21" s="831"/>
      <c r="K21" s="831"/>
      <c r="L21" s="831"/>
      <c r="M21" s="831"/>
      <c r="N21" s="831"/>
      <c r="O21" s="831"/>
      <c r="P21" s="831"/>
      <c r="Q21" s="831"/>
      <c r="R21" s="832"/>
      <c r="S21" s="832"/>
      <c r="T21" s="832"/>
      <c r="U21" s="832"/>
      <c r="V21" s="832"/>
      <c r="W21" s="832"/>
      <c r="X21" s="832"/>
      <c r="Y21" s="833"/>
    </row>
    <row r="22" spans="2:25" ht="15" customHeight="1" x14ac:dyDescent="0.15">
      <c r="B22" s="796" t="s">
        <v>328</v>
      </c>
      <c r="C22" s="797"/>
      <c r="D22" s="798"/>
      <c r="E22" s="263">
        <v>1</v>
      </c>
      <c r="F22" s="796" t="s">
        <v>329</v>
      </c>
      <c r="G22" s="797"/>
      <c r="H22" s="798"/>
      <c r="I22" s="211">
        <v>102</v>
      </c>
      <c r="J22" s="796" t="s">
        <v>328</v>
      </c>
      <c r="K22" s="797"/>
      <c r="L22" s="798"/>
      <c r="M22" s="263">
        <v>1</v>
      </c>
      <c r="N22" s="796" t="s">
        <v>329</v>
      </c>
      <c r="O22" s="797"/>
      <c r="P22" s="798"/>
      <c r="Q22" s="211">
        <v>103</v>
      </c>
      <c r="R22" s="813" t="s">
        <v>328</v>
      </c>
      <c r="S22" s="814"/>
      <c r="T22" s="818"/>
      <c r="U22" s="264">
        <v>1</v>
      </c>
      <c r="V22" s="813" t="s">
        <v>329</v>
      </c>
      <c r="W22" s="814"/>
      <c r="X22" s="818"/>
      <c r="Y22" s="117">
        <v>104</v>
      </c>
    </row>
    <row r="23" spans="2:25" ht="15" customHeight="1" x14ac:dyDescent="0.15">
      <c r="B23" s="796" t="s">
        <v>330</v>
      </c>
      <c r="C23" s="797"/>
      <c r="D23" s="219" t="s">
        <v>595</v>
      </c>
      <c r="E23" s="819" t="s">
        <v>596</v>
      </c>
      <c r="F23" s="820"/>
      <c r="G23" s="820"/>
      <c r="H23" s="820"/>
      <c r="I23" s="821"/>
      <c r="J23" s="796" t="s">
        <v>330</v>
      </c>
      <c r="K23" s="797"/>
      <c r="L23" s="219" t="s">
        <v>595</v>
      </c>
      <c r="M23" s="819" t="s">
        <v>596</v>
      </c>
      <c r="N23" s="820"/>
      <c r="O23" s="820"/>
      <c r="P23" s="820"/>
      <c r="Q23" s="821"/>
      <c r="R23" s="813" t="s">
        <v>330</v>
      </c>
      <c r="S23" s="814"/>
      <c r="T23" s="247" t="s">
        <v>599</v>
      </c>
      <c r="U23" s="815" t="s">
        <v>503</v>
      </c>
      <c r="V23" s="816"/>
      <c r="W23" s="816"/>
      <c r="X23" s="816"/>
      <c r="Y23" s="817"/>
    </row>
    <row r="24" spans="2:25" ht="15" customHeight="1" x14ac:dyDescent="0.15">
      <c r="B24" s="796" t="s">
        <v>331</v>
      </c>
      <c r="C24" s="798"/>
      <c r="D24" s="720" t="s">
        <v>597</v>
      </c>
      <c r="E24" s="722"/>
      <c r="F24" s="796" t="s">
        <v>332</v>
      </c>
      <c r="G24" s="798"/>
      <c r="H24" s="293" t="s">
        <v>601</v>
      </c>
      <c r="I24" s="293"/>
      <c r="J24" s="796" t="s">
        <v>331</v>
      </c>
      <c r="K24" s="798"/>
      <c r="L24" s="720" t="s">
        <v>597</v>
      </c>
      <c r="M24" s="722"/>
      <c r="N24" s="796" t="s">
        <v>332</v>
      </c>
      <c r="O24" s="798"/>
      <c r="P24" s="293" t="s">
        <v>601</v>
      </c>
      <c r="Q24" s="293"/>
      <c r="R24" s="813" t="s">
        <v>331</v>
      </c>
      <c r="S24" s="818"/>
      <c r="T24" s="823" t="s">
        <v>600</v>
      </c>
      <c r="U24" s="824"/>
      <c r="V24" s="813" t="s">
        <v>332</v>
      </c>
      <c r="W24" s="818"/>
      <c r="X24" s="825" t="s">
        <v>601</v>
      </c>
      <c r="Y24" s="825"/>
    </row>
    <row r="25" spans="2:25" ht="15" customHeight="1" x14ac:dyDescent="0.15">
      <c r="B25" s="826" t="s">
        <v>333</v>
      </c>
      <c r="C25" s="826"/>
      <c r="D25" s="219" t="s">
        <v>598</v>
      </c>
      <c r="E25" s="245" t="s">
        <v>334</v>
      </c>
      <c r="F25" s="827" t="s">
        <v>612</v>
      </c>
      <c r="G25" s="827"/>
      <c r="H25" s="827"/>
      <c r="I25" s="827"/>
      <c r="J25" s="826" t="s">
        <v>333</v>
      </c>
      <c r="K25" s="826"/>
      <c r="L25" s="219" t="s">
        <v>598</v>
      </c>
      <c r="M25" s="245" t="s">
        <v>334</v>
      </c>
      <c r="N25" s="827" t="s">
        <v>612</v>
      </c>
      <c r="O25" s="827"/>
      <c r="P25" s="827"/>
      <c r="Q25" s="827"/>
      <c r="R25" s="828" t="s">
        <v>333</v>
      </c>
      <c r="S25" s="828"/>
      <c r="T25" s="247" t="s">
        <v>598</v>
      </c>
      <c r="U25" s="246" t="s">
        <v>334</v>
      </c>
      <c r="V25" s="822" t="s">
        <v>602</v>
      </c>
      <c r="W25" s="822"/>
      <c r="X25" s="822"/>
      <c r="Y25" s="822"/>
    </row>
    <row r="26" spans="2:25" s="29" customFormat="1" ht="14.1" customHeight="1" x14ac:dyDescent="0.15">
      <c r="B26" s="829"/>
      <c r="C26" s="829"/>
      <c r="D26" s="829"/>
      <c r="E26" s="829"/>
      <c r="F26" s="829"/>
      <c r="G26" s="829"/>
      <c r="H26" s="829"/>
      <c r="I26" s="829"/>
      <c r="J26" s="831"/>
      <c r="K26" s="831"/>
      <c r="L26" s="831"/>
      <c r="M26" s="831"/>
      <c r="N26" s="831"/>
      <c r="O26" s="831"/>
      <c r="P26" s="831"/>
      <c r="Q26" s="831"/>
      <c r="R26" s="834"/>
      <c r="S26" s="835"/>
      <c r="T26" s="835"/>
      <c r="U26" s="835"/>
      <c r="V26" s="835"/>
      <c r="W26" s="835"/>
      <c r="X26" s="835"/>
      <c r="Y26" s="836"/>
    </row>
    <row r="27" spans="2:25" s="29" customFormat="1" ht="14.1" customHeight="1" x14ac:dyDescent="0.15">
      <c r="B27" s="830"/>
      <c r="C27" s="830"/>
      <c r="D27" s="830"/>
      <c r="E27" s="830"/>
      <c r="F27" s="830"/>
      <c r="G27" s="830"/>
      <c r="H27" s="830"/>
      <c r="I27" s="830"/>
      <c r="J27" s="831"/>
      <c r="K27" s="831"/>
      <c r="L27" s="831"/>
      <c r="M27" s="831"/>
      <c r="N27" s="831"/>
      <c r="O27" s="831"/>
      <c r="P27" s="831"/>
      <c r="Q27" s="831"/>
      <c r="R27" s="837"/>
      <c r="S27" s="832"/>
      <c r="T27" s="832"/>
      <c r="U27" s="832"/>
      <c r="V27" s="832"/>
      <c r="W27" s="832"/>
      <c r="X27" s="832"/>
      <c r="Y27" s="833"/>
    </row>
    <row r="28" spans="2:25" s="29" customFormat="1" ht="14.1" customHeight="1" x14ac:dyDescent="0.15">
      <c r="B28" s="830"/>
      <c r="C28" s="830"/>
      <c r="D28" s="830"/>
      <c r="E28" s="830"/>
      <c r="F28" s="830"/>
      <c r="G28" s="830"/>
      <c r="H28" s="830"/>
      <c r="I28" s="830"/>
      <c r="J28" s="831"/>
      <c r="K28" s="831"/>
      <c r="L28" s="831"/>
      <c r="M28" s="831"/>
      <c r="N28" s="831"/>
      <c r="O28" s="831"/>
      <c r="P28" s="831"/>
      <c r="Q28" s="831"/>
      <c r="R28" s="837"/>
      <c r="S28" s="832"/>
      <c r="T28" s="832"/>
      <c r="U28" s="832"/>
      <c r="V28" s="832"/>
      <c r="W28" s="832"/>
      <c r="X28" s="832"/>
      <c r="Y28" s="833"/>
    </row>
    <row r="29" spans="2:25" s="29" customFormat="1" ht="14.1" customHeight="1" x14ac:dyDescent="0.15">
      <c r="B29" s="830"/>
      <c r="C29" s="830"/>
      <c r="D29" s="830"/>
      <c r="E29" s="830"/>
      <c r="F29" s="830"/>
      <c r="G29" s="830"/>
      <c r="H29" s="830"/>
      <c r="I29" s="830"/>
      <c r="J29" s="831"/>
      <c r="K29" s="831"/>
      <c r="L29" s="831"/>
      <c r="M29" s="831"/>
      <c r="N29" s="831"/>
      <c r="O29" s="831"/>
      <c r="P29" s="831"/>
      <c r="Q29" s="831"/>
      <c r="R29" s="837"/>
      <c r="S29" s="832"/>
      <c r="T29" s="832"/>
      <c r="U29" s="832"/>
      <c r="V29" s="832"/>
      <c r="W29" s="832"/>
      <c r="X29" s="832"/>
      <c r="Y29" s="833"/>
    </row>
    <row r="30" spans="2:25" s="29" customFormat="1" ht="14.1" customHeight="1" x14ac:dyDescent="0.15">
      <c r="B30" s="830"/>
      <c r="C30" s="830"/>
      <c r="D30" s="830"/>
      <c r="E30" s="830"/>
      <c r="F30" s="830"/>
      <c r="G30" s="830"/>
      <c r="H30" s="830"/>
      <c r="I30" s="830"/>
      <c r="J30" s="831"/>
      <c r="K30" s="831"/>
      <c r="L30" s="831"/>
      <c r="M30" s="831"/>
      <c r="N30" s="831"/>
      <c r="O30" s="831"/>
      <c r="P30" s="831"/>
      <c r="Q30" s="831"/>
      <c r="R30" s="837"/>
      <c r="S30" s="832"/>
      <c r="T30" s="832"/>
      <c r="U30" s="832"/>
      <c r="V30" s="832"/>
      <c r="W30" s="832"/>
      <c r="X30" s="832"/>
      <c r="Y30" s="833"/>
    </row>
    <row r="31" spans="2:25" s="29" customFormat="1" ht="14.1" customHeight="1" x14ac:dyDescent="0.15">
      <c r="B31" s="830"/>
      <c r="C31" s="830"/>
      <c r="D31" s="830"/>
      <c r="E31" s="830"/>
      <c r="F31" s="830"/>
      <c r="G31" s="830"/>
      <c r="H31" s="830"/>
      <c r="I31" s="830"/>
      <c r="J31" s="831"/>
      <c r="K31" s="831"/>
      <c r="L31" s="831"/>
      <c r="M31" s="831"/>
      <c r="N31" s="831"/>
      <c r="O31" s="831"/>
      <c r="P31" s="831"/>
      <c r="Q31" s="831"/>
      <c r="R31" s="837"/>
      <c r="S31" s="832"/>
      <c r="T31" s="832"/>
      <c r="U31" s="832"/>
      <c r="V31" s="832"/>
      <c r="W31" s="832"/>
      <c r="X31" s="832"/>
      <c r="Y31" s="833"/>
    </row>
    <row r="32" spans="2:25" s="29" customFormat="1" ht="14.1" customHeight="1" x14ac:dyDescent="0.15">
      <c r="B32" s="830"/>
      <c r="C32" s="830"/>
      <c r="D32" s="830"/>
      <c r="E32" s="830"/>
      <c r="F32" s="830"/>
      <c r="G32" s="830"/>
      <c r="H32" s="830"/>
      <c r="I32" s="830"/>
      <c r="J32" s="831"/>
      <c r="K32" s="831"/>
      <c r="L32" s="831"/>
      <c r="M32" s="831"/>
      <c r="N32" s="831"/>
      <c r="O32" s="831"/>
      <c r="P32" s="831"/>
      <c r="Q32" s="831"/>
      <c r="R32" s="837"/>
      <c r="S32" s="832"/>
      <c r="T32" s="832"/>
      <c r="U32" s="832"/>
      <c r="V32" s="832"/>
      <c r="W32" s="832"/>
      <c r="X32" s="832"/>
      <c r="Y32" s="833"/>
    </row>
    <row r="33" spans="2:25" s="29" customFormat="1" ht="14.1" customHeight="1" x14ac:dyDescent="0.15">
      <c r="B33" s="830"/>
      <c r="C33" s="830"/>
      <c r="D33" s="830"/>
      <c r="E33" s="830"/>
      <c r="F33" s="830"/>
      <c r="G33" s="830"/>
      <c r="H33" s="830"/>
      <c r="I33" s="830"/>
      <c r="J33" s="831"/>
      <c r="K33" s="831"/>
      <c r="L33" s="831"/>
      <c r="M33" s="831"/>
      <c r="N33" s="831"/>
      <c r="O33" s="831"/>
      <c r="P33" s="831"/>
      <c r="Q33" s="831"/>
      <c r="R33" s="837"/>
      <c r="S33" s="832"/>
      <c r="T33" s="832"/>
      <c r="U33" s="832"/>
      <c r="V33" s="832"/>
      <c r="W33" s="832"/>
      <c r="X33" s="832"/>
      <c r="Y33" s="833"/>
    </row>
    <row r="34" spans="2:25" s="29" customFormat="1" ht="14.1" customHeight="1" x14ac:dyDescent="0.15">
      <c r="B34" s="830"/>
      <c r="C34" s="830"/>
      <c r="D34" s="830"/>
      <c r="E34" s="830"/>
      <c r="F34" s="830"/>
      <c r="G34" s="830"/>
      <c r="H34" s="830"/>
      <c r="I34" s="830"/>
      <c r="J34" s="831"/>
      <c r="K34" s="831"/>
      <c r="L34" s="831"/>
      <c r="M34" s="831"/>
      <c r="N34" s="831"/>
      <c r="O34" s="831"/>
      <c r="P34" s="831"/>
      <c r="Q34" s="831"/>
      <c r="R34" s="837"/>
      <c r="S34" s="832"/>
      <c r="T34" s="832"/>
      <c r="U34" s="832"/>
      <c r="V34" s="832"/>
      <c r="W34" s="832"/>
      <c r="X34" s="832"/>
      <c r="Y34" s="833"/>
    </row>
    <row r="35" spans="2:25" s="29" customFormat="1" ht="14.1" customHeight="1" x14ac:dyDescent="0.15">
      <c r="B35" s="830"/>
      <c r="C35" s="830"/>
      <c r="D35" s="830"/>
      <c r="E35" s="830"/>
      <c r="F35" s="830"/>
      <c r="G35" s="830"/>
      <c r="H35" s="830"/>
      <c r="I35" s="830"/>
      <c r="J35" s="831"/>
      <c r="K35" s="831"/>
      <c r="L35" s="831"/>
      <c r="M35" s="831"/>
      <c r="N35" s="831"/>
      <c r="O35" s="831"/>
      <c r="P35" s="831"/>
      <c r="Q35" s="831"/>
      <c r="R35" s="837"/>
      <c r="S35" s="832"/>
      <c r="T35" s="832"/>
      <c r="U35" s="832"/>
      <c r="V35" s="832"/>
      <c r="W35" s="832"/>
      <c r="X35" s="832"/>
      <c r="Y35" s="833"/>
    </row>
    <row r="36" spans="2:25" s="29" customFormat="1" ht="14.1" customHeight="1" x14ac:dyDescent="0.15">
      <c r="B36" s="830"/>
      <c r="C36" s="830"/>
      <c r="D36" s="830"/>
      <c r="E36" s="830"/>
      <c r="F36" s="830"/>
      <c r="G36" s="830"/>
      <c r="H36" s="830"/>
      <c r="I36" s="830"/>
      <c r="J36" s="831"/>
      <c r="K36" s="831"/>
      <c r="L36" s="831"/>
      <c r="M36" s="831"/>
      <c r="N36" s="831"/>
      <c r="O36" s="831"/>
      <c r="P36" s="831"/>
      <c r="Q36" s="831"/>
      <c r="R36" s="837"/>
      <c r="S36" s="832"/>
      <c r="T36" s="832"/>
      <c r="U36" s="832"/>
      <c r="V36" s="832"/>
      <c r="W36" s="832"/>
      <c r="X36" s="832"/>
      <c r="Y36" s="833"/>
    </row>
    <row r="37" spans="2:25" s="29" customFormat="1" ht="14.1" customHeight="1" x14ac:dyDescent="0.15">
      <c r="B37" s="830"/>
      <c r="C37" s="830"/>
      <c r="D37" s="830"/>
      <c r="E37" s="830"/>
      <c r="F37" s="830"/>
      <c r="G37" s="830"/>
      <c r="H37" s="830"/>
      <c r="I37" s="830"/>
      <c r="J37" s="831"/>
      <c r="K37" s="831"/>
      <c r="L37" s="831"/>
      <c r="M37" s="831"/>
      <c r="N37" s="831"/>
      <c r="O37" s="831"/>
      <c r="P37" s="831"/>
      <c r="Q37" s="831"/>
      <c r="R37" s="837"/>
      <c r="S37" s="832"/>
      <c r="T37" s="832"/>
      <c r="U37" s="832"/>
      <c r="V37" s="832"/>
      <c r="W37" s="832"/>
      <c r="X37" s="832"/>
      <c r="Y37" s="833"/>
    </row>
    <row r="38" spans="2:25" s="29" customFormat="1" ht="14.1" customHeight="1" x14ac:dyDescent="0.15">
      <c r="B38" s="830"/>
      <c r="C38" s="830"/>
      <c r="D38" s="830"/>
      <c r="E38" s="830"/>
      <c r="F38" s="830"/>
      <c r="G38" s="830"/>
      <c r="H38" s="830"/>
      <c r="I38" s="830"/>
      <c r="J38" s="831"/>
      <c r="K38" s="831"/>
      <c r="L38" s="831"/>
      <c r="M38" s="831"/>
      <c r="N38" s="831"/>
      <c r="O38" s="831"/>
      <c r="P38" s="831"/>
      <c r="Q38" s="831"/>
      <c r="R38" s="838"/>
      <c r="S38" s="839"/>
      <c r="T38" s="839"/>
      <c r="U38" s="839"/>
      <c r="V38" s="839"/>
      <c r="W38" s="839"/>
      <c r="X38" s="839"/>
      <c r="Y38" s="840"/>
    </row>
    <row r="39" spans="2:25" ht="15" customHeight="1" x14ac:dyDescent="0.15">
      <c r="B39" s="30"/>
      <c r="C39" s="32" t="s">
        <v>335</v>
      </c>
      <c r="D39" s="29"/>
      <c r="E39" s="30"/>
      <c r="F39" s="30"/>
      <c r="G39" s="30"/>
      <c r="H39" s="30"/>
      <c r="I39" s="30"/>
      <c r="J39" s="27"/>
      <c r="K39" s="27"/>
      <c r="L39" s="27"/>
      <c r="M39" s="27"/>
      <c r="N39" s="27"/>
      <c r="O39" s="27"/>
      <c r="P39" s="27"/>
      <c r="Q39" s="27"/>
      <c r="R39" s="244"/>
      <c r="S39" s="244"/>
      <c r="T39" s="244"/>
      <c r="U39" s="244"/>
      <c r="V39" s="244"/>
      <c r="W39" s="244"/>
      <c r="X39" s="244"/>
      <c r="Y39" s="244"/>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598CE0FB-83FA-406E-9970-EF1B33BDF43F}"/>
    <dataValidation type="list" allowBlank="1" showInputMessage="1" showErrorMessage="1" sqref="E6:I6 M6:Q6 U6:Y6 E23:I23 M23:Q23 U23:Y23" xr:uid="{FA1934A5-605C-4E47-84D5-A9BE59D753E8}">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89BF34-D54E-410A-8A5D-2FB7466006C6}">
          <x14:formula1>
            <xm:f>'(参考)リスト'!$D$52:$D$54</xm:f>
          </x14:formula1>
          <xm:sqref>D7:E7 L7:M7 T7:U7 D24:E24 L24:M24 T24:U24</xm:sqref>
        </x14:dataValidation>
        <x14:dataValidation type="list" allowBlank="1" showInputMessage="1" showErrorMessage="1" xr:uid="{401ACFEB-20DD-4EE5-BDB7-90F6ACF4A94A}">
          <x14:formula1>
            <xm:f>'(参考)リスト'!$F$52:$F$53</xm:f>
          </x14:formula1>
          <xm:sqref>D8 L8 T8 D25 L25 T25</xm:sqref>
        </x14:dataValidation>
        <x14:dataValidation type="list" allowBlank="1" showInputMessage="1" showErrorMessage="1" xr:uid="{47DC7634-68CC-4FC1-A757-EC8AC6F8961F}">
          <x14:formula1>
            <xm:f>'(参考)リスト'!$E$52:$E$58</xm:f>
          </x14:formula1>
          <xm:sqref>H7:I7 P7:Q7 X7:Y7 H24:I24 P24:Q24 X24:Y24</xm:sqref>
        </x14:dataValidation>
        <x14:dataValidation type="list" showInputMessage="1" showErrorMessage="1" xr:uid="{D06D6BFE-2EDF-4542-8656-063BB1A76E28}">
          <x14:formula1>
            <xm:f>'(参考)リスト'!$B$52:$B$55</xm:f>
          </x14:formula1>
          <xm:sqref>D6 L6 T6 D23 L23 T23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76D51-D953-40D1-9140-B997D28D5C06}">
  <sheetPr>
    <pageSetUpPr fitToPage="1"/>
  </sheetPr>
  <dimension ref="B1:Z59"/>
  <sheetViews>
    <sheetView showGridLines="0" showZeros="0" view="pageBreakPreview" zoomScale="85" zoomScaleNormal="70" zoomScaleSheetLayoutView="85" workbookViewId="0">
      <selection activeCell="C6" sqref="C6:AJ18"/>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02" t="s">
        <v>303</v>
      </c>
      <c r="C3" s="802"/>
      <c r="D3" s="802"/>
      <c r="E3" s="803" t="s">
        <v>582</v>
      </c>
      <c r="F3" s="803"/>
      <c r="G3" s="803"/>
      <c r="H3" s="803"/>
      <c r="I3" s="796" t="s">
        <v>304</v>
      </c>
      <c r="J3" s="797"/>
      <c r="K3" s="798"/>
      <c r="L3" s="720" t="s">
        <v>584</v>
      </c>
      <c r="M3" s="721"/>
      <c r="N3" s="722"/>
      <c r="O3" s="804" t="s">
        <v>305</v>
      </c>
      <c r="P3" s="805"/>
      <c r="Q3" s="806"/>
      <c r="R3" s="810" t="s">
        <v>589</v>
      </c>
      <c r="S3" s="811"/>
      <c r="T3" s="812"/>
      <c r="U3" s="784" t="s">
        <v>327</v>
      </c>
      <c r="V3" s="785"/>
      <c r="W3" s="788">
        <v>45926</v>
      </c>
      <c r="X3" s="789"/>
      <c r="Y3" s="790"/>
    </row>
    <row r="4" spans="2:25" ht="25.15" customHeight="1" x14ac:dyDescent="0.15">
      <c r="B4" s="794" t="s">
        <v>306</v>
      </c>
      <c r="C4" s="794"/>
      <c r="D4" s="794"/>
      <c r="E4" s="795" t="s">
        <v>583</v>
      </c>
      <c r="F4" s="795"/>
      <c r="G4" s="795"/>
      <c r="H4" s="795"/>
      <c r="I4" s="796" t="s">
        <v>307</v>
      </c>
      <c r="J4" s="797"/>
      <c r="K4" s="798"/>
      <c r="L4" s="778" t="s">
        <v>585</v>
      </c>
      <c r="M4" s="779"/>
      <c r="N4" s="780"/>
      <c r="O4" s="807"/>
      <c r="P4" s="808"/>
      <c r="Q4" s="809"/>
      <c r="R4" s="799" t="s">
        <v>591</v>
      </c>
      <c r="S4" s="800"/>
      <c r="T4" s="801"/>
      <c r="U4" s="786"/>
      <c r="V4" s="787"/>
      <c r="W4" s="791"/>
      <c r="X4" s="792"/>
      <c r="Y4" s="793"/>
    </row>
    <row r="5" spans="2:25" ht="15" customHeight="1" x14ac:dyDescent="0.15">
      <c r="B5" s="796" t="s">
        <v>328</v>
      </c>
      <c r="C5" s="797"/>
      <c r="D5" s="798"/>
      <c r="E5" s="263">
        <v>2</v>
      </c>
      <c r="F5" s="796" t="s">
        <v>329</v>
      </c>
      <c r="G5" s="797"/>
      <c r="H5" s="798"/>
      <c r="I5" s="211">
        <v>101</v>
      </c>
      <c r="J5" s="796" t="s">
        <v>328</v>
      </c>
      <c r="K5" s="797"/>
      <c r="L5" s="798"/>
      <c r="M5" s="263">
        <v>2</v>
      </c>
      <c r="N5" s="796" t="s">
        <v>329</v>
      </c>
      <c r="O5" s="797"/>
      <c r="P5" s="798"/>
      <c r="Q5" s="211">
        <v>102</v>
      </c>
      <c r="R5" s="813" t="s">
        <v>328</v>
      </c>
      <c r="S5" s="814"/>
      <c r="T5" s="818"/>
      <c r="U5" s="264">
        <v>2</v>
      </c>
      <c r="V5" s="813" t="s">
        <v>329</v>
      </c>
      <c r="W5" s="814"/>
      <c r="X5" s="818"/>
      <c r="Y5" s="117">
        <v>103</v>
      </c>
    </row>
    <row r="6" spans="2:25" ht="15" customHeight="1" x14ac:dyDescent="0.15">
      <c r="B6" s="796" t="s">
        <v>330</v>
      </c>
      <c r="C6" s="797"/>
      <c r="D6" s="219" t="s">
        <v>595</v>
      </c>
      <c r="E6" s="819" t="s">
        <v>596</v>
      </c>
      <c r="F6" s="820"/>
      <c r="G6" s="820"/>
      <c r="H6" s="820"/>
      <c r="I6" s="821"/>
      <c r="J6" s="796" t="s">
        <v>330</v>
      </c>
      <c r="K6" s="797"/>
      <c r="L6" s="219" t="s">
        <v>595</v>
      </c>
      <c r="M6" s="819" t="s">
        <v>596</v>
      </c>
      <c r="N6" s="820"/>
      <c r="O6" s="820"/>
      <c r="P6" s="820"/>
      <c r="Q6" s="821"/>
      <c r="R6" s="813" t="s">
        <v>330</v>
      </c>
      <c r="S6" s="814"/>
      <c r="T6" s="247" t="s">
        <v>595</v>
      </c>
      <c r="U6" s="815" t="s">
        <v>596</v>
      </c>
      <c r="V6" s="816"/>
      <c r="W6" s="816"/>
      <c r="X6" s="816"/>
      <c r="Y6" s="817"/>
    </row>
    <row r="7" spans="2:25" ht="15" customHeight="1" x14ac:dyDescent="0.15">
      <c r="B7" s="796" t="s">
        <v>331</v>
      </c>
      <c r="C7" s="798"/>
      <c r="D7" s="720" t="s">
        <v>597</v>
      </c>
      <c r="E7" s="722"/>
      <c r="F7" s="796" t="s">
        <v>332</v>
      </c>
      <c r="G7" s="798"/>
      <c r="H7" s="293" t="s">
        <v>601</v>
      </c>
      <c r="I7" s="293"/>
      <c r="J7" s="796" t="s">
        <v>331</v>
      </c>
      <c r="K7" s="798"/>
      <c r="L7" s="720" t="s">
        <v>597</v>
      </c>
      <c r="M7" s="722"/>
      <c r="N7" s="796" t="s">
        <v>332</v>
      </c>
      <c r="O7" s="798"/>
      <c r="P7" s="293" t="s">
        <v>601</v>
      </c>
      <c r="Q7" s="293"/>
      <c r="R7" s="813" t="s">
        <v>331</v>
      </c>
      <c r="S7" s="818"/>
      <c r="T7" s="823" t="s">
        <v>597</v>
      </c>
      <c r="U7" s="824"/>
      <c r="V7" s="813" t="s">
        <v>332</v>
      </c>
      <c r="W7" s="818"/>
      <c r="X7" s="825" t="s">
        <v>601</v>
      </c>
      <c r="Y7" s="825"/>
    </row>
    <row r="8" spans="2:25" ht="15" customHeight="1" x14ac:dyDescent="0.15">
      <c r="B8" s="826" t="s">
        <v>333</v>
      </c>
      <c r="C8" s="826"/>
      <c r="D8" s="219" t="s">
        <v>598</v>
      </c>
      <c r="E8" s="245" t="s">
        <v>334</v>
      </c>
      <c r="F8" s="827" t="s">
        <v>613</v>
      </c>
      <c r="G8" s="827"/>
      <c r="H8" s="827"/>
      <c r="I8" s="827"/>
      <c r="J8" s="826" t="s">
        <v>333</v>
      </c>
      <c r="K8" s="826"/>
      <c r="L8" s="219" t="s">
        <v>598</v>
      </c>
      <c r="M8" s="245" t="s">
        <v>334</v>
      </c>
      <c r="N8" s="827" t="s">
        <v>612</v>
      </c>
      <c r="O8" s="827"/>
      <c r="P8" s="827"/>
      <c r="Q8" s="827"/>
      <c r="R8" s="828" t="s">
        <v>333</v>
      </c>
      <c r="S8" s="828"/>
      <c r="T8" s="247" t="s">
        <v>598</v>
      </c>
      <c r="U8" s="246" t="s">
        <v>334</v>
      </c>
      <c r="V8" s="822" t="s">
        <v>612</v>
      </c>
      <c r="W8" s="822"/>
      <c r="X8" s="822"/>
      <c r="Y8" s="822"/>
    </row>
    <row r="9" spans="2:25" s="29" customFormat="1" ht="14.1" customHeight="1" x14ac:dyDescent="0.15">
      <c r="B9" s="829"/>
      <c r="C9" s="829"/>
      <c r="D9" s="829"/>
      <c r="E9" s="829"/>
      <c r="F9" s="829"/>
      <c r="G9" s="829"/>
      <c r="H9" s="829"/>
      <c r="I9" s="829"/>
      <c r="J9" s="831"/>
      <c r="K9" s="831"/>
      <c r="L9" s="831"/>
      <c r="M9" s="831"/>
      <c r="N9" s="831"/>
      <c r="O9" s="831"/>
      <c r="P9" s="831"/>
      <c r="Q9" s="831"/>
      <c r="R9" s="832"/>
      <c r="S9" s="832"/>
      <c r="T9" s="832"/>
      <c r="U9" s="832"/>
      <c r="V9" s="832"/>
      <c r="W9" s="832"/>
      <c r="X9" s="832"/>
      <c r="Y9" s="833"/>
    </row>
    <row r="10" spans="2:25" s="29" customFormat="1" ht="14.1" customHeight="1" x14ac:dyDescent="0.15">
      <c r="B10" s="830"/>
      <c r="C10" s="830"/>
      <c r="D10" s="830"/>
      <c r="E10" s="830"/>
      <c r="F10" s="830"/>
      <c r="G10" s="830"/>
      <c r="H10" s="830"/>
      <c r="I10" s="830"/>
      <c r="J10" s="831"/>
      <c r="K10" s="831"/>
      <c r="L10" s="831"/>
      <c r="M10" s="831"/>
      <c r="N10" s="831"/>
      <c r="O10" s="831"/>
      <c r="P10" s="831"/>
      <c r="Q10" s="831"/>
      <c r="R10" s="832"/>
      <c r="S10" s="832"/>
      <c r="T10" s="832"/>
      <c r="U10" s="832"/>
      <c r="V10" s="832"/>
      <c r="W10" s="832"/>
      <c r="X10" s="832"/>
      <c r="Y10" s="833"/>
    </row>
    <row r="11" spans="2:25" s="29" customFormat="1" ht="14.1" customHeight="1" x14ac:dyDescent="0.15">
      <c r="B11" s="830"/>
      <c r="C11" s="830"/>
      <c r="D11" s="830"/>
      <c r="E11" s="830"/>
      <c r="F11" s="830"/>
      <c r="G11" s="830"/>
      <c r="H11" s="830"/>
      <c r="I11" s="830"/>
      <c r="J11" s="831"/>
      <c r="K11" s="831"/>
      <c r="L11" s="831"/>
      <c r="M11" s="831"/>
      <c r="N11" s="831"/>
      <c r="O11" s="831"/>
      <c r="P11" s="831"/>
      <c r="Q11" s="831"/>
      <c r="R11" s="832"/>
      <c r="S11" s="832"/>
      <c r="T11" s="832"/>
      <c r="U11" s="832"/>
      <c r="V11" s="832"/>
      <c r="W11" s="832"/>
      <c r="X11" s="832"/>
      <c r="Y11" s="833"/>
    </row>
    <row r="12" spans="2:25" s="29" customFormat="1" ht="14.1" customHeight="1" x14ac:dyDescent="0.15">
      <c r="B12" s="830"/>
      <c r="C12" s="830"/>
      <c r="D12" s="830"/>
      <c r="E12" s="830"/>
      <c r="F12" s="830"/>
      <c r="G12" s="830"/>
      <c r="H12" s="830"/>
      <c r="I12" s="830"/>
      <c r="J12" s="831"/>
      <c r="K12" s="831"/>
      <c r="L12" s="831"/>
      <c r="M12" s="831"/>
      <c r="N12" s="831"/>
      <c r="O12" s="831"/>
      <c r="P12" s="831"/>
      <c r="Q12" s="831"/>
      <c r="R12" s="832"/>
      <c r="S12" s="832"/>
      <c r="T12" s="832"/>
      <c r="U12" s="832"/>
      <c r="V12" s="832"/>
      <c r="W12" s="832"/>
      <c r="X12" s="832"/>
      <c r="Y12" s="833"/>
    </row>
    <row r="13" spans="2:25" s="29" customFormat="1" ht="14.1" customHeight="1" x14ac:dyDescent="0.15">
      <c r="B13" s="830"/>
      <c r="C13" s="830"/>
      <c r="D13" s="830"/>
      <c r="E13" s="830"/>
      <c r="F13" s="830"/>
      <c r="G13" s="830"/>
      <c r="H13" s="830"/>
      <c r="I13" s="830"/>
      <c r="J13" s="831"/>
      <c r="K13" s="831"/>
      <c r="L13" s="831"/>
      <c r="M13" s="831"/>
      <c r="N13" s="831"/>
      <c r="O13" s="831"/>
      <c r="P13" s="831"/>
      <c r="Q13" s="831"/>
      <c r="R13" s="832"/>
      <c r="S13" s="832"/>
      <c r="T13" s="832"/>
      <c r="U13" s="832"/>
      <c r="V13" s="832"/>
      <c r="W13" s="832"/>
      <c r="X13" s="832"/>
      <c r="Y13" s="833"/>
    </row>
    <row r="14" spans="2:25" s="29" customFormat="1" ht="14.1" customHeight="1" x14ac:dyDescent="0.15">
      <c r="B14" s="830"/>
      <c r="C14" s="830"/>
      <c r="D14" s="830"/>
      <c r="E14" s="830"/>
      <c r="F14" s="830"/>
      <c r="G14" s="830"/>
      <c r="H14" s="830"/>
      <c r="I14" s="830"/>
      <c r="J14" s="831"/>
      <c r="K14" s="831"/>
      <c r="L14" s="831"/>
      <c r="M14" s="831"/>
      <c r="N14" s="831"/>
      <c r="O14" s="831"/>
      <c r="P14" s="831"/>
      <c r="Q14" s="831"/>
      <c r="R14" s="832"/>
      <c r="S14" s="832"/>
      <c r="T14" s="832"/>
      <c r="U14" s="832"/>
      <c r="V14" s="832"/>
      <c r="W14" s="832"/>
      <c r="X14" s="832"/>
      <c r="Y14" s="833"/>
    </row>
    <row r="15" spans="2:25" s="29" customFormat="1" ht="14.1" customHeight="1" x14ac:dyDescent="0.15">
      <c r="B15" s="830"/>
      <c r="C15" s="830"/>
      <c r="D15" s="830"/>
      <c r="E15" s="830"/>
      <c r="F15" s="830"/>
      <c r="G15" s="830"/>
      <c r="H15" s="830"/>
      <c r="I15" s="830"/>
      <c r="J15" s="831"/>
      <c r="K15" s="831"/>
      <c r="L15" s="831"/>
      <c r="M15" s="831"/>
      <c r="N15" s="831"/>
      <c r="O15" s="831"/>
      <c r="P15" s="831"/>
      <c r="Q15" s="831"/>
      <c r="R15" s="832"/>
      <c r="S15" s="832"/>
      <c r="T15" s="832"/>
      <c r="U15" s="832"/>
      <c r="V15" s="832"/>
      <c r="W15" s="832"/>
      <c r="X15" s="832"/>
      <c r="Y15" s="833"/>
    </row>
    <row r="16" spans="2:25" s="29" customFormat="1" ht="14.1" customHeight="1" x14ac:dyDescent="0.15">
      <c r="B16" s="830"/>
      <c r="C16" s="830"/>
      <c r="D16" s="830"/>
      <c r="E16" s="830"/>
      <c r="F16" s="830"/>
      <c r="G16" s="830"/>
      <c r="H16" s="830"/>
      <c r="I16" s="830"/>
      <c r="J16" s="831"/>
      <c r="K16" s="831"/>
      <c r="L16" s="831"/>
      <c r="M16" s="831"/>
      <c r="N16" s="831"/>
      <c r="O16" s="831"/>
      <c r="P16" s="831"/>
      <c r="Q16" s="831"/>
      <c r="R16" s="832"/>
      <c r="S16" s="832"/>
      <c r="T16" s="832"/>
      <c r="U16" s="832"/>
      <c r="V16" s="832"/>
      <c r="W16" s="832"/>
      <c r="X16" s="832"/>
      <c r="Y16" s="833"/>
    </row>
    <row r="17" spans="2:25" s="29" customFormat="1" ht="14.1" customHeight="1" x14ac:dyDescent="0.15">
      <c r="B17" s="830"/>
      <c r="C17" s="830"/>
      <c r="D17" s="830"/>
      <c r="E17" s="830"/>
      <c r="F17" s="830"/>
      <c r="G17" s="830"/>
      <c r="H17" s="830"/>
      <c r="I17" s="830"/>
      <c r="J17" s="831"/>
      <c r="K17" s="831"/>
      <c r="L17" s="831"/>
      <c r="M17" s="831"/>
      <c r="N17" s="831"/>
      <c r="O17" s="831"/>
      <c r="P17" s="831"/>
      <c r="Q17" s="831"/>
      <c r="R17" s="832"/>
      <c r="S17" s="832"/>
      <c r="T17" s="832"/>
      <c r="U17" s="832"/>
      <c r="V17" s="832"/>
      <c r="W17" s="832"/>
      <c r="X17" s="832"/>
      <c r="Y17" s="833"/>
    </row>
    <row r="18" spans="2:25" s="29" customFormat="1" ht="14.1" customHeight="1" x14ac:dyDescent="0.15">
      <c r="B18" s="830"/>
      <c r="C18" s="830"/>
      <c r="D18" s="830"/>
      <c r="E18" s="830"/>
      <c r="F18" s="830"/>
      <c r="G18" s="830"/>
      <c r="H18" s="830"/>
      <c r="I18" s="830"/>
      <c r="J18" s="831"/>
      <c r="K18" s="831"/>
      <c r="L18" s="831"/>
      <c r="M18" s="831"/>
      <c r="N18" s="831"/>
      <c r="O18" s="831"/>
      <c r="P18" s="831"/>
      <c r="Q18" s="831"/>
      <c r="R18" s="832"/>
      <c r="S18" s="832"/>
      <c r="T18" s="832"/>
      <c r="U18" s="832"/>
      <c r="V18" s="832"/>
      <c r="W18" s="832"/>
      <c r="X18" s="832"/>
      <c r="Y18" s="833"/>
    </row>
    <row r="19" spans="2:25" s="29" customFormat="1" ht="14.1" customHeight="1" x14ac:dyDescent="0.15">
      <c r="B19" s="830"/>
      <c r="C19" s="830"/>
      <c r="D19" s="830"/>
      <c r="E19" s="830"/>
      <c r="F19" s="830"/>
      <c r="G19" s="830"/>
      <c r="H19" s="830"/>
      <c r="I19" s="830"/>
      <c r="J19" s="831"/>
      <c r="K19" s="831"/>
      <c r="L19" s="831"/>
      <c r="M19" s="831"/>
      <c r="N19" s="831"/>
      <c r="O19" s="831"/>
      <c r="P19" s="831"/>
      <c r="Q19" s="831"/>
      <c r="R19" s="832"/>
      <c r="S19" s="832"/>
      <c r="T19" s="832"/>
      <c r="U19" s="832"/>
      <c r="V19" s="832"/>
      <c r="W19" s="832"/>
      <c r="X19" s="832"/>
      <c r="Y19" s="833"/>
    </row>
    <row r="20" spans="2:25" s="29" customFormat="1" ht="14.1" customHeight="1" x14ac:dyDescent="0.15">
      <c r="B20" s="830"/>
      <c r="C20" s="830"/>
      <c r="D20" s="830"/>
      <c r="E20" s="830"/>
      <c r="F20" s="830"/>
      <c r="G20" s="830"/>
      <c r="H20" s="830"/>
      <c r="I20" s="830"/>
      <c r="J20" s="831"/>
      <c r="K20" s="831"/>
      <c r="L20" s="831"/>
      <c r="M20" s="831"/>
      <c r="N20" s="831"/>
      <c r="O20" s="831"/>
      <c r="P20" s="831"/>
      <c r="Q20" s="831"/>
      <c r="R20" s="832"/>
      <c r="S20" s="832"/>
      <c r="T20" s="832"/>
      <c r="U20" s="832"/>
      <c r="V20" s="832"/>
      <c r="W20" s="832"/>
      <c r="X20" s="832"/>
      <c r="Y20" s="833"/>
    </row>
    <row r="21" spans="2:25" s="29" customFormat="1" ht="14.1" customHeight="1" x14ac:dyDescent="0.15">
      <c r="B21" s="830"/>
      <c r="C21" s="830"/>
      <c r="D21" s="830"/>
      <c r="E21" s="830"/>
      <c r="F21" s="830"/>
      <c r="G21" s="830"/>
      <c r="H21" s="830"/>
      <c r="I21" s="830"/>
      <c r="J21" s="831"/>
      <c r="K21" s="831"/>
      <c r="L21" s="831"/>
      <c r="M21" s="831"/>
      <c r="N21" s="831"/>
      <c r="O21" s="831"/>
      <c r="P21" s="831"/>
      <c r="Q21" s="831"/>
      <c r="R21" s="832"/>
      <c r="S21" s="832"/>
      <c r="T21" s="832"/>
      <c r="U21" s="832"/>
      <c r="V21" s="832"/>
      <c r="W21" s="832"/>
      <c r="X21" s="832"/>
      <c r="Y21" s="833"/>
    </row>
    <row r="22" spans="2:25" ht="15" customHeight="1" x14ac:dyDescent="0.15">
      <c r="B22" s="796" t="s">
        <v>328</v>
      </c>
      <c r="C22" s="797"/>
      <c r="D22" s="798"/>
      <c r="E22" s="263">
        <v>2</v>
      </c>
      <c r="F22" s="796" t="s">
        <v>329</v>
      </c>
      <c r="G22" s="797"/>
      <c r="H22" s="798"/>
      <c r="I22" s="211">
        <v>104</v>
      </c>
      <c r="J22" s="796" t="s">
        <v>328</v>
      </c>
      <c r="K22" s="797"/>
      <c r="L22" s="798"/>
      <c r="M22" s="263">
        <v>3</v>
      </c>
      <c r="N22" s="796" t="s">
        <v>329</v>
      </c>
      <c r="O22" s="797"/>
      <c r="P22" s="798"/>
      <c r="Q22" s="211">
        <v>101</v>
      </c>
      <c r="R22" s="813" t="s">
        <v>328</v>
      </c>
      <c r="S22" s="814"/>
      <c r="T22" s="818"/>
      <c r="U22" s="264">
        <v>3</v>
      </c>
      <c r="V22" s="813" t="s">
        <v>329</v>
      </c>
      <c r="W22" s="814"/>
      <c r="X22" s="818"/>
      <c r="Y22" s="117">
        <v>102</v>
      </c>
    </row>
    <row r="23" spans="2:25" ht="15" customHeight="1" x14ac:dyDescent="0.15">
      <c r="B23" s="796" t="s">
        <v>330</v>
      </c>
      <c r="C23" s="797"/>
      <c r="D23" s="219" t="s">
        <v>599</v>
      </c>
      <c r="E23" s="819" t="s">
        <v>503</v>
      </c>
      <c r="F23" s="820"/>
      <c r="G23" s="820"/>
      <c r="H23" s="820"/>
      <c r="I23" s="821"/>
      <c r="J23" s="796" t="s">
        <v>330</v>
      </c>
      <c r="K23" s="797"/>
      <c r="L23" s="219" t="s">
        <v>595</v>
      </c>
      <c r="M23" s="819" t="s">
        <v>596</v>
      </c>
      <c r="N23" s="820"/>
      <c r="O23" s="820"/>
      <c r="P23" s="820"/>
      <c r="Q23" s="821"/>
      <c r="R23" s="813" t="s">
        <v>330</v>
      </c>
      <c r="S23" s="814"/>
      <c r="T23" s="247" t="s">
        <v>599</v>
      </c>
      <c r="U23" s="815" t="s">
        <v>503</v>
      </c>
      <c r="V23" s="816"/>
      <c r="W23" s="816"/>
      <c r="X23" s="816"/>
      <c r="Y23" s="817"/>
    </row>
    <row r="24" spans="2:25" ht="15" customHeight="1" x14ac:dyDescent="0.15">
      <c r="B24" s="796" t="s">
        <v>331</v>
      </c>
      <c r="C24" s="798"/>
      <c r="D24" s="720" t="s">
        <v>600</v>
      </c>
      <c r="E24" s="722"/>
      <c r="F24" s="796" t="s">
        <v>332</v>
      </c>
      <c r="G24" s="798"/>
      <c r="H24" s="293" t="s">
        <v>601</v>
      </c>
      <c r="I24" s="293"/>
      <c r="J24" s="796" t="s">
        <v>331</v>
      </c>
      <c r="K24" s="798"/>
      <c r="L24" s="720" t="s">
        <v>603</v>
      </c>
      <c r="M24" s="722"/>
      <c r="N24" s="796" t="s">
        <v>332</v>
      </c>
      <c r="O24" s="798"/>
      <c r="P24" s="293" t="s">
        <v>601</v>
      </c>
      <c r="Q24" s="293"/>
      <c r="R24" s="813" t="s">
        <v>331</v>
      </c>
      <c r="S24" s="818"/>
      <c r="T24" s="823" t="s">
        <v>600</v>
      </c>
      <c r="U24" s="824"/>
      <c r="V24" s="813" t="s">
        <v>332</v>
      </c>
      <c r="W24" s="818"/>
      <c r="X24" s="825" t="s">
        <v>601</v>
      </c>
      <c r="Y24" s="825"/>
    </row>
    <row r="25" spans="2:25" ht="15" customHeight="1" x14ac:dyDescent="0.15">
      <c r="B25" s="826" t="s">
        <v>333</v>
      </c>
      <c r="C25" s="826"/>
      <c r="D25" s="219" t="s">
        <v>598</v>
      </c>
      <c r="E25" s="245" t="s">
        <v>334</v>
      </c>
      <c r="F25" s="827" t="s">
        <v>602</v>
      </c>
      <c r="G25" s="827"/>
      <c r="H25" s="827"/>
      <c r="I25" s="827"/>
      <c r="J25" s="826" t="s">
        <v>333</v>
      </c>
      <c r="K25" s="826"/>
      <c r="L25" s="219" t="s">
        <v>598</v>
      </c>
      <c r="M25" s="245" t="s">
        <v>334</v>
      </c>
      <c r="N25" s="827" t="s">
        <v>609</v>
      </c>
      <c r="O25" s="827"/>
      <c r="P25" s="827"/>
      <c r="Q25" s="827"/>
      <c r="R25" s="828" t="s">
        <v>333</v>
      </c>
      <c r="S25" s="828"/>
      <c r="T25" s="247" t="s">
        <v>598</v>
      </c>
      <c r="U25" s="246" t="s">
        <v>334</v>
      </c>
      <c r="V25" s="822" t="s">
        <v>602</v>
      </c>
      <c r="W25" s="822"/>
      <c r="X25" s="822"/>
      <c r="Y25" s="822"/>
    </row>
    <row r="26" spans="2:25" s="29" customFormat="1" ht="14.1" customHeight="1" x14ac:dyDescent="0.15">
      <c r="B26" s="829"/>
      <c r="C26" s="829"/>
      <c r="D26" s="829"/>
      <c r="E26" s="829"/>
      <c r="F26" s="829"/>
      <c r="G26" s="829"/>
      <c r="H26" s="829"/>
      <c r="I26" s="829"/>
      <c r="J26" s="831"/>
      <c r="K26" s="831"/>
      <c r="L26" s="831"/>
      <c r="M26" s="831"/>
      <c r="N26" s="831"/>
      <c r="O26" s="831"/>
      <c r="P26" s="831"/>
      <c r="Q26" s="831"/>
      <c r="R26" s="834"/>
      <c r="S26" s="835"/>
      <c r="T26" s="835"/>
      <c r="U26" s="835"/>
      <c r="V26" s="835"/>
      <c r="W26" s="835"/>
      <c r="X26" s="835"/>
      <c r="Y26" s="836"/>
    </row>
    <row r="27" spans="2:25" s="29" customFormat="1" ht="14.1" customHeight="1" x14ac:dyDescent="0.15">
      <c r="B27" s="830"/>
      <c r="C27" s="830"/>
      <c r="D27" s="830"/>
      <c r="E27" s="830"/>
      <c r="F27" s="830"/>
      <c r="G27" s="830"/>
      <c r="H27" s="830"/>
      <c r="I27" s="830"/>
      <c r="J27" s="831"/>
      <c r="K27" s="831"/>
      <c r="L27" s="831"/>
      <c r="M27" s="831"/>
      <c r="N27" s="831"/>
      <c r="O27" s="831"/>
      <c r="P27" s="831"/>
      <c r="Q27" s="831"/>
      <c r="R27" s="837"/>
      <c r="S27" s="832"/>
      <c r="T27" s="832"/>
      <c r="U27" s="832"/>
      <c r="V27" s="832"/>
      <c r="W27" s="832"/>
      <c r="X27" s="832"/>
      <c r="Y27" s="833"/>
    </row>
    <row r="28" spans="2:25" s="29" customFormat="1" ht="14.1" customHeight="1" x14ac:dyDescent="0.15">
      <c r="B28" s="830"/>
      <c r="C28" s="830"/>
      <c r="D28" s="830"/>
      <c r="E28" s="830"/>
      <c r="F28" s="830"/>
      <c r="G28" s="830"/>
      <c r="H28" s="830"/>
      <c r="I28" s="830"/>
      <c r="J28" s="831"/>
      <c r="K28" s="831"/>
      <c r="L28" s="831"/>
      <c r="M28" s="831"/>
      <c r="N28" s="831"/>
      <c r="O28" s="831"/>
      <c r="P28" s="831"/>
      <c r="Q28" s="831"/>
      <c r="R28" s="837"/>
      <c r="S28" s="832"/>
      <c r="T28" s="832"/>
      <c r="U28" s="832"/>
      <c r="V28" s="832"/>
      <c r="W28" s="832"/>
      <c r="X28" s="832"/>
      <c r="Y28" s="833"/>
    </row>
    <row r="29" spans="2:25" s="29" customFormat="1" ht="14.1" customHeight="1" x14ac:dyDescent="0.15">
      <c r="B29" s="830"/>
      <c r="C29" s="830"/>
      <c r="D29" s="830"/>
      <c r="E29" s="830"/>
      <c r="F29" s="830"/>
      <c r="G29" s="830"/>
      <c r="H29" s="830"/>
      <c r="I29" s="830"/>
      <c r="J29" s="831"/>
      <c r="K29" s="831"/>
      <c r="L29" s="831"/>
      <c r="M29" s="831"/>
      <c r="N29" s="831"/>
      <c r="O29" s="831"/>
      <c r="P29" s="831"/>
      <c r="Q29" s="831"/>
      <c r="R29" s="837"/>
      <c r="S29" s="832"/>
      <c r="T29" s="832"/>
      <c r="U29" s="832"/>
      <c r="V29" s="832"/>
      <c r="W29" s="832"/>
      <c r="X29" s="832"/>
      <c r="Y29" s="833"/>
    </row>
    <row r="30" spans="2:25" s="29" customFormat="1" ht="14.1" customHeight="1" x14ac:dyDescent="0.15">
      <c r="B30" s="830"/>
      <c r="C30" s="830"/>
      <c r="D30" s="830"/>
      <c r="E30" s="830"/>
      <c r="F30" s="830"/>
      <c r="G30" s="830"/>
      <c r="H30" s="830"/>
      <c r="I30" s="830"/>
      <c r="J30" s="831"/>
      <c r="K30" s="831"/>
      <c r="L30" s="831"/>
      <c r="M30" s="831"/>
      <c r="N30" s="831"/>
      <c r="O30" s="831"/>
      <c r="P30" s="831"/>
      <c r="Q30" s="831"/>
      <c r="R30" s="837"/>
      <c r="S30" s="832"/>
      <c r="T30" s="832"/>
      <c r="U30" s="832"/>
      <c r="V30" s="832"/>
      <c r="W30" s="832"/>
      <c r="X30" s="832"/>
      <c r="Y30" s="833"/>
    </row>
    <row r="31" spans="2:25" s="29" customFormat="1" ht="14.1" customHeight="1" x14ac:dyDescent="0.15">
      <c r="B31" s="830"/>
      <c r="C31" s="830"/>
      <c r="D31" s="830"/>
      <c r="E31" s="830"/>
      <c r="F31" s="830"/>
      <c r="G31" s="830"/>
      <c r="H31" s="830"/>
      <c r="I31" s="830"/>
      <c r="J31" s="831"/>
      <c r="K31" s="831"/>
      <c r="L31" s="831"/>
      <c r="M31" s="831"/>
      <c r="N31" s="831"/>
      <c r="O31" s="831"/>
      <c r="P31" s="831"/>
      <c r="Q31" s="831"/>
      <c r="R31" s="837"/>
      <c r="S31" s="832"/>
      <c r="T31" s="832"/>
      <c r="U31" s="832"/>
      <c r="V31" s="832"/>
      <c r="W31" s="832"/>
      <c r="X31" s="832"/>
      <c r="Y31" s="833"/>
    </row>
    <row r="32" spans="2:25" s="29" customFormat="1" ht="14.1" customHeight="1" x14ac:dyDescent="0.15">
      <c r="B32" s="830"/>
      <c r="C32" s="830"/>
      <c r="D32" s="830"/>
      <c r="E32" s="830"/>
      <c r="F32" s="830"/>
      <c r="G32" s="830"/>
      <c r="H32" s="830"/>
      <c r="I32" s="830"/>
      <c r="J32" s="831"/>
      <c r="K32" s="831"/>
      <c r="L32" s="831"/>
      <c r="M32" s="831"/>
      <c r="N32" s="831"/>
      <c r="O32" s="831"/>
      <c r="P32" s="831"/>
      <c r="Q32" s="831"/>
      <c r="R32" s="837"/>
      <c r="S32" s="832"/>
      <c r="T32" s="832"/>
      <c r="U32" s="832"/>
      <c r="V32" s="832"/>
      <c r="W32" s="832"/>
      <c r="X32" s="832"/>
      <c r="Y32" s="833"/>
    </row>
    <row r="33" spans="2:25" s="29" customFormat="1" ht="14.1" customHeight="1" x14ac:dyDescent="0.15">
      <c r="B33" s="830"/>
      <c r="C33" s="830"/>
      <c r="D33" s="830"/>
      <c r="E33" s="830"/>
      <c r="F33" s="830"/>
      <c r="G33" s="830"/>
      <c r="H33" s="830"/>
      <c r="I33" s="830"/>
      <c r="J33" s="831"/>
      <c r="K33" s="831"/>
      <c r="L33" s="831"/>
      <c r="M33" s="831"/>
      <c r="N33" s="831"/>
      <c r="O33" s="831"/>
      <c r="P33" s="831"/>
      <c r="Q33" s="831"/>
      <c r="R33" s="837"/>
      <c r="S33" s="832"/>
      <c r="T33" s="832"/>
      <c r="U33" s="832"/>
      <c r="V33" s="832"/>
      <c r="W33" s="832"/>
      <c r="X33" s="832"/>
      <c r="Y33" s="833"/>
    </row>
    <row r="34" spans="2:25" s="29" customFormat="1" ht="14.1" customHeight="1" x14ac:dyDescent="0.15">
      <c r="B34" s="830"/>
      <c r="C34" s="830"/>
      <c r="D34" s="830"/>
      <c r="E34" s="830"/>
      <c r="F34" s="830"/>
      <c r="G34" s="830"/>
      <c r="H34" s="830"/>
      <c r="I34" s="830"/>
      <c r="J34" s="831"/>
      <c r="K34" s="831"/>
      <c r="L34" s="831"/>
      <c r="M34" s="831"/>
      <c r="N34" s="831"/>
      <c r="O34" s="831"/>
      <c r="P34" s="831"/>
      <c r="Q34" s="831"/>
      <c r="R34" s="837"/>
      <c r="S34" s="832"/>
      <c r="T34" s="832"/>
      <c r="U34" s="832"/>
      <c r="V34" s="832"/>
      <c r="W34" s="832"/>
      <c r="X34" s="832"/>
      <c r="Y34" s="833"/>
    </row>
    <row r="35" spans="2:25" s="29" customFormat="1" ht="14.1" customHeight="1" x14ac:dyDescent="0.15">
      <c r="B35" s="830"/>
      <c r="C35" s="830"/>
      <c r="D35" s="830"/>
      <c r="E35" s="830"/>
      <c r="F35" s="830"/>
      <c r="G35" s="830"/>
      <c r="H35" s="830"/>
      <c r="I35" s="830"/>
      <c r="J35" s="831"/>
      <c r="K35" s="831"/>
      <c r="L35" s="831"/>
      <c r="M35" s="831"/>
      <c r="N35" s="831"/>
      <c r="O35" s="831"/>
      <c r="P35" s="831"/>
      <c r="Q35" s="831"/>
      <c r="R35" s="837"/>
      <c r="S35" s="832"/>
      <c r="T35" s="832"/>
      <c r="U35" s="832"/>
      <c r="V35" s="832"/>
      <c r="W35" s="832"/>
      <c r="X35" s="832"/>
      <c r="Y35" s="833"/>
    </row>
    <row r="36" spans="2:25" s="29" customFormat="1" ht="14.1" customHeight="1" x14ac:dyDescent="0.15">
      <c r="B36" s="830"/>
      <c r="C36" s="830"/>
      <c r="D36" s="830"/>
      <c r="E36" s="830"/>
      <c r="F36" s="830"/>
      <c r="G36" s="830"/>
      <c r="H36" s="830"/>
      <c r="I36" s="830"/>
      <c r="J36" s="831"/>
      <c r="K36" s="831"/>
      <c r="L36" s="831"/>
      <c r="M36" s="831"/>
      <c r="N36" s="831"/>
      <c r="O36" s="831"/>
      <c r="P36" s="831"/>
      <c r="Q36" s="831"/>
      <c r="R36" s="837"/>
      <c r="S36" s="832"/>
      <c r="T36" s="832"/>
      <c r="U36" s="832"/>
      <c r="V36" s="832"/>
      <c r="W36" s="832"/>
      <c r="X36" s="832"/>
      <c r="Y36" s="833"/>
    </row>
    <row r="37" spans="2:25" s="29" customFormat="1" ht="14.1" customHeight="1" x14ac:dyDescent="0.15">
      <c r="B37" s="830"/>
      <c r="C37" s="830"/>
      <c r="D37" s="830"/>
      <c r="E37" s="830"/>
      <c r="F37" s="830"/>
      <c r="G37" s="830"/>
      <c r="H37" s="830"/>
      <c r="I37" s="830"/>
      <c r="J37" s="831"/>
      <c r="K37" s="831"/>
      <c r="L37" s="831"/>
      <c r="M37" s="831"/>
      <c r="N37" s="831"/>
      <c r="O37" s="831"/>
      <c r="P37" s="831"/>
      <c r="Q37" s="831"/>
      <c r="R37" s="837"/>
      <c r="S37" s="832"/>
      <c r="T37" s="832"/>
      <c r="U37" s="832"/>
      <c r="V37" s="832"/>
      <c r="W37" s="832"/>
      <c r="X37" s="832"/>
      <c r="Y37" s="833"/>
    </row>
    <row r="38" spans="2:25" s="29" customFormat="1" ht="14.1" customHeight="1" x14ac:dyDescent="0.15">
      <c r="B38" s="830"/>
      <c r="C38" s="830"/>
      <c r="D38" s="830"/>
      <c r="E38" s="830"/>
      <c r="F38" s="830"/>
      <c r="G38" s="830"/>
      <c r="H38" s="830"/>
      <c r="I38" s="830"/>
      <c r="J38" s="831"/>
      <c r="K38" s="831"/>
      <c r="L38" s="831"/>
      <c r="M38" s="831"/>
      <c r="N38" s="831"/>
      <c r="O38" s="831"/>
      <c r="P38" s="831"/>
      <c r="Q38" s="831"/>
      <c r="R38" s="838"/>
      <c r="S38" s="839"/>
      <c r="T38" s="839"/>
      <c r="U38" s="839"/>
      <c r="V38" s="839"/>
      <c r="W38" s="839"/>
      <c r="X38" s="839"/>
      <c r="Y38" s="840"/>
    </row>
    <row r="39" spans="2:25" ht="15" customHeight="1" x14ac:dyDescent="0.15">
      <c r="B39" s="30"/>
      <c r="C39" s="32" t="s">
        <v>335</v>
      </c>
      <c r="D39" s="29"/>
      <c r="E39" s="30"/>
      <c r="F39" s="30"/>
      <c r="G39" s="30"/>
      <c r="H39" s="30"/>
      <c r="I39" s="30"/>
      <c r="J39" s="27"/>
      <c r="K39" s="27"/>
      <c r="L39" s="27"/>
      <c r="M39" s="27"/>
      <c r="N39" s="27"/>
      <c r="O39" s="27"/>
      <c r="P39" s="27"/>
      <c r="Q39" s="27"/>
      <c r="R39" s="244"/>
      <c r="S39" s="244"/>
      <c r="T39" s="244"/>
      <c r="U39" s="244"/>
      <c r="V39" s="244"/>
      <c r="W39" s="244"/>
      <c r="X39" s="244"/>
      <c r="Y39" s="244"/>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A7C86ED7-562C-4971-9EC7-C362EF7AF19B}"/>
    <dataValidation type="list" allowBlank="1" showInputMessage="1" showErrorMessage="1" sqref="E6:I6 M6:Q6 U6:Y6 E23:I23 M23:Q23 U23:Y23" xr:uid="{DAD38323-5FAA-4594-9528-E43671A38548}">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33FE70-F2F7-416E-B251-63C400D340E3}">
          <x14:formula1>
            <xm:f>'(参考)リスト'!$D$52:$D$54</xm:f>
          </x14:formula1>
          <xm:sqref>D7:E7 L7:M7 T7:U7 D24:E24 L24:M24 T24:U24</xm:sqref>
        </x14:dataValidation>
        <x14:dataValidation type="list" allowBlank="1" showInputMessage="1" showErrorMessage="1" xr:uid="{06074037-CD80-4CD3-A1E5-397654DDCB9A}">
          <x14:formula1>
            <xm:f>'(参考)リスト'!$F$52:$F$53</xm:f>
          </x14:formula1>
          <xm:sqref>D8 L8 T8 D25 L25 T25</xm:sqref>
        </x14:dataValidation>
        <x14:dataValidation type="list" allowBlank="1" showInputMessage="1" showErrorMessage="1" xr:uid="{1AAF8CF4-B806-4E35-AC36-A8D96EFD4270}">
          <x14:formula1>
            <xm:f>'(参考)リスト'!$E$52:$E$58</xm:f>
          </x14:formula1>
          <xm:sqref>H7:I7 P7:Q7 X7:Y7 H24:I24 P24:Q24 X24:Y24</xm:sqref>
        </x14:dataValidation>
        <x14:dataValidation type="list" showInputMessage="1" showErrorMessage="1" xr:uid="{52FFC99E-FFFC-4EB7-9440-092D57BB5D1D}">
          <x14:formula1>
            <xm:f>'(参考)リスト'!$B$52:$B$55</xm:f>
          </x14:formula1>
          <xm:sqref>D6 L6 T6 D23 L23 T23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F913C-F6DB-4B23-A012-2E029897113B}">
  <sheetPr>
    <pageSetUpPr fitToPage="1"/>
  </sheetPr>
  <dimension ref="B1:Z59"/>
  <sheetViews>
    <sheetView showGridLines="0" showZeros="0" view="pageBreakPreview" zoomScale="85" zoomScaleNormal="70" zoomScaleSheetLayoutView="85" workbookViewId="0">
      <selection activeCell="C6" sqref="C6:AJ18"/>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02" t="s">
        <v>303</v>
      </c>
      <c r="C3" s="802"/>
      <c r="D3" s="802"/>
      <c r="E3" s="803" t="s">
        <v>582</v>
      </c>
      <c r="F3" s="803"/>
      <c r="G3" s="803"/>
      <c r="H3" s="803"/>
      <c r="I3" s="796" t="s">
        <v>304</v>
      </c>
      <c r="J3" s="797"/>
      <c r="K3" s="798"/>
      <c r="L3" s="720" t="s">
        <v>584</v>
      </c>
      <c r="M3" s="721"/>
      <c r="N3" s="722"/>
      <c r="O3" s="804" t="s">
        <v>305</v>
      </c>
      <c r="P3" s="805"/>
      <c r="Q3" s="806"/>
      <c r="R3" s="810" t="s">
        <v>589</v>
      </c>
      <c r="S3" s="811"/>
      <c r="T3" s="812"/>
      <c r="U3" s="784" t="s">
        <v>327</v>
      </c>
      <c r="V3" s="785"/>
      <c r="W3" s="788">
        <v>45926</v>
      </c>
      <c r="X3" s="789"/>
      <c r="Y3" s="790"/>
    </row>
    <row r="4" spans="2:25" ht="25.15" customHeight="1" x14ac:dyDescent="0.15">
      <c r="B4" s="794" t="s">
        <v>306</v>
      </c>
      <c r="C4" s="794"/>
      <c r="D4" s="794"/>
      <c r="E4" s="795" t="s">
        <v>583</v>
      </c>
      <c r="F4" s="795"/>
      <c r="G4" s="795"/>
      <c r="H4" s="795"/>
      <c r="I4" s="796" t="s">
        <v>307</v>
      </c>
      <c r="J4" s="797"/>
      <c r="K4" s="798"/>
      <c r="L4" s="778" t="s">
        <v>585</v>
      </c>
      <c r="M4" s="779"/>
      <c r="N4" s="780"/>
      <c r="O4" s="807"/>
      <c r="P4" s="808"/>
      <c r="Q4" s="809"/>
      <c r="R4" s="799" t="s">
        <v>591</v>
      </c>
      <c r="S4" s="800"/>
      <c r="T4" s="801"/>
      <c r="U4" s="786"/>
      <c r="V4" s="787"/>
      <c r="W4" s="791"/>
      <c r="X4" s="792"/>
      <c r="Y4" s="793"/>
    </row>
    <row r="5" spans="2:25" ht="15" customHeight="1" x14ac:dyDescent="0.15">
      <c r="B5" s="796" t="s">
        <v>328</v>
      </c>
      <c r="C5" s="797"/>
      <c r="D5" s="798"/>
      <c r="E5" s="263">
        <v>4</v>
      </c>
      <c r="F5" s="796" t="s">
        <v>329</v>
      </c>
      <c r="G5" s="797"/>
      <c r="H5" s="798"/>
      <c r="I5" s="211">
        <v>101</v>
      </c>
      <c r="J5" s="796" t="s">
        <v>328</v>
      </c>
      <c r="K5" s="797"/>
      <c r="L5" s="798"/>
      <c r="M5" s="263">
        <v>4</v>
      </c>
      <c r="N5" s="796" t="s">
        <v>329</v>
      </c>
      <c r="O5" s="797"/>
      <c r="P5" s="798"/>
      <c r="Q5" s="211">
        <v>102</v>
      </c>
      <c r="R5" s="813" t="s">
        <v>328</v>
      </c>
      <c r="S5" s="814"/>
      <c r="T5" s="818"/>
      <c r="U5" s="264">
        <v>5</v>
      </c>
      <c r="V5" s="813" t="s">
        <v>329</v>
      </c>
      <c r="W5" s="814"/>
      <c r="X5" s="818"/>
      <c r="Y5" s="117">
        <v>101</v>
      </c>
    </row>
    <row r="6" spans="2:25" ht="15" customHeight="1" x14ac:dyDescent="0.15">
      <c r="B6" s="796" t="s">
        <v>330</v>
      </c>
      <c r="C6" s="797"/>
      <c r="D6" s="219" t="s">
        <v>595</v>
      </c>
      <c r="E6" s="819" t="s">
        <v>596</v>
      </c>
      <c r="F6" s="820"/>
      <c r="G6" s="820"/>
      <c r="H6" s="820"/>
      <c r="I6" s="821"/>
      <c r="J6" s="796" t="s">
        <v>330</v>
      </c>
      <c r="K6" s="797"/>
      <c r="L6" s="219" t="s">
        <v>599</v>
      </c>
      <c r="M6" s="819" t="s">
        <v>503</v>
      </c>
      <c r="N6" s="820"/>
      <c r="O6" s="820"/>
      <c r="P6" s="820"/>
      <c r="Q6" s="821"/>
      <c r="R6" s="813" t="s">
        <v>330</v>
      </c>
      <c r="S6" s="814"/>
      <c r="T6" s="247" t="s">
        <v>595</v>
      </c>
      <c r="U6" s="815" t="s">
        <v>596</v>
      </c>
      <c r="V6" s="816"/>
      <c r="W6" s="816"/>
      <c r="X6" s="816"/>
      <c r="Y6" s="817"/>
    </row>
    <row r="7" spans="2:25" ht="15" customHeight="1" x14ac:dyDescent="0.15">
      <c r="B7" s="796" t="s">
        <v>331</v>
      </c>
      <c r="C7" s="798"/>
      <c r="D7" s="720" t="s">
        <v>603</v>
      </c>
      <c r="E7" s="722"/>
      <c r="F7" s="796" t="s">
        <v>332</v>
      </c>
      <c r="G7" s="798"/>
      <c r="H7" s="293" t="s">
        <v>601</v>
      </c>
      <c r="I7" s="293"/>
      <c r="J7" s="796" t="s">
        <v>331</v>
      </c>
      <c r="K7" s="798"/>
      <c r="L7" s="720" t="s">
        <v>600</v>
      </c>
      <c r="M7" s="722"/>
      <c r="N7" s="796" t="s">
        <v>332</v>
      </c>
      <c r="O7" s="798"/>
      <c r="P7" s="293" t="s">
        <v>601</v>
      </c>
      <c r="Q7" s="293"/>
      <c r="R7" s="813" t="s">
        <v>331</v>
      </c>
      <c r="S7" s="818"/>
      <c r="T7" s="823" t="s">
        <v>603</v>
      </c>
      <c r="U7" s="824"/>
      <c r="V7" s="813" t="s">
        <v>332</v>
      </c>
      <c r="W7" s="818"/>
      <c r="X7" s="825" t="s">
        <v>601</v>
      </c>
      <c r="Y7" s="825"/>
    </row>
    <row r="8" spans="2:25" ht="15" customHeight="1" x14ac:dyDescent="0.15">
      <c r="B8" s="826" t="s">
        <v>333</v>
      </c>
      <c r="C8" s="826"/>
      <c r="D8" s="219" t="s">
        <v>598</v>
      </c>
      <c r="E8" s="245" t="s">
        <v>334</v>
      </c>
      <c r="F8" s="827" t="s">
        <v>609</v>
      </c>
      <c r="G8" s="827"/>
      <c r="H8" s="827"/>
      <c r="I8" s="827"/>
      <c r="J8" s="826" t="s">
        <v>333</v>
      </c>
      <c r="K8" s="826"/>
      <c r="L8" s="219" t="s">
        <v>598</v>
      </c>
      <c r="M8" s="245" t="s">
        <v>334</v>
      </c>
      <c r="N8" s="827" t="s">
        <v>602</v>
      </c>
      <c r="O8" s="827"/>
      <c r="P8" s="827"/>
      <c r="Q8" s="827"/>
      <c r="R8" s="828" t="s">
        <v>333</v>
      </c>
      <c r="S8" s="828"/>
      <c r="T8" s="247" t="s">
        <v>598</v>
      </c>
      <c r="U8" s="246" t="s">
        <v>334</v>
      </c>
      <c r="V8" s="822" t="s">
        <v>610</v>
      </c>
      <c r="W8" s="822"/>
      <c r="X8" s="822"/>
      <c r="Y8" s="822"/>
    </row>
    <row r="9" spans="2:25" s="29" customFormat="1" ht="14.1" customHeight="1" x14ac:dyDescent="0.15">
      <c r="B9" s="829"/>
      <c r="C9" s="829"/>
      <c r="D9" s="829"/>
      <c r="E9" s="829"/>
      <c r="F9" s="829"/>
      <c r="G9" s="829"/>
      <c r="H9" s="829"/>
      <c r="I9" s="829"/>
      <c r="J9" s="831"/>
      <c r="K9" s="831"/>
      <c r="L9" s="831"/>
      <c r="M9" s="831"/>
      <c r="N9" s="831"/>
      <c r="O9" s="831"/>
      <c r="P9" s="831"/>
      <c r="Q9" s="831"/>
      <c r="R9" s="832"/>
      <c r="S9" s="832"/>
      <c r="T9" s="832"/>
      <c r="U9" s="832"/>
      <c r="V9" s="832"/>
      <c r="W9" s="832"/>
      <c r="X9" s="832"/>
      <c r="Y9" s="833"/>
    </row>
    <row r="10" spans="2:25" s="29" customFormat="1" ht="14.1" customHeight="1" x14ac:dyDescent="0.15">
      <c r="B10" s="830"/>
      <c r="C10" s="830"/>
      <c r="D10" s="830"/>
      <c r="E10" s="830"/>
      <c r="F10" s="830"/>
      <c r="G10" s="830"/>
      <c r="H10" s="830"/>
      <c r="I10" s="830"/>
      <c r="J10" s="831"/>
      <c r="K10" s="831"/>
      <c r="L10" s="831"/>
      <c r="M10" s="831"/>
      <c r="N10" s="831"/>
      <c r="O10" s="831"/>
      <c r="P10" s="831"/>
      <c r="Q10" s="831"/>
      <c r="R10" s="832"/>
      <c r="S10" s="832"/>
      <c r="T10" s="832"/>
      <c r="U10" s="832"/>
      <c r="V10" s="832"/>
      <c r="W10" s="832"/>
      <c r="X10" s="832"/>
      <c r="Y10" s="833"/>
    </row>
    <row r="11" spans="2:25" s="29" customFormat="1" ht="14.1" customHeight="1" x14ac:dyDescent="0.15">
      <c r="B11" s="830"/>
      <c r="C11" s="830"/>
      <c r="D11" s="830"/>
      <c r="E11" s="830"/>
      <c r="F11" s="830"/>
      <c r="G11" s="830"/>
      <c r="H11" s="830"/>
      <c r="I11" s="830"/>
      <c r="J11" s="831"/>
      <c r="K11" s="831"/>
      <c r="L11" s="831"/>
      <c r="M11" s="831"/>
      <c r="N11" s="831"/>
      <c r="O11" s="831"/>
      <c r="P11" s="831"/>
      <c r="Q11" s="831"/>
      <c r="R11" s="832"/>
      <c r="S11" s="832"/>
      <c r="T11" s="832"/>
      <c r="U11" s="832"/>
      <c r="V11" s="832"/>
      <c r="W11" s="832"/>
      <c r="X11" s="832"/>
      <c r="Y11" s="833"/>
    </row>
    <row r="12" spans="2:25" s="29" customFormat="1" ht="14.1" customHeight="1" x14ac:dyDescent="0.15">
      <c r="B12" s="830"/>
      <c r="C12" s="830"/>
      <c r="D12" s="830"/>
      <c r="E12" s="830"/>
      <c r="F12" s="830"/>
      <c r="G12" s="830"/>
      <c r="H12" s="830"/>
      <c r="I12" s="830"/>
      <c r="J12" s="831"/>
      <c r="K12" s="831"/>
      <c r="L12" s="831"/>
      <c r="M12" s="831"/>
      <c r="N12" s="831"/>
      <c r="O12" s="831"/>
      <c r="P12" s="831"/>
      <c r="Q12" s="831"/>
      <c r="R12" s="832"/>
      <c r="S12" s="832"/>
      <c r="T12" s="832"/>
      <c r="U12" s="832"/>
      <c r="V12" s="832"/>
      <c r="W12" s="832"/>
      <c r="X12" s="832"/>
      <c r="Y12" s="833"/>
    </row>
    <row r="13" spans="2:25" s="29" customFormat="1" ht="14.1" customHeight="1" x14ac:dyDescent="0.15">
      <c r="B13" s="830"/>
      <c r="C13" s="830"/>
      <c r="D13" s="830"/>
      <c r="E13" s="830"/>
      <c r="F13" s="830"/>
      <c r="G13" s="830"/>
      <c r="H13" s="830"/>
      <c r="I13" s="830"/>
      <c r="J13" s="831"/>
      <c r="K13" s="831"/>
      <c r="L13" s="831"/>
      <c r="M13" s="831"/>
      <c r="N13" s="831"/>
      <c r="O13" s="831"/>
      <c r="P13" s="831"/>
      <c r="Q13" s="831"/>
      <c r="R13" s="832"/>
      <c r="S13" s="832"/>
      <c r="T13" s="832"/>
      <c r="U13" s="832"/>
      <c r="V13" s="832"/>
      <c r="W13" s="832"/>
      <c r="X13" s="832"/>
      <c r="Y13" s="833"/>
    </row>
    <row r="14" spans="2:25" s="29" customFormat="1" ht="14.1" customHeight="1" x14ac:dyDescent="0.15">
      <c r="B14" s="830"/>
      <c r="C14" s="830"/>
      <c r="D14" s="830"/>
      <c r="E14" s="830"/>
      <c r="F14" s="830"/>
      <c r="G14" s="830"/>
      <c r="H14" s="830"/>
      <c r="I14" s="830"/>
      <c r="J14" s="831"/>
      <c r="K14" s="831"/>
      <c r="L14" s="831"/>
      <c r="M14" s="831"/>
      <c r="N14" s="831"/>
      <c r="O14" s="831"/>
      <c r="P14" s="831"/>
      <c r="Q14" s="831"/>
      <c r="R14" s="832"/>
      <c r="S14" s="832"/>
      <c r="T14" s="832"/>
      <c r="U14" s="832"/>
      <c r="V14" s="832"/>
      <c r="W14" s="832"/>
      <c r="X14" s="832"/>
      <c r="Y14" s="833"/>
    </row>
    <row r="15" spans="2:25" s="29" customFormat="1" ht="14.1" customHeight="1" x14ac:dyDescent="0.15">
      <c r="B15" s="830"/>
      <c r="C15" s="830"/>
      <c r="D15" s="830"/>
      <c r="E15" s="830"/>
      <c r="F15" s="830"/>
      <c r="G15" s="830"/>
      <c r="H15" s="830"/>
      <c r="I15" s="830"/>
      <c r="J15" s="831"/>
      <c r="K15" s="831"/>
      <c r="L15" s="831"/>
      <c r="M15" s="831"/>
      <c r="N15" s="831"/>
      <c r="O15" s="831"/>
      <c r="P15" s="831"/>
      <c r="Q15" s="831"/>
      <c r="R15" s="832"/>
      <c r="S15" s="832"/>
      <c r="T15" s="832"/>
      <c r="U15" s="832"/>
      <c r="V15" s="832"/>
      <c r="W15" s="832"/>
      <c r="X15" s="832"/>
      <c r="Y15" s="833"/>
    </row>
    <row r="16" spans="2:25" s="29" customFormat="1" ht="14.1" customHeight="1" x14ac:dyDescent="0.15">
      <c r="B16" s="830"/>
      <c r="C16" s="830"/>
      <c r="D16" s="830"/>
      <c r="E16" s="830"/>
      <c r="F16" s="830"/>
      <c r="G16" s="830"/>
      <c r="H16" s="830"/>
      <c r="I16" s="830"/>
      <c r="J16" s="831"/>
      <c r="K16" s="831"/>
      <c r="L16" s="831"/>
      <c r="M16" s="831"/>
      <c r="N16" s="831"/>
      <c r="O16" s="831"/>
      <c r="P16" s="831"/>
      <c r="Q16" s="831"/>
      <c r="R16" s="832"/>
      <c r="S16" s="832"/>
      <c r="T16" s="832"/>
      <c r="U16" s="832"/>
      <c r="V16" s="832"/>
      <c r="W16" s="832"/>
      <c r="X16" s="832"/>
      <c r="Y16" s="833"/>
    </row>
    <row r="17" spans="2:25" s="29" customFormat="1" ht="14.1" customHeight="1" x14ac:dyDescent="0.15">
      <c r="B17" s="830"/>
      <c r="C17" s="830"/>
      <c r="D17" s="830"/>
      <c r="E17" s="830"/>
      <c r="F17" s="830"/>
      <c r="G17" s="830"/>
      <c r="H17" s="830"/>
      <c r="I17" s="830"/>
      <c r="J17" s="831"/>
      <c r="K17" s="831"/>
      <c r="L17" s="831"/>
      <c r="M17" s="831"/>
      <c r="N17" s="831"/>
      <c r="O17" s="831"/>
      <c r="P17" s="831"/>
      <c r="Q17" s="831"/>
      <c r="R17" s="832"/>
      <c r="S17" s="832"/>
      <c r="T17" s="832"/>
      <c r="U17" s="832"/>
      <c r="V17" s="832"/>
      <c r="W17" s="832"/>
      <c r="X17" s="832"/>
      <c r="Y17" s="833"/>
    </row>
    <row r="18" spans="2:25" s="29" customFormat="1" ht="14.1" customHeight="1" x14ac:dyDescent="0.15">
      <c r="B18" s="830"/>
      <c r="C18" s="830"/>
      <c r="D18" s="830"/>
      <c r="E18" s="830"/>
      <c r="F18" s="830"/>
      <c r="G18" s="830"/>
      <c r="H18" s="830"/>
      <c r="I18" s="830"/>
      <c r="J18" s="831"/>
      <c r="K18" s="831"/>
      <c r="L18" s="831"/>
      <c r="M18" s="831"/>
      <c r="N18" s="831"/>
      <c r="O18" s="831"/>
      <c r="P18" s="831"/>
      <c r="Q18" s="831"/>
      <c r="R18" s="832"/>
      <c r="S18" s="832"/>
      <c r="T18" s="832"/>
      <c r="U18" s="832"/>
      <c r="V18" s="832"/>
      <c r="W18" s="832"/>
      <c r="X18" s="832"/>
      <c r="Y18" s="833"/>
    </row>
    <row r="19" spans="2:25" s="29" customFormat="1" ht="14.1" customHeight="1" x14ac:dyDescent="0.15">
      <c r="B19" s="830"/>
      <c r="C19" s="830"/>
      <c r="D19" s="830"/>
      <c r="E19" s="830"/>
      <c r="F19" s="830"/>
      <c r="G19" s="830"/>
      <c r="H19" s="830"/>
      <c r="I19" s="830"/>
      <c r="J19" s="831"/>
      <c r="K19" s="831"/>
      <c r="L19" s="831"/>
      <c r="M19" s="831"/>
      <c r="N19" s="831"/>
      <c r="O19" s="831"/>
      <c r="P19" s="831"/>
      <c r="Q19" s="831"/>
      <c r="R19" s="832"/>
      <c r="S19" s="832"/>
      <c r="T19" s="832"/>
      <c r="U19" s="832"/>
      <c r="V19" s="832"/>
      <c r="W19" s="832"/>
      <c r="X19" s="832"/>
      <c r="Y19" s="833"/>
    </row>
    <row r="20" spans="2:25" s="29" customFormat="1" ht="14.1" customHeight="1" x14ac:dyDescent="0.15">
      <c r="B20" s="830"/>
      <c r="C20" s="830"/>
      <c r="D20" s="830"/>
      <c r="E20" s="830"/>
      <c r="F20" s="830"/>
      <c r="G20" s="830"/>
      <c r="H20" s="830"/>
      <c r="I20" s="830"/>
      <c r="J20" s="831"/>
      <c r="K20" s="831"/>
      <c r="L20" s="831"/>
      <c r="M20" s="831"/>
      <c r="N20" s="831"/>
      <c r="O20" s="831"/>
      <c r="P20" s="831"/>
      <c r="Q20" s="831"/>
      <c r="R20" s="832"/>
      <c r="S20" s="832"/>
      <c r="T20" s="832"/>
      <c r="U20" s="832"/>
      <c r="V20" s="832"/>
      <c r="W20" s="832"/>
      <c r="X20" s="832"/>
      <c r="Y20" s="833"/>
    </row>
    <row r="21" spans="2:25" s="29" customFormat="1" ht="14.1" customHeight="1" x14ac:dyDescent="0.15">
      <c r="B21" s="830"/>
      <c r="C21" s="830"/>
      <c r="D21" s="830"/>
      <c r="E21" s="830"/>
      <c r="F21" s="830"/>
      <c r="G21" s="830"/>
      <c r="H21" s="830"/>
      <c r="I21" s="830"/>
      <c r="J21" s="831"/>
      <c r="K21" s="831"/>
      <c r="L21" s="831"/>
      <c r="M21" s="831"/>
      <c r="N21" s="831"/>
      <c r="O21" s="831"/>
      <c r="P21" s="831"/>
      <c r="Q21" s="831"/>
      <c r="R21" s="832"/>
      <c r="S21" s="832"/>
      <c r="T21" s="832"/>
      <c r="U21" s="832"/>
      <c r="V21" s="832"/>
      <c r="W21" s="832"/>
      <c r="X21" s="832"/>
      <c r="Y21" s="833"/>
    </row>
    <row r="22" spans="2:25" ht="15" customHeight="1" x14ac:dyDescent="0.15">
      <c r="B22" s="796" t="s">
        <v>328</v>
      </c>
      <c r="C22" s="797"/>
      <c r="D22" s="798"/>
      <c r="E22" s="263">
        <v>5</v>
      </c>
      <c r="F22" s="796" t="s">
        <v>329</v>
      </c>
      <c r="G22" s="797"/>
      <c r="H22" s="798"/>
      <c r="I22" s="211">
        <v>102</v>
      </c>
      <c r="J22" s="796" t="s">
        <v>328</v>
      </c>
      <c r="K22" s="797"/>
      <c r="L22" s="798"/>
      <c r="M22" s="263">
        <v>6</v>
      </c>
      <c r="N22" s="796" t="s">
        <v>329</v>
      </c>
      <c r="O22" s="797"/>
      <c r="P22" s="798"/>
      <c r="Q22" s="211">
        <v>101</v>
      </c>
      <c r="R22" s="813" t="s">
        <v>328</v>
      </c>
      <c r="S22" s="814"/>
      <c r="T22" s="818"/>
      <c r="U22" s="264">
        <v>6</v>
      </c>
      <c r="V22" s="813" t="s">
        <v>329</v>
      </c>
      <c r="W22" s="814"/>
      <c r="X22" s="818"/>
      <c r="Y22" s="117">
        <v>102</v>
      </c>
    </row>
    <row r="23" spans="2:25" ht="15" customHeight="1" x14ac:dyDescent="0.15">
      <c r="B23" s="796" t="s">
        <v>330</v>
      </c>
      <c r="C23" s="797"/>
      <c r="D23" s="219" t="s">
        <v>599</v>
      </c>
      <c r="E23" s="819" t="s">
        <v>503</v>
      </c>
      <c r="F23" s="820"/>
      <c r="G23" s="820"/>
      <c r="H23" s="820"/>
      <c r="I23" s="821"/>
      <c r="J23" s="796" t="s">
        <v>330</v>
      </c>
      <c r="K23" s="797"/>
      <c r="L23" s="219" t="s">
        <v>595</v>
      </c>
      <c r="M23" s="819" t="s">
        <v>596</v>
      </c>
      <c r="N23" s="820"/>
      <c r="O23" s="820"/>
      <c r="P23" s="820"/>
      <c r="Q23" s="821"/>
      <c r="R23" s="813" t="s">
        <v>330</v>
      </c>
      <c r="S23" s="814"/>
      <c r="T23" s="247" t="s">
        <v>599</v>
      </c>
      <c r="U23" s="815" t="s">
        <v>503</v>
      </c>
      <c r="V23" s="816"/>
      <c r="W23" s="816"/>
      <c r="X23" s="816"/>
      <c r="Y23" s="817"/>
    </row>
    <row r="24" spans="2:25" ht="15" customHeight="1" x14ac:dyDescent="0.15">
      <c r="B24" s="796" t="s">
        <v>331</v>
      </c>
      <c r="C24" s="798"/>
      <c r="D24" s="720" t="s">
        <v>600</v>
      </c>
      <c r="E24" s="722"/>
      <c r="F24" s="796" t="s">
        <v>332</v>
      </c>
      <c r="G24" s="798"/>
      <c r="H24" s="293" t="s">
        <v>601</v>
      </c>
      <c r="I24" s="293"/>
      <c r="J24" s="796" t="s">
        <v>331</v>
      </c>
      <c r="K24" s="798"/>
      <c r="L24" s="720" t="s">
        <v>603</v>
      </c>
      <c r="M24" s="722"/>
      <c r="N24" s="796" t="s">
        <v>332</v>
      </c>
      <c r="O24" s="798"/>
      <c r="P24" s="293" t="s">
        <v>533</v>
      </c>
      <c r="Q24" s="293"/>
      <c r="R24" s="813" t="s">
        <v>331</v>
      </c>
      <c r="S24" s="818"/>
      <c r="T24" s="823" t="s">
        <v>600</v>
      </c>
      <c r="U24" s="824"/>
      <c r="V24" s="813" t="s">
        <v>332</v>
      </c>
      <c r="W24" s="818"/>
      <c r="X24" s="825" t="s">
        <v>601</v>
      </c>
      <c r="Y24" s="825"/>
    </row>
    <row r="25" spans="2:25" ht="15" customHeight="1" x14ac:dyDescent="0.15">
      <c r="B25" s="826" t="s">
        <v>333</v>
      </c>
      <c r="C25" s="826"/>
      <c r="D25" s="219" t="s">
        <v>598</v>
      </c>
      <c r="E25" s="245" t="s">
        <v>334</v>
      </c>
      <c r="F25" s="827" t="s">
        <v>602</v>
      </c>
      <c r="G25" s="827"/>
      <c r="H25" s="827"/>
      <c r="I25" s="827"/>
      <c r="J25" s="826" t="s">
        <v>333</v>
      </c>
      <c r="K25" s="826"/>
      <c r="L25" s="219" t="s">
        <v>598</v>
      </c>
      <c r="M25" s="245" t="s">
        <v>334</v>
      </c>
      <c r="N25" s="827" t="s">
        <v>608</v>
      </c>
      <c r="O25" s="827"/>
      <c r="P25" s="827"/>
      <c r="Q25" s="827"/>
      <c r="R25" s="828" t="s">
        <v>333</v>
      </c>
      <c r="S25" s="828"/>
      <c r="T25" s="247" t="s">
        <v>598</v>
      </c>
      <c r="U25" s="246" t="s">
        <v>334</v>
      </c>
      <c r="V25" s="822" t="s">
        <v>602</v>
      </c>
      <c r="W25" s="822"/>
      <c r="X25" s="822"/>
      <c r="Y25" s="822"/>
    </row>
    <row r="26" spans="2:25" s="29" customFormat="1" ht="14.1" customHeight="1" x14ac:dyDescent="0.15">
      <c r="B26" s="829"/>
      <c r="C26" s="829"/>
      <c r="D26" s="829"/>
      <c r="E26" s="829"/>
      <c r="F26" s="829"/>
      <c r="G26" s="829"/>
      <c r="H26" s="829"/>
      <c r="I26" s="829"/>
      <c r="J26" s="831"/>
      <c r="K26" s="831"/>
      <c r="L26" s="831"/>
      <c r="M26" s="831"/>
      <c r="N26" s="831"/>
      <c r="O26" s="831"/>
      <c r="P26" s="831"/>
      <c r="Q26" s="831"/>
      <c r="R26" s="834"/>
      <c r="S26" s="835"/>
      <c r="T26" s="835"/>
      <c r="U26" s="835"/>
      <c r="V26" s="835"/>
      <c r="W26" s="835"/>
      <c r="X26" s="835"/>
      <c r="Y26" s="836"/>
    </row>
    <row r="27" spans="2:25" s="29" customFormat="1" ht="14.1" customHeight="1" x14ac:dyDescent="0.15">
      <c r="B27" s="830"/>
      <c r="C27" s="830"/>
      <c r="D27" s="830"/>
      <c r="E27" s="830"/>
      <c r="F27" s="830"/>
      <c r="G27" s="830"/>
      <c r="H27" s="830"/>
      <c r="I27" s="830"/>
      <c r="J27" s="831"/>
      <c r="K27" s="831"/>
      <c r="L27" s="831"/>
      <c r="M27" s="831"/>
      <c r="N27" s="831"/>
      <c r="O27" s="831"/>
      <c r="P27" s="831"/>
      <c r="Q27" s="831"/>
      <c r="R27" s="837"/>
      <c r="S27" s="832"/>
      <c r="T27" s="832"/>
      <c r="U27" s="832"/>
      <c r="V27" s="832"/>
      <c r="W27" s="832"/>
      <c r="X27" s="832"/>
      <c r="Y27" s="833"/>
    </row>
    <row r="28" spans="2:25" s="29" customFormat="1" ht="14.1" customHeight="1" x14ac:dyDescent="0.15">
      <c r="B28" s="830"/>
      <c r="C28" s="830"/>
      <c r="D28" s="830"/>
      <c r="E28" s="830"/>
      <c r="F28" s="830"/>
      <c r="G28" s="830"/>
      <c r="H28" s="830"/>
      <c r="I28" s="830"/>
      <c r="J28" s="831"/>
      <c r="K28" s="831"/>
      <c r="L28" s="831"/>
      <c r="M28" s="831"/>
      <c r="N28" s="831"/>
      <c r="O28" s="831"/>
      <c r="P28" s="831"/>
      <c r="Q28" s="831"/>
      <c r="R28" s="837"/>
      <c r="S28" s="832"/>
      <c r="T28" s="832"/>
      <c r="U28" s="832"/>
      <c r="V28" s="832"/>
      <c r="W28" s="832"/>
      <c r="X28" s="832"/>
      <c r="Y28" s="833"/>
    </row>
    <row r="29" spans="2:25" s="29" customFormat="1" ht="14.1" customHeight="1" x14ac:dyDescent="0.15">
      <c r="B29" s="830"/>
      <c r="C29" s="830"/>
      <c r="D29" s="830"/>
      <c r="E29" s="830"/>
      <c r="F29" s="830"/>
      <c r="G29" s="830"/>
      <c r="H29" s="830"/>
      <c r="I29" s="830"/>
      <c r="J29" s="831"/>
      <c r="K29" s="831"/>
      <c r="L29" s="831"/>
      <c r="M29" s="831"/>
      <c r="N29" s="831"/>
      <c r="O29" s="831"/>
      <c r="P29" s="831"/>
      <c r="Q29" s="831"/>
      <c r="R29" s="837"/>
      <c r="S29" s="832"/>
      <c r="T29" s="832"/>
      <c r="U29" s="832"/>
      <c r="V29" s="832"/>
      <c r="W29" s="832"/>
      <c r="X29" s="832"/>
      <c r="Y29" s="833"/>
    </row>
    <row r="30" spans="2:25" s="29" customFormat="1" ht="14.1" customHeight="1" x14ac:dyDescent="0.15">
      <c r="B30" s="830"/>
      <c r="C30" s="830"/>
      <c r="D30" s="830"/>
      <c r="E30" s="830"/>
      <c r="F30" s="830"/>
      <c r="G30" s="830"/>
      <c r="H30" s="830"/>
      <c r="I30" s="830"/>
      <c r="J30" s="831"/>
      <c r="K30" s="831"/>
      <c r="L30" s="831"/>
      <c r="M30" s="831"/>
      <c r="N30" s="831"/>
      <c r="O30" s="831"/>
      <c r="P30" s="831"/>
      <c r="Q30" s="831"/>
      <c r="R30" s="837"/>
      <c r="S30" s="832"/>
      <c r="T30" s="832"/>
      <c r="U30" s="832"/>
      <c r="V30" s="832"/>
      <c r="W30" s="832"/>
      <c r="X30" s="832"/>
      <c r="Y30" s="833"/>
    </row>
    <row r="31" spans="2:25" s="29" customFormat="1" ht="14.1" customHeight="1" x14ac:dyDescent="0.15">
      <c r="B31" s="830"/>
      <c r="C31" s="830"/>
      <c r="D31" s="830"/>
      <c r="E31" s="830"/>
      <c r="F31" s="830"/>
      <c r="G31" s="830"/>
      <c r="H31" s="830"/>
      <c r="I31" s="830"/>
      <c r="J31" s="831"/>
      <c r="K31" s="831"/>
      <c r="L31" s="831"/>
      <c r="M31" s="831"/>
      <c r="N31" s="831"/>
      <c r="O31" s="831"/>
      <c r="P31" s="831"/>
      <c r="Q31" s="831"/>
      <c r="R31" s="837"/>
      <c r="S31" s="832"/>
      <c r="T31" s="832"/>
      <c r="U31" s="832"/>
      <c r="V31" s="832"/>
      <c r="W31" s="832"/>
      <c r="X31" s="832"/>
      <c r="Y31" s="833"/>
    </row>
    <row r="32" spans="2:25" s="29" customFormat="1" ht="14.1" customHeight="1" x14ac:dyDescent="0.15">
      <c r="B32" s="830"/>
      <c r="C32" s="830"/>
      <c r="D32" s="830"/>
      <c r="E32" s="830"/>
      <c r="F32" s="830"/>
      <c r="G32" s="830"/>
      <c r="H32" s="830"/>
      <c r="I32" s="830"/>
      <c r="J32" s="831"/>
      <c r="K32" s="831"/>
      <c r="L32" s="831"/>
      <c r="M32" s="831"/>
      <c r="N32" s="831"/>
      <c r="O32" s="831"/>
      <c r="P32" s="831"/>
      <c r="Q32" s="831"/>
      <c r="R32" s="837"/>
      <c r="S32" s="832"/>
      <c r="T32" s="832"/>
      <c r="U32" s="832"/>
      <c r="V32" s="832"/>
      <c r="W32" s="832"/>
      <c r="X32" s="832"/>
      <c r="Y32" s="833"/>
    </row>
    <row r="33" spans="2:25" s="29" customFormat="1" ht="14.1" customHeight="1" x14ac:dyDescent="0.15">
      <c r="B33" s="830"/>
      <c r="C33" s="830"/>
      <c r="D33" s="830"/>
      <c r="E33" s="830"/>
      <c r="F33" s="830"/>
      <c r="G33" s="830"/>
      <c r="H33" s="830"/>
      <c r="I33" s="830"/>
      <c r="J33" s="831"/>
      <c r="K33" s="831"/>
      <c r="L33" s="831"/>
      <c r="M33" s="831"/>
      <c r="N33" s="831"/>
      <c r="O33" s="831"/>
      <c r="P33" s="831"/>
      <c r="Q33" s="831"/>
      <c r="R33" s="837"/>
      <c r="S33" s="832"/>
      <c r="T33" s="832"/>
      <c r="U33" s="832"/>
      <c r="V33" s="832"/>
      <c r="W33" s="832"/>
      <c r="X33" s="832"/>
      <c r="Y33" s="833"/>
    </row>
    <row r="34" spans="2:25" s="29" customFormat="1" ht="14.1" customHeight="1" x14ac:dyDescent="0.15">
      <c r="B34" s="830"/>
      <c r="C34" s="830"/>
      <c r="D34" s="830"/>
      <c r="E34" s="830"/>
      <c r="F34" s="830"/>
      <c r="G34" s="830"/>
      <c r="H34" s="830"/>
      <c r="I34" s="830"/>
      <c r="J34" s="831"/>
      <c r="K34" s="831"/>
      <c r="L34" s="831"/>
      <c r="M34" s="831"/>
      <c r="N34" s="831"/>
      <c r="O34" s="831"/>
      <c r="P34" s="831"/>
      <c r="Q34" s="831"/>
      <c r="R34" s="837"/>
      <c r="S34" s="832"/>
      <c r="T34" s="832"/>
      <c r="U34" s="832"/>
      <c r="V34" s="832"/>
      <c r="W34" s="832"/>
      <c r="X34" s="832"/>
      <c r="Y34" s="833"/>
    </row>
    <row r="35" spans="2:25" s="29" customFormat="1" ht="14.1" customHeight="1" x14ac:dyDescent="0.15">
      <c r="B35" s="830"/>
      <c r="C35" s="830"/>
      <c r="D35" s="830"/>
      <c r="E35" s="830"/>
      <c r="F35" s="830"/>
      <c r="G35" s="830"/>
      <c r="H35" s="830"/>
      <c r="I35" s="830"/>
      <c r="J35" s="831"/>
      <c r="K35" s="831"/>
      <c r="L35" s="831"/>
      <c r="M35" s="831"/>
      <c r="N35" s="831"/>
      <c r="O35" s="831"/>
      <c r="P35" s="831"/>
      <c r="Q35" s="831"/>
      <c r="R35" s="837"/>
      <c r="S35" s="832"/>
      <c r="T35" s="832"/>
      <c r="U35" s="832"/>
      <c r="V35" s="832"/>
      <c r="W35" s="832"/>
      <c r="X35" s="832"/>
      <c r="Y35" s="833"/>
    </row>
    <row r="36" spans="2:25" s="29" customFormat="1" ht="14.1" customHeight="1" x14ac:dyDescent="0.15">
      <c r="B36" s="830"/>
      <c r="C36" s="830"/>
      <c r="D36" s="830"/>
      <c r="E36" s="830"/>
      <c r="F36" s="830"/>
      <c r="G36" s="830"/>
      <c r="H36" s="830"/>
      <c r="I36" s="830"/>
      <c r="J36" s="831"/>
      <c r="K36" s="831"/>
      <c r="L36" s="831"/>
      <c r="M36" s="831"/>
      <c r="N36" s="831"/>
      <c r="O36" s="831"/>
      <c r="P36" s="831"/>
      <c r="Q36" s="831"/>
      <c r="R36" s="837"/>
      <c r="S36" s="832"/>
      <c r="T36" s="832"/>
      <c r="U36" s="832"/>
      <c r="V36" s="832"/>
      <c r="W36" s="832"/>
      <c r="X36" s="832"/>
      <c r="Y36" s="833"/>
    </row>
    <row r="37" spans="2:25" s="29" customFormat="1" ht="14.1" customHeight="1" x14ac:dyDescent="0.15">
      <c r="B37" s="830"/>
      <c r="C37" s="830"/>
      <c r="D37" s="830"/>
      <c r="E37" s="830"/>
      <c r="F37" s="830"/>
      <c r="G37" s="830"/>
      <c r="H37" s="830"/>
      <c r="I37" s="830"/>
      <c r="J37" s="831"/>
      <c r="K37" s="831"/>
      <c r="L37" s="831"/>
      <c r="M37" s="831"/>
      <c r="N37" s="831"/>
      <c r="O37" s="831"/>
      <c r="P37" s="831"/>
      <c r="Q37" s="831"/>
      <c r="R37" s="837"/>
      <c r="S37" s="832"/>
      <c r="T37" s="832"/>
      <c r="U37" s="832"/>
      <c r="V37" s="832"/>
      <c r="W37" s="832"/>
      <c r="X37" s="832"/>
      <c r="Y37" s="833"/>
    </row>
    <row r="38" spans="2:25" s="29" customFormat="1" ht="14.1" customHeight="1" x14ac:dyDescent="0.15">
      <c r="B38" s="830"/>
      <c r="C38" s="830"/>
      <c r="D38" s="830"/>
      <c r="E38" s="830"/>
      <c r="F38" s="830"/>
      <c r="G38" s="830"/>
      <c r="H38" s="830"/>
      <c r="I38" s="830"/>
      <c r="J38" s="831"/>
      <c r="K38" s="831"/>
      <c r="L38" s="831"/>
      <c r="M38" s="831"/>
      <c r="N38" s="831"/>
      <c r="O38" s="831"/>
      <c r="P38" s="831"/>
      <c r="Q38" s="831"/>
      <c r="R38" s="838"/>
      <c r="S38" s="839"/>
      <c r="T38" s="839"/>
      <c r="U38" s="839"/>
      <c r="V38" s="839"/>
      <c r="W38" s="839"/>
      <c r="X38" s="839"/>
      <c r="Y38" s="840"/>
    </row>
    <row r="39" spans="2:25" ht="15" customHeight="1" x14ac:dyDescent="0.15">
      <c r="B39" s="30"/>
      <c r="C39" s="32" t="s">
        <v>335</v>
      </c>
      <c r="D39" s="29"/>
      <c r="E39" s="30"/>
      <c r="F39" s="30"/>
      <c r="G39" s="30"/>
      <c r="H39" s="30"/>
      <c r="I39" s="30"/>
      <c r="J39" s="27"/>
      <c r="K39" s="27"/>
      <c r="L39" s="27"/>
      <c r="M39" s="27"/>
      <c r="N39" s="27"/>
      <c r="O39" s="27"/>
      <c r="P39" s="27"/>
      <c r="Q39" s="27"/>
      <c r="R39" s="244"/>
      <c r="S39" s="244"/>
      <c r="T39" s="244"/>
      <c r="U39" s="244"/>
      <c r="V39" s="244"/>
      <c r="W39" s="244"/>
      <c r="X39" s="244"/>
      <c r="Y39" s="244"/>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1944B401-CF7A-4FB6-9362-03123D5F9E4F}"/>
    <dataValidation type="list" allowBlank="1" showInputMessage="1" showErrorMessage="1" sqref="E6:I6 M6:Q6 U6:Y6 E23:I23 M23:Q23 U23:Y23" xr:uid="{E655900D-40A6-45E6-8269-83F4CA3D0DC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D66421-7E60-47A4-AFA0-25B0354DF9CA}">
          <x14:formula1>
            <xm:f>'(参考)リスト'!$D$52:$D$54</xm:f>
          </x14:formula1>
          <xm:sqref>D7:E7 L7:M7 T7:U7 D24:E24 L24:M24 T24:U24</xm:sqref>
        </x14:dataValidation>
        <x14:dataValidation type="list" allowBlank="1" showInputMessage="1" showErrorMessage="1" xr:uid="{71F2E4C9-0E4B-4244-983C-3A8E6B8C773E}">
          <x14:formula1>
            <xm:f>'(参考)リスト'!$F$52:$F$53</xm:f>
          </x14:formula1>
          <xm:sqref>D8 L8 T8 D25 L25 T25</xm:sqref>
        </x14:dataValidation>
        <x14:dataValidation type="list" allowBlank="1" showInputMessage="1" showErrorMessage="1" xr:uid="{C032409C-5E78-47D2-BAB8-2939BCF94A22}">
          <x14:formula1>
            <xm:f>'(参考)リスト'!$E$52:$E$58</xm:f>
          </x14:formula1>
          <xm:sqref>H7:I7 P7:Q7 X7:Y7 H24:I24 P24:Q24 X24:Y24</xm:sqref>
        </x14:dataValidation>
        <x14:dataValidation type="list" showInputMessage="1" showErrorMessage="1" xr:uid="{11F0FD9A-01A2-48F8-AFF4-31F97C4C4E9A}">
          <x14:formula1>
            <xm:f>'(参考)リスト'!$B$52:$B$55</xm:f>
          </x14:formula1>
          <xm:sqref>D6 L6 T6 D23 L23 T23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05F3-18C0-4AAE-826F-7732C7096099}">
  <sheetPr>
    <pageSetUpPr fitToPage="1"/>
  </sheetPr>
  <dimension ref="B1:Z59"/>
  <sheetViews>
    <sheetView showGridLines="0" showZeros="0" view="pageBreakPreview" zoomScale="85" zoomScaleNormal="70" zoomScaleSheetLayoutView="85" workbookViewId="0">
      <selection activeCell="C6" sqref="C6:AJ18"/>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02" t="s">
        <v>303</v>
      </c>
      <c r="C3" s="802"/>
      <c r="D3" s="802"/>
      <c r="E3" s="803" t="s">
        <v>582</v>
      </c>
      <c r="F3" s="803"/>
      <c r="G3" s="803"/>
      <c r="H3" s="803"/>
      <c r="I3" s="796" t="s">
        <v>304</v>
      </c>
      <c r="J3" s="797"/>
      <c r="K3" s="798"/>
      <c r="L3" s="720" t="s">
        <v>584</v>
      </c>
      <c r="M3" s="721"/>
      <c r="N3" s="722"/>
      <c r="O3" s="804" t="s">
        <v>305</v>
      </c>
      <c r="P3" s="805"/>
      <c r="Q3" s="806"/>
      <c r="R3" s="810" t="s">
        <v>589</v>
      </c>
      <c r="S3" s="811"/>
      <c r="T3" s="812"/>
      <c r="U3" s="784" t="s">
        <v>327</v>
      </c>
      <c r="V3" s="785"/>
      <c r="W3" s="788">
        <v>45926</v>
      </c>
      <c r="X3" s="789"/>
      <c r="Y3" s="790"/>
    </row>
    <row r="4" spans="2:25" ht="25.15" customHeight="1" x14ac:dyDescent="0.15">
      <c r="B4" s="794" t="s">
        <v>306</v>
      </c>
      <c r="C4" s="794"/>
      <c r="D4" s="794"/>
      <c r="E4" s="795" t="s">
        <v>583</v>
      </c>
      <c r="F4" s="795"/>
      <c r="G4" s="795"/>
      <c r="H4" s="795"/>
      <c r="I4" s="796" t="s">
        <v>307</v>
      </c>
      <c r="J4" s="797"/>
      <c r="K4" s="798"/>
      <c r="L4" s="778" t="s">
        <v>585</v>
      </c>
      <c r="M4" s="779"/>
      <c r="N4" s="780"/>
      <c r="O4" s="807"/>
      <c r="P4" s="808"/>
      <c r="Q4" s="809"/>
      <c r="R4" s="799" t="s">
        <v>591</v>
      </c>
      <c r="S4" s="800"/>
      <c r="T4" s="801"/>
      <c r="U4" s="786"/>
      <c r="V4" s="787"/>
      <c r="W4" s="791"/>
      <c r="X4" s="792"/>
      <c r="Y4" s="793"/>
    </row>
    <row r="5" spans="2:25" ht="15" customHeight="1" x14ac:dyDescent="0.15">
      <c r="B5" s="796" t="s">
        <v>328</v>
      </c>
      <c r="C5" s="797"/>
      <c r="D5" s="798"/>
      <c r="E5" s="263">
        <v>7</v>
      </c>
      <c r="F5" s="796" t="s">
        <v>329</v>
      </c>
      <c r="G5" s="797"/>
      <c r="H5" s="798"/>
      <c r="I5" s="211">
        <v>101</v>
      </c>
      <c r="J5" s="796" t="s">
        <v>328</v>
      </c>
      <c r="K5" s="797"/>
      <c r="L5" s="798"/>
      <c r="M5" s="263">
        <v>8</v>
      </c>
      <c r="N5" s="796" t="s">
        <v>329</v>
      </c>
      <c r="O5" s="797"/>
      <c r="P5" s="798"/>
      <c r="Q5" s="211">
        <v>101</v>
      </c>
      <c r="R5" s="813" t="s">
        <v>328</v>
      </c>
      <c r="S5" s="814"/>
      <c r="T5" s="818"/>
      <c r="U5" s="264">
        <v>8</v>
      </c>
      <c r="V5" s="813" t="s">
        <v>329</v>
      </c>
      <c r="W5" s="814"/>
      <c r="X5" s="818"/>
      <c r="Y5" s="117">
        <v>102</v>
      </c>
    </row>
    <row r="6" spans="2:25" ht="15" customHeight="1" x14ac:dyDescent="0.15">
      <c r="B6" s="796" t="s">
        <v>330</v>
      </c>
      <c r="C6" s="797"/>
      <c r="D6" s="219" t="s">
        <v>599</v>
      </c>
      <c r="E6" s="819" t="s">
        <v>503</v>
      </c>
      <c r="F6" s="820"/>
      <c r="G6" s="820"/>
      <c r="H6" s="820"/>
      <c r="I6" s="821"/>
      <c r="J6" s="796" t="s">
        <v>330</v>
      </c>
      <c r="K6" s="797"/>
      <c r="L6" s="219" t="s">
        <v>595</v>
      </c>
      <c r="M6" s="819" t="s">
        <v>596</v>
      </c>
      <c r="N6" s="820"/>
      <c r="O6" s="820"/>
      <c r="P6" s="820"/>
      <c r="Q6" s="821"/>
      <c r="R6" s="813" t="s">
        <v>330</v>
      </c>
      <c r="S6" s="814"/>
      <c r="T6" s="247" t="s">
        <v>599</v>
      </c>
      <c r="U6" s="815" t="s">
        <v>503</v>
      </c>
      <c r="V6" s="816"/>
      <c r="W6" s="816"/>
      <c r="X6" s="816"/>
      <c r="Y6" s="817"/>
    </row>
    <row r="7" spans="2:25" ht="15" customHeight="1" x14ac:dyDescent="0.15">
      <c r="B7" s="796" t="s">
        <v>331</v>
      </c>
      <c r="C7" s="798"/>
      <c r="D7" s="720" t="s">
        <v>600</v>
      </c>
      <c r="E7" s="722"/>
      <c r="F7" s="796" t="s">
        <v>332</v>
      </c>
      <c r="G7" s="798"/>
      <c r="H7" s="293" t="s">
        <v>601</v>
      </c>
      <c r="I7" s="293"/>
      <c r="J7" s="796" t="s">
        <v>331</v>
      </c>
      <c r="K7" s="798"/>
      <c r="L7" s="720" t="s">
        <v>603</v>
      </c>
      <c r="M7" s="722"/>
      <c r="N7" s="796" t="s">
        <v>332</v>
      </c>
      <c r="O7" s="798"/>
      <c r="P7" s="293" t="s">
        <v>533</v>
      </c>
      <c r="Q7" s="293"/>
      <c r="R7" s="813" t="s">
        <v>331</v>
      </c>
      <c r="S7" s="818"/>
      <c r="T7" s="823" t="s">
        <v>600</v>
      </c>
      <c r="U7" s="824"/>
      <c r="V7" s="813" t="s">
        <v>332</v>
      </c>
      <c r="W7" s="818"/>
      <c r="X7" s="825" t="s">
        <v>601</v>
      </c>
      <c r="Y7" s="825"/>
    </row>
    <row r="8" spans="2:25" ht="15" customHeight="1" x14ac:dyDescent="0.15">
      <c r="B8" s="826" t="s">
        <v>333</v>
      </c>
      <c r="C8" s="826"/>
      <c r="D8" s="219" t="s">
        <v>598</v>
      </c>
      <c r="E8" s="245" t="s">
        <v>334</v>
      </c>
      <c r="F8" s="827" t="s">
        <v>602</v>
      </c>
      <c r="G8" s="827"/>
      <c r="H8" s="827"/>
      <c r="I8" s="827"/>
      <c r="J8" s="826" t="s">
        <v>333</v>
      </c>
      <c r="K8" s="826"/>
      <c r="L8" s="219" t="s">
        <v>598</v>
      </c>
      <c r="M8" s="245" t="s">
        <v>334</v>
      </c>
      <c r="N8" s="827" t="s">
        <v>608</v>
      </c>
      <c r="O8" s="827"/>
      <c r="P8" s="827"/>
      <c r="Q8" s="827"/>
      <c r="R8" s="828" t="s">
        <v>333</v>
      </c>
      <c r="S8" s="828"/>
      <c r="T8" s="247" t="s">
        <v>598</v>
      </c>
      <c r="U8" s="246" t="s">
        <v>334</v>
      </c>
      <c r="V8" s="822" t="s">
        <v>602</v>
      </c>
      <c r="W8" s="822"/>
      <c r="X8" s="822"/>
      <c r="Y8" s="822"/>
    </row>
    <row r="9" spans="2:25" s="29" customFormat="1" ht="14.1" customHeight="1" x14ac:dyDescent="0.15">
      <c r="B9" s="829"/>
      <c r="C9" s="829"/>
      <c r="D9" s="829"/>
      <c r="E9" s="829"/>
      <c r="F9" s="829"/>
      <c r="G9" s="829"/>
      <c r="H9" s="829"/>
      <c r="I9" s="829"/>
      <c r="J9" s="831"/>
      <c r="K9" s="831"/>
      <c r="L9" s="831"/>
      <c r="M9" s="831"/>
      <c r="N9" s="831"/>
      <c r="O9" s="831"/>
      <c r="P9" s="831"/>
      <c r="Q9" s="831"/>
      <c r="R9" s="832"/>
      <c r="S9" s="832"/>
      <c r="T9" s="832"/>
      <c r="U9" s="832"/>
      <c r="V9" s="832"/>
      <c r="W9" s="832"/>
      <c r="X9" s="832"/>
      <c r="Y9" s="833"/>
    </row>
    <row r="10" spans="2:25" s="29" customFormat="1" ht="14.1" customHeight="1" x14ac:dyDescent="0.15">
      <c r="B10" s="830"/>
      <c r="C10" s="830"/>
      <c r="D10" s="830"/>
      <c r="E10" s="830"/>
      <c r="F10" s="830"/>
      <c r="G10" s="830"/>
      <c r="H10" s="830"/>
      <c r="I10" s="830"/>
      <c r="J10" s="831"/>
      <c r="K10" s="831"/>
      <c r="L10" s="831"/>
      <c r="M10" s="831"/>
      <c r="N10" s="831"/>
      <c r="O10" s="831"/>
      <c r="P10" s="831"/>
      <c r="Q10" s="831"/>
      <c r="R10" s="832"/>
      <c r="S10" s="832"/>
      <c r="T10" s="832"/>
      <c r="U10" s="832"/>
      <c r="V10" s="832"/>
      <c r="W10" s="832"/>
      <c r="X10" s="832"/>
      <c r="Y10" s="833"/>
    </row>
    <row r="11" spans="2:25" s="29" customFormat="1" ht="14.1" customHeight="1" x14ac:dyDescent="0.15">
      <c r="B11" s="830"/>
      <c r="C11" s="830"/>
      <c r="D11" s="830"/>
      <c r="E11" s="830"/>
      <c r="F11" s="830"/>
      <c r="G11" s="830"/>
      <c r="H11" s="830"/>
      <c r="I11" s="830"/>
      <c r="J11" s="831"/>
      <c r="K11" s="831"/>
      <c r="L11" s="831"/>
      <c r="M11" s="831"/>
      <c r="N11" s="831"/>
      <c r="O11" s="831"/>
      <c r="P11" s="831"/>
      <c r="Q11" s="831"/>
      <c r="R11" s="832"/>
      <c r="S11" s="832"/>
      <c r="T11" s="832"/>
      <c r="U11" s="832"/>
      <c r="V11" s="832"/>
      <c r="W11" s="832"/>
      <c r="X11" s="832"/>
      <c r="Y11" s="833"/>
    </row>
    <row r="12" spans="2:25" s="29" customFormat="1" ht="14.1" customHeight="1" x14ac:dyDescent="0.15">
      <c r="B12" s="830"/>
      <c r="C12" s="830"/>
      <c r="D12" s="830"/>
      <c r="E12" s="830"/>
      <c r="F12" s="830"/>
      <c r="G12" s="830"/>
      <c r="H12" s="830"/>
      <c r="I12" s="830"/>
      <c r="J12" s="831"/>
      <c r="K12" s="831"/>
      <c r="L12" s="831"/>
      <c r="M12" s="831"/>
      <c r="N12" s="831"/>
      <c r="O12" s="831"/>
      <c r="P12" s="831"/>
      <c r="Q12" s="831"/>
      <c r="R12" s="832"/>
      <c r="S12" s="832"/>
      <c r="T12" s="832"/>
      <c r="U12" s="832"/>
      <c r="V12" s="832"/>
      <c r="W12" s="832"/>
      <c r="X12" s="832"/>
      <c r="Y12" s="833"/>
    </row>
    <row r="13" spans="2:25" s="29" customFormat="1" ht="14.1" customHeight="1" x14ac:dyDescent="0.15">
      <c r="B13" s="830"/>
      <c r="C13" s="830"/>
      <c r="D13" s="830"/>
      <c r="E13" s="830"/>
      <c r="F13" s="830"/>
      <c r="G13" s="830"/>
      <c r="H13" s="830"/>
      <c r="I13" s="830"/>
      <c r="J13" s="831"/>
      <c r="K13" s="831"/>
      <c r="L13" s="831"/>
      <c r="M13" s="831"/>
      <c r="N13" s="831"/>
      <c r="O13" s="831"/>
      <c r="P13" s="831"/>
      <c r="Q13" s="831"/>
      <c r="R13" s="832"/>
      <c r="S13" s="832"/>
      <c r="T13" s="832"/>
      <c r="U13" s="832"/>
      <c r="V13" s="832"/>
      <c r="W13" s="832"/>
      <c r="X13" s="832"/>
      <c r="Y13" s="833"/>
    </row>
    <row r="14" spans="2:25" s="29" customFormat="1" ht="14.1" customHeight="1" x14ac:dyDescent="0.15">
      <c r="B14" s="830"/>
      <c r="C14" s="830"/>
      <c r="D14" s="830"/>
      <c r="E14" s="830"/>
      <c r="F14" s="830"/>
      <c r="G14" s="830"/>
      <c r="H14" s="830"/>
      <c r="I14" s="830"/>
      <c r="J14" s="831"/>
      <c r="K14" s="831"/>
      <c r="L14" s="831"/>
      <c r="M14" s="831"/>
      <c r="N14" s="831"/>
      <c r="O14" s="831"/>
      <c r="P14" s="831"/>
      <c r="Q14" s="831"/>
      <c r="R14" s="832"/>
      <c r="S14" s="832"/>
      <c r="T14" s="832"/>
      <c r="U14" s="832"/>
      <c r="V14" s="832"/>
      <c r="W14" s="832"/>
      <c r="X14" s="832"/>
      <c r="Y14" s="833"/>
    </row>
    <row r="15" spans="2:25" s="29" customFormat="1" ht="14.1" customHeight="1" x14ac:dyDescent="0.15">
      <c r="B15" s="830"/>
      <c r="C15" s="830"/>
      <c r="D15" s="830"/>
      <c r="E15" s="830"/>
      <c r="F15" s="830"/>
      <c r="G15" s="830"/>
      <c r="H15" s="830"/>
      <c r="I15" s="830"/>
      <c r="J15" s="831"/>
      <c r="K15" s="831"/>
      <c r="L15" s="831"/>
      <c r="M15" s="831"/>
      <c r="N15" s="831"/>
      <c r="O15" s="831"/>
      <c r="P15" s="831"/>
      <c r="Q15" s="831"/>
      <c r="R15" s="832"/>
      <c r="S15" s="832"/>
      <c r="T15" s="832"/>
      <c r="U15" s="832"/>
      <c r="V15" s="832"/>
      <c r="W15" s="832"/>
      <c r="X15" s="832"/>
      <c r="Y15" s="833"/>
    </row>
    <row r="16" spans="2:25" s="29" customFormat="1" ht="14.1" customHeight="1" x14ac:dyDescent="0.15">
      <c r="B16" s="830"/>
      <c r="C16" s="830"/>
      <c r="D16" s="830"/>
      <c r="E16" s="830"/>
      <c r="F16" s="830"/>
      <c r="G16" s="830"/>
      <c r="H16" s="830"/>
      <c r="I16" s="830"/>
      <c r="J16" s="831"/>
      <c r="K16" s="831"/>
      <c r="L16" s="831"/>
      <c r="M16" s="831"/>
      <c r="N16" s="831"/>
      <c r="O16" s="831"/>
      <c r="P16" s="831"/>
      <c r="Q16" s="831"/>
      <c r="R16" s="832"/>
      <c r="S16" s="832"/>
      <c r="T16" s="832"/>
      <c r="U16" s="832"/>
      <c r="V16" s="832"/>
      <c r="W16" s="832"/>
      <c r="X16" s="832"/>
      <c r="Y16" s="833"/>
    </row>
    <row r="17" spans="2:25" s="29" customFormat="1" ht="14.1" customHeight="1" x14ac:dyDescent="0.15">
      <c r="B17" s="830"/>
      <c r="C17" s="830"/>
      <c r="D17" s="830"/>
      <c r="E17" s="830"/>
      <c r="F17" s="830"/>
      <c r="G17" s="830"/>
      <c r="H17" s="830"/>
      <c r="I17" s="830"/>
      <c r="J17" s="831"/>
      <c r="K17" s="831"/>
      <c r="L17" s="831"/>
      <c r="M17" s="831"/>
      <c r="N17" s="831"/>
      <c r="O17" s="831"/>
      <c r="P17" s="831"/>
      <c r="Q17" s="831"/>
      <c r="R17" s="832"/>
      <c r="S17" s="832"/>
      <c r="T17" s="832"/>
      <c r="U17" s="832"/>
      <c r="V17" s="832"/>
      <c r="W17" s="832"/>
      <c r="X17" s="832"/>
      <c r="Y17" s="833"/>
    </row>
    <row r="18" spans="2:25" s="29" customFormat="1" ht="14.1" customHeight="1" x14ac:dyDescent="0.15">
      <c r="B18" s="830"/>
      <c r="C18" s="830"/>
      <c r="D18" s="830"/>
      <c r="E18" s="830"/>
      <c r="F18" s="830"/>
      <c r="G18" s="830"/>
      <c r="H18" s="830"/>
      <c r="I18" s="830"/>
      <c r="J18" s="831"/>
      <c r="K18" s="831"/>
      <c r="L18" s="831"/>
      <c r="M18" s="831"/>
      <c r="N18" s="831"/>
      <c r="O18" s="831"/>
      <c r="P18" s="831"/>
      <c r="Q18" s="831"/>
      <c r="R18" s="832"/>
      <c r="S18" s="832"/>
      <c r="T18" s="832"/>
      <c r="U18" s="832"/>
      <c r="V18" s="832"/>
      <c r="W18" s="832"/>
      <c r="X18" s="832"/>
      <c r="Y18" s="833"/>
    </row>
    <row r="19" spans="2:25" s="29" customFormat="1" ht="14.1" customHeight="1" x14ac:dyDescent="0.15">
      <c r="B19" s="830"/>
      <c r="C19" s="830"/>
      <c r="D19" s="830"/>
      <c r="E19" s="830"/>
      <c r="F19" s="830"/>
      <c r="G19" s="830"/>
      <c r="H19" s="830"/>
      <c r="I19" s="830"/>
      <c r="J19" s="831"/>
      <c r="K19" s="831"/>
      <c r="L19" s="831"/>
      <c r="M19" s="831"/>
      <c r="N19" s="831"/>
      <c r="O19" s="831"/>
      <c r="P19" s="831"/>
      <c r="Q19" s="831"/>
      <c r="R19" s="832"/>
      <c r="S19" s="832"/>
      <c r="T19" s="832"/>
      <c r="U19" s="832"/>
      <c r="V19" s="832"/>
      <c r="W19" s="832"/>
      <c r="X19" s="832"/>
      <c r="Y19" s="833"/>
    </row>
    <row r="20" spans="2:25" s="29" customFormat="1" ht="14.1" customHeight="1" x14ac:dyDescent="0.15">
      <c r="B20" s="830"/>
      <c r="C20" s="830"/>
      <c r="D20" s="830"/>
      <c r="E20" s="830"/>
      <c r="F20" s="830"/>
      <c r="G20" s="830"/>
      <c r="H20" s="830"/>
      <c r="I20" s="830"/>
      <c r="J20" s="831"/>
      <c r="K20" s="831"/>
      <c r="L20" s="831"/>
      <c r="M20" s="831"/>
      <c r="N20" s="831"/>
      <c r="O20" s="831"/>
      <c r="P20" s="831"/>
      <c r="Q20" s="831"/>
      <c r="R20" s="832"/>
      <c r="S20" s="832"/>
      <c r="T20" s="832"/>
      <c r="U20" s="832"/>
      <c r="V20" s="832"/>
      <c r="W20" s="832"/>
      <c r="X20" s="832"/>
      <c r="Y20" s="833"/>
    </row>
    <row r="21" spans="2:25" s="29" customFormat="1" ht="14.1" customHeight="1" x14ac:dyDescent="0.15">
      <c r="B21" s="830"/>
      <c r="C21" s="830"/>
      <c r="D21" s="830"/>
      <c r="E21" s="830"/>
      <c r="F21" s="830"/>
      <c r="G21" s="830"/>
      <c r="H21" s="830"/>
      <c r="I21" s="830"/>
      <c r="J21" s="831"/>
      <c r="K21" s="831"/>
      <c r="L21" s="831"/>
      <c r="M21" s="831"/>
      <c r="N21" s="831"/>
      <c r="O21" s="831"/>
      <c r="P21" s="831"/>
      <c r="Q21" s="831"/>
      <c r="R21" s="832"/>
      <c r="S21" s="832"/>
      <c r="T21" s="832"/>
      <c r="U21" s="832"/>
      <c r="V21" s="832"/>
      <c r="W21" s="832"/>
      <c r="X21" s="832"/>
      <c r="Y21" s="833"/>
    </row>
    <row r="22" spans="2:25" ht="15" customHeight="1" x14ac:dyDescent="0.15">
      <c r="B22" s="796" t="s">
        <v>328</v>
      </c>
      <c r="C22" s="797"/>
      <c r="D22" s="798"/>
      <c r="E22" s="263">
        <v>9</v>
      </c>
      <c r="F22" s="796" t="s">
        <v>329</v>
      </c>
      <c r="G22" s="797"/>
      <c r="H22" s="798"/>
      <c r="I22" s="211">
        <v>101</v>
      </c>
      <c r="J22" s="796" t="s">
        <v>328</v>
      </c>
      <c r="K22" s="797"/>
      <c r="L22" s="798"/>
      <c r="M22" s="263">
        <v>9</v>
      </c>
      <c r="N22" s="796" t="s">
        <v>329</v>
      </c>
      <c r="O22" s="797"/>
      <c r="P22" s="798"/>
      <c r="Q22" s="211">
        <v>102</v>
      </c>
      <c r="R22" s="813" t="s">
        <v>328</v>
      </c>
      <c r="S22" s="814"/>
      <c r="T22" s="818"/>
      <c r="U22" s="264">
        <v>10</v>
      </c>
      <c r="V22" s="813" t="s">
        <v>329</v>
      </c>
      <c r="W22" s="814"/>
      <c r="X22" s="818"/>
      <c r="Y22" s="117">
        <v>101</v>
      </c>
    </row>
    <row r="23" spans="2:25" ht="15" customHeight="1" x14ac:dyDescent="0.15">
      <c r="B23" s="796" t="s">
        <v>330</v>
      </c>
      <c r="C23" s="797"/>
      <c r="D23" s="219" t="s">
        <v>595</v>
      </c>
      <c r="E23" s="819" t="s">
        <v>596</v>
      </c>
      <c r="F23" s="820"/>
      <c r="G23" s="820"/>
      <c r="H23" s="820"/>
      <c r="I23" s="821"/>
      <c r="J23" s="796" t="s">
        <v>330</v>
      </c>
      <c r="K23" s="797"/>
      <c r="L23" s="219" t="s">
        <v>599</v>
      </c>
      <c r="M23" s="819" t="s">
        <v>503</v>
      </c>
      <c r="N23" s="820"/>
      <c r="O23" s="820"/>
      <c r="P23" s="820"/>
      <c r="Q23" s="821"/>
      <c r="R23" s="813" t="s">
        <v>330</v>
      </c>
      <c r="S23" s="814"/>
      <c r="T23" s="247" t="s">
        <v>599</v>
      </c>
      <c r="U23" s="815" t="s">
        <v>503</v>
      </c>
      <c r="V23" s="816"/>
      <c r="W23" s="816"/>
      <c r="X23" s="816"/>
      <c r="Y23" s="817"/>
    </row>
    <row r="24" spans="2:25" ht="15" customHeight="1" x14ac:dyDescent="0.15">
      <c r="B24" s="796" t="s">
        <v>331</v>
      </c>
      <c r="C24" s="798"/>
      <c r="D24" s="720" t="s">
        <v>603</v>
      </c>
      <c r="E24" s="722"/>
      <c r="F24" s="796" t="s">
        <v>332</v>
      </c>
      <c r="G24" s="798"/>
      <c r="H24" s="293" t="s">
        <v>601</v>
      </c>
      <c r="I24" s="293"/>
      <c r="J24" s="796" t="s">
        <v>331</v>
      </c>
      <c r="K24" s="798"/>
      <c r="L24" s="720" t="s">
        <v>600</v>
      </c>
      <c r="M24" s="722"/>
      <c r="N24" s="796" t="s">
        <v>332</v>
      </c>
      <c r="O24" s="798"/>
      <c r="P24" s="293" t="s">
        <v>601</v>
      </c>
      <c r="Q24" s="293"/>
      <c r="R24" s="813" t="s">
        <v>331</v>
      </c>
      <c r="S24" s="818"/>
      <c r="T24" s="823" t="s">
        <v>600</v>
      </c>
      <c r="U24" s="824"/>
      <c r="V24" s="813" t="s">
        <v>332</v>
      </c>
      <c r="W24" s="818"/>
      <c r="X24" s="825" t="s">
        <v>601</v>
      </c>
      <c r="Y24" s="825"/>
    </row>
    <row r="25" spans="2:25" ht="15" customHeight="1" x14ac:dyDescent="0.15">
      <c r="B25" s="826" t="s">
        <v>333</v>
      </c>
      <c r="C25" s="826"/>
      <c r="D25" s="219" t="s">
        <v>598</v>
      </c>
      <c r="E25" s="245" t="s">
        <v>334</v>
      </c>
      <c r="F25" s="827" t="s">
        <v>610</v>
      </c>
      <c r="G25" s="827"/>
      <c r="H25" s="827"/>
      <c r="I25" s="827"/>
      <c r="J25" s="826" t="s">
        <v>333</v>
      </c>
      <c r="K25" s="826"/>
      <c r="L25" s="219" t="s">
        <v>598</v>
      </c>
      <c r="M25" s="245" t="s">
        <v>334</v>
      </c>
      <c r="N25" s="827" t="s">
        <v>602</v>
      </c>
      <c r="O25" s="827"/>
      <c r="P25" s="827"/>
      <c r="Q25" s="827"/>
      <c r="R25" s="828" t="s">
        <v>333</v>
      </c>
      <c r="S25" s="828"/>
      <c r="T25" s="247" t="s">
        <v>598</v>
      </c>
      <c r="U25" s="246" t="s">
        <v>334</v>
      </c>
      <c r="V25" s="822" t="s">
        <v>602</v>
      </c>
      <c r="W25" s="822"/>
      <c r="X25" s="822"/>
      <c r="Y25" s="822"/>
    </row>
    <row r="26" spans="2:25" s="29" customFormat="1" ht="14.1" customHeight="1" x14ac:dyDescent="0.15">
      <c r="B26" s="829"/>
      <c r="C26" s="829"/>
      <c r="D26" s="829"/>
      <c r="E26" s="829"/>
      <c r="F26" s="829"/>
      <c r="G26" s="829"/>
      <c r="H26" s="829"/>
      <c r="I26" s="829"/>
      <c r="J26" s="831"/>
      <c r="K26" s="831"/>
      <c r="L26" s="831"/>
      <c r="M26" s="831"/>
      <c r="N26" s="831"/>
      <c r="O26" s="831"/>
      <c r="P26" s="831"/>
      <c r="Q26" s="831"/>
      <c r="R26" s="834"/>
      <c r="S26" s="835"/>
      <c r="T26" s="835"/>
      <c r="U26" s="835"/>
      <c r="V26" s="835"/>
      <c r="W26" s="835"/>
      <c r="X26" s="835"/>
      <c r="Y26" s="836"/>
    </row>
    <row r="27" spans="2:25" s="29" customFormat="1" ht="14.1" customHeight="1" x14ac:dyDescent="0.15">
      <c r="B27" s="830"/>
      <c r="C27" s="830"/>
      <c r="D27" s="830"/>
      <c r="E27" s="830"/>
      <c r="F27" s="830"/>
      <c r="G27" s="830"/>
      <c r="H27" s="830"/>
      <c r="I27" s="830"/>
      <c r="J27" s="831"/>
      <c r="K27" s="831"/>
      <c r="L27" s="831"/>
      <c r="M27" s="831"/>
      <c r="N27" s="831"/>
      <c r="O27" s="831"/>
      <c r="P27" s="831"/>
      <c r="Q27" s="831"/>
      <c r="R27" s="837"/>
      <c r="S27" s="832"/>
      <c r="T27" s="832"/>
      <c r="U27" s="832"/>
      <c r="V27" s="832"/>
      <c r="W27" s="832"/>
      <c r="X27" s="832"/>
      <c r="Y27" s="833"/>
    </row>
    <row r="28" spans="2:25" s="29" customFormat="1" ht="14.1" customHeight="1" x14ac:dyDescent="0.15">
      <c r="B28" s="830"/>
      <c r="C28" s="830"/>
      <c r="D28" s="830"/>
      <c r="E28" s="830"/>
      <c r="F28" s="830"/>
      <c r="G28" s="830"/>
      <c r="H28" s="830"/>
      <c r="I28" s="830"/>
      <c r="J28" s="831"/>
      <c r="K28" s="831"/>
      <c r="L28" s="831"/>
      <c r="M28" s="831"/>
      <c r="N28" s="831"/>
      <c r="O28" s="831"/>
      <c r="P28" s="831"/>
      <c r="Q28" s="831"/>
      <c r="R28" s="837"/>
      <c r="S28" s="832"/>
      <c r="T28" s="832"/>
      <c r="U28" s="832"/>
      <c r="V28" s="832"/>
      <c r="W28" s="832"/>
      <c r="X28" s="832"/>
      <c r="Y28" s="833"/>
    </row>
    <row r="29" spans="2:25" s="29" customFormat="1" ht="14.1" customHeight="1" x14ac:dyDescent="0.15">
      <c r="B29" s="830"/>
      <c r="C29" s="830"/>
      <c r="D29" s="830"/>
      <c r="E29" s="830"/>
      <c r="F29" s="830"/>
      <c r="G29" s="830"/>
      <c r="H29" s="830"/>
      <c r="I29" s="830"/>
      <c r="J29" s="831"/>
      <c r="K29" s="831"/>
      <c r="L29" s="831"/>
      <c r="M29" s="831"/>
      <c r="N29" s="831"/>
      <c r="O29" s="831"/>
      <c r="P29" s="831"/>
      <c r="Q29" s="831"/>
      <c r="R29" s="837"/>
      <c r="S29" s="832"/>
      <c r="T29" s="832"/>
      <c r="U29" s="832"/>
      <c r="V29" s="832"/>
      <c r="W29" s="832"/>
      <c r="X29" s="832"/>
      <c r="Y29" s="833"/>
    </row>
    <row r="30" spans="2:25" s="29" customFormat="1" ht="14.1" customHeight="1" x14ac:dyDescent="0.15">
      <c r="B30" s="830"/>
      <c r="C30" s="830"/>
      <c r="D30" s="830"/>
      <c r="E30" s="830"/>
      <c r="F30" s="830"/>
      <c r="G30" s="830"/>
      <c r="H30" s="830"/>
      <c r="I30" s="830"/>
      <c r="J30" s="831"/>
      <c r="K30" s="831"/>
      <c r="L30" s="831"/>
      <c r="M30" s="831"/>
      <c r="N30" s="831"/>
      <c r="O30" s="831"/>
      <c r="P30" s="831"/>
      <c r="Q30" s="831"/>
      <c r="R30" s="837"/>
      <c r="S30" s="832"/>
      <c r="T30" s="832"/>
      <c r="U30" s="832"/>
      <c r="V30" s="832"/>
      <c r="W30" s="832"/>
      <c r="X30" s="832"/>
      <c r="Y30" s="833"/>
    </row>
    <row r="31" spans="2:25" s="29" customFormat="1" ht="14.1" customHeight="1" x14ac:dyDescent="0.15">
      <c r="B31" s="830"/>
      <c r="C31" s="830"/>
      <c r="D31" s="830"/>
      <c r="E31" s="830"/>
      <c r="F31" s="830"/>
      <c r="G31" s="830"/>
      <c r="H31" s="830"/>
      <c r="I31" s="830"/>
      <c r="J31" s="831"/>
      <c r="K31" s="831"/>
      <c r="L31" s="831"/>
      <c r="M31" s="831"/>
      <c r="N31" s="831"/>
      <c r="O31" s="831"/>
      <c r="P31" s="831"/>
      <c r="Q31" s="831"/>
      <c r="R31" s="837"/>
      <c r="S31" s="832"/>
      <c r="T31" s="832"/>
      <c r="U31" s="832"/>
      <c r="V31" s="832"/>
      <c r="W31" s="832"/>
      <c r="X31" s="832"/>
      <c r="Y31" s="833"/>
    </row>
    <row r="32" spans="2:25" s="29" customFormat="1" ht="14.1" customHeight="1" x14ac:dyDescent="0.15">
      <c r="B32" s="830"/>
      <c r="C32" s="830"/>
      <c r="D32" s="830"/>
      <c r="E32" s="830"/>
      <c r="F32" s="830"/>
      <c r="G32" s="830"/>
      <c r="H32" s="830"/>
      <c r="I32" s="830"/>
      <c r="J32" s="831"/>
      <c r="K32" s="831"/>
      <c r="L32" s="831"/>
      <c r="M32" s="831"/>
      <c r="N32" s="831"/>
      <c r="O32" s="831"/>
      <c r="P32" s="831"/>
      <c r="Q32" s="831"/>
      <c r="R32" s="837"/>
      <c r="S32" s="832"/>
      <c r="T32" s="832"/>
      <c r="U32" s="832"/>
      <c r="V32" s="832"/>
      <c r="W32" s="832"/>
      <c r="X32" s="832"/>
      <c r="Y32" s="833"/>
    </row>
    <row r="33" spans="2:25" s="29" customFormat="1" ht="14.1" customHeight="1" x14ac:dyDescent="0.15">
      <c r="B33" s="830"/>
      <c r="C33" s="830"/>
      <c r="D33" s="830"/>
      <c r="E33" s="830"/>
      <c r="F33" s="830"/>
      <c r="G33" s="830"/>
      <c r="H33" s="830"/>
      <c r="I33" s="830"/>
      <c r="J33" s="831"/>
      <c r="K33" s="831"/>
      <c r="L33" s="831"/>
      <c r="M33" s="831"/>
      <c r="N33" s="831"/>
      <c r="O33" s="831"/>
      <c r="P33" s="831"/>
      <c r="Q33" s="831"/>
      <c r="R33" s="837"/>
      <c r="S33" s="832"/>
      <c r="T33" s="832"/>
      <c r="U33" s="832"/>
      <c r="V33" s="832"/>
      <c r="W33" s="832"/>
      <c r="X33" s="832"/>
      <c r="Y33" s="833"/>
    </row>
    <row r="34" spans="2:25" s="29" customFormat="1" ht="14.1" customHeight="1" x14ac:dyDescent="0.15">
      <c r="B34" s="830"/>
      <c r="C34" s="830"/>
      <c r="D34" s="830"/>
      <c r="E34" s="830"/>
      <c r="F34" s="830"/>
      <c r="G34" s="830"/>
      <c r="H34" s="830"/>
      <c r="I34" s="830"/>
      <c r="J34" s="831"/>
      <c r="K34" s="831"/>
      <c r="L34" s="831"/>
      <c r="M34" s="831"/>
      <c r="N34" s="831"/>
      <c r="O34" s="831"/>
      <c r="P34" s="831"/>
      <c r="Q34" s="831"/>
      <c r="R34" s="837"/>
      <c r="S34" s="832"/>
      <c r="T34" s="832"/>
      <c r="U34" s="832"/>
      <c r="V34" s="832"/>
      <c r="W34" s="832"/>
      <c r="X34" s="832"/>
      <c r="Y34" s="833"/>
    </row>
    <row r="35" spans="2:25" s="29" customFormat="1" ht="14.1" customHeight="1" x14ac:dyDescent="0.15">
      <c r="B35" s="830"/>
      <c r="C35" s="830"/>
      <c r="D35" s="830"/>
      <c r="E35" s="830"/>
      <c r="F35" s="830"/>
      <c r="G35" s="830"/>
      <c r="H35" s="830"/>
      <c r="I35" s="830"/>
      <c r="J35" s="831"/>
      <c r="K35" s="831"/>
      <c r="L35" s="831"/>
      <c r="M35" s="831"/>
      <c r="N35" s="831"/>
      <c r="O35" s="831"/>
      <c r="P35" s="831"/>
      <c r="Q35" s="831"/>
      <c r="R35" s="837"/>
      <c r="S35" s="832"/>
      <c r="T35" s="832"/>
      <c r="U35" s="832"/>
      <c r="V35" s="832"/>
      <c r="W35" s="832"/>
      <c r="X35" s="832"/>
      <c r="Y35" s="833"/>
    </row>
    <row r="36" spans="2:25" s="29" customFormat="1" ht="14.1" customHeight="1" x14ac:dyDescent="0.15">
      <c r="B36" s="830"/>
      <c r="C36" s="830"/>
      <c r="D36" s="830"/>
      <c r="E36" s="830"/>
      <c r="F36" s="830"/>
      <c r="G36" s="830"/>
      <c r="H36" s="830"/>
      <c r="I36" s="830"/>
      <c r="J36" s="831"/>
      <c r="K36" s="831"/>
      <c r="L36" s="831"/>
      <c r="M36" s="831"/>
      <c r="N36" s="831"/>
      <c r="O36" s="831"/>
      <c r="P36" s="831"/>
      <c r="Q36" s="831"/>
      <c r="R36" s="837"/>
      <c r="S36" s="832"/>
      <c r="T36" s="832"/>
      <c r="U36" s="832"/>
      <c r="V36" s="832"/>
      <c r="W36" s="832"/>
      <c r="X36" s="832"/>
      <c r="Y36" s="833"/>
    </row>
    <row r="37" spans="2:25" s="29" customFormat="1" ht="14.1" customHeight="1" x14ac:dyDescent="0.15">
      <c r="B37" s="830"/>
      <c r="C37" s="830"/>
      <c r="D37" s="830"/>
      <c r="E37" s="830"/>
      <c r="F37" s="830"/>
      <c r="G37" s="830"/>
      <c r="H37" s="830"/>
      <c r="I37" s="830"/>
      <c r="J37" s="831"/>
      <c r="K37" s="831"/>
      <c r="L37" s="831"/>
      <c r="M37" s="831"/>
      <c r="N37" s="831"/>
      <c r="O37" s="831"/>
      <c r="P37" s="831"/>
      <c r="Q37" s="831"/>
      <c r="R37" s="837"/>
      <c r="S37" s="832"/>
      <c r="T37" s="832"/>
      <c r="U37" s="832"/>
      <c r="V37" s="832"/>
      <c r="W37" s="832"/>
      <c r="X37" s="832"/>
      <c r="Y37" s="833"/>
    </row>
    <row r="38" spans="2:25" s="29" customFormat="1" ht="14.1" customHeight="1" x14ac:dyDescent="0.15">
      <c r="B38" s="830"/>
      <c r="C38" s="830"/>
      <c r="D38" s="830"/>
      <c r="E38" s="830"/>
      <c r="F38" s="830"/>
      <c r="G38" s="830"/>
      <c r="H38" s="830"/>
      <c r="I38" s="830"/>
      <c r="J38" s="831"/>
      <c r="K38" s="831"/>
      <c r="L38" s="831"/>
      <c r="M38" s="831"/>
      <c r="N38" s="831"/>
      <c r="O38" s="831"/>
      <c r="P38" s="831"/>
      <c r="Q38" s="831"/>
      <c r="R38" s="838"/>
      <c r="S38" s="839"/>
      <c r="T38" s="839"/>
      <c r="U38" s="839"/>
      <c r="V38" s="839"/>
      <c r="W38" s="839"/>
      <c r="X38" s="839"/>
      <c r="Y38" s="840"/>
    </row>
    <row r="39" spans="2:25" ht="15" customHeight="1" x14ac:dyDescent="0.15">
      <c r="B39" s="30"/>
      <c r="C39" s="32" t="s">
        <v>335</v>
      </c>
      <c r="D39" s="29"/>
      <c r="E39" s="30"/>
      <c r="F39" s="30"/>
      <c r="G39" s="30"/>
      <c r="H39" s="30"/>
      <c r="I39" s="30"/>
      <c r="J39" s="27"/>
      <c r="K39" s="27"/>
      <c r="L39" s="27"/>
      <c r="M39" s="27"/>
      <c r="N39" s="27"/>
      <c r="O39" s="27"/>
      <c r="P39" s="27"/>
      <c r="Q39" s="27"/>
      <c r="R39" s="244"/>
      <c r="S39" s="244"/>
      <c r="T39" s="244"/>
      <c r="U39" s="244"/>
      <c r="V39" s="244"/>
      <c r="W39" s="244"/>
      <c r="X39" s="244"/>
      <c r="Y39" s="244"/>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737DF3B8-F088-4B65-99EB-4A0468DBD7B2}"/>
    <dataValidation type="list" allowBlank="1" showInputMessage="1" showErrorMessage="1" sqref="E6:I6 M6:Q6 U6:Y6 E23:I23 M23:Q23 U23:Y23" xr:uid="{F798554E-F83C-453A-98A8-79DBC9C31B9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97C79F-CDC4-4642-BD0C-1B0480E03CD2}">
          <x14:formula1>
            <xm:f>'(参考)リスト'!$D$52:$D$54</xm:f>
          </x14:formula1>
          <xm:sqref>D7:E7 L7:M7 T7:U7 D24:E24 L24:M24 T24:U24</xm:sqref>
        </x14:dataValidation>
        <x14:dataValidation type="list" allowBlank="1" showInputMessage="1" showErrorMessage="1" xr:uid="{5BD057DB-D388-43E7-9035-FB68477718C2}">
          <x14:formula1>
            <xm:f>'(参考)リスト'!$F$52:$F$53</xm:f>
          </x14:formula1>
          <xm:sqref>D8 L8 T8 D25 L25 T25</xm:sqref>
        </x14:dataValidation>
        <x14:dataValidation type="list" allowBlank="1" showInputMessage="1" showErrorMessage="1" xr:uid="{7480A849-2067-4E78-95A0-8FB3B37AEBB2}">
          <x14:formula1>
            <xm:f>'(参考)リスト'!$E$52:$E$58</xm:f>
          </x14:formula1>
          <xm:sqref>H7:I7 P7:Q7 X7:Y7 H24:I24 P24:Q24 X24:Y24</xm:sqref>
        </x14:dataValidation>
        <x14:dataValidation type="list" showInputMessage="1" showErrorMessage="1" xr:uid="{AB90B558-7D54-4A39-BBD6-8410F1C2294D}">
          <x14:formula1>
            <xm:f>'(参考)リスト'!$B$52:$B$55</xm:f>
          </x14:formula1>
          <xm:sqref>D6 L6 T6 D23 L23 T23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0FAEC-D64F-44F9-B258-96605D3C2019}">
  <sheetPr>
    <pageSetUpPr fitToPage="1"/>
  </sheetPr>
  <dimension ref="B1:Z59"/>
  <sheetViews>
    <sheetView showGridLines="0" showZeros="0" view="pageBreakPreview" zoomScaleNormal="70" zoomScaleSheetLayoutView="100" workbookViewId="0">
      <selection activeCell="C6" sqref="C6:AJ18"/>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02" t="s">
        <v>303</v>
      </c>
      <c r="C3" s="802"/>
      <c r="D3" s="802"/>
      <c r="E3" s="803" t="s">
        <v>582</v>
      </c>
      <c r="F3" s="803"/>
      <c r="G3" s="803"/>
      <c r="H3" s="803"/>
      <c r="I3" s="796" t="s">
        <v>304</v>
      </c>
      <c r="J3" s="797"/>
      <c r="K3" s="798"/>
      <c r="L3" s="720" t="s">
        <v>584</v>
      </c>
      <c r="M3" s="721"/>
      <c r="N3" s="722"/>
      <c r="O3" s="804" t="s">
        <v>305</v>
      </c>
      <c r="P3" s="805"/>
      <c r="Q3" s="806"/>
      <c r="R3" s="810" t="s">
        <v>589</v>
      </c>
      <c r="S3" s="811"/>
      <c r="T3" s="812"/>
      <c r="U3" s="784" t="s">
        <v>327</v>
      </c>
      <c r="V3" s="785"/>
      <c r="W3" s="788">
        <v>45926</v>
      </c>
      <c r="X3" s="789"/>
      <c r="Y3" s="790"/>
    </row>
    <row r="4" spans="2:25" ht="25.15" customHeight="1" x14ac:dyDescent="0.15">
      <c r="B4" s="794" t="s">
        <v>306</v>
      </c>
      <c r="C4" s="794"/>
      <c r="D4" s="794"/>
      <c r="E4" s="795" t="s">
        <v>583</v>
      </c>
      <c r="F4" s="795"/>
      <c r="G4" s="795"/>
      <c r="H4" s="795"/>
      <c r="I4" s="796" t="s">
        <v>307</v>
      </c>
      <c r="J4" s="797"/>
      <c r="K4" s="798"/>
      <c r="L4" s="778" t="s">
        <v>585</v>
      </c>
      <c r="M4" s="779"/>
      <c r="N4" s="780"/>
      <c r="O4" s="807"/>
      <c r="P4" s="808"/>
      <c r="Q4" s="809"/>
      <c r="R4" s="799" t="s">
        <v>591</v>
      </c>
      <c r="S4" s="800"/>
      <c r="T4" s="801"/>
      <c r="U4" s="786"/>
      <c r="V4" s="787"/>
      <c r="W4" s="791"/>
      <c r="X4" s="792"/>
      <c r="Y4" s="793"/>
    </row>
    <row r="5" spans="2:25" ht="15" customHeight="1" x14ac:dyDescent="0.15">
      <c r="B5" s="796" t="s">
        <v>328</v>
      </c>
      <c r="C5" s="797"/>
      <c r="D5" s="798"/>
      <c r="E5" s="263" t="s">
        <v>573</v>
      </c>
      <c r="F5" s="796" t="s">
        <v>329</v>
      </c>
      <c r="G5" s="797"/>
      <c r="H5" s="798"/>
      <c r="I5" s="211">
        <v>101</v>
      </c>
      <c r="J5" s="796" t="s">
        <v>328</v>
      </c>
      <c r="K5" s="797"/>
      <c r="L5" s="798"/>
      <c r="M5" s="263"/>
      <c r="N5" s="796" t="s">
        <v>329</v>
      </c>
      <c r="O5" s="797"/>
      <c r="P5" s="798"/>
      <c r="Q5" s="211"/>
      <c r="R5" s="813" t="s">
        <v>328</v>
      </c>
      <c r="S5" s="814"/>
      <c r="T5" s="818"/>
      <c r="U5" s="264"/>
      <c r="V5" s="813" t="s">
        <v>329</v>
      </c>
      <c r="W5" s="814"/>
      <c r="X5" s="818"/>
      <c r="Y5" s="117"/>
    </row>
    <row r="6" spans="2:25" ht="15" customHeight="1" x14ac:dyDescent="0.15">
      <c r="B6" s="796" t="s">
        <v>330</v>
      </c>
      <c r="C6" s="797"/>
      <c r="D6" s="219" t="s">
        <v>595</v>
      </c>
      <c r="E6" s="819" t="s">
        <v>596</v>
      </c>
      <c r="F6" s="820"/>
      <c r="G6" s="820"/>
      <c r="H6" s="820"/>
      <c r="I6" s="821"/>
      <c r="J6" s="796" t="s">
        <v>330</v>
      </c>
      <c r="K6" s="797"/>
      <c r="L6" s="219"/>
      <c r="M6" s="819"/>
      <c r="N6" s="820"/>
      <c r="O6" s="820"/>
      <c r="P6" s="820"/>
      <c r="Q6" s="821"/>
      <c r="R6" s="813" t="s">
        <v>330</v>
      </c>
      <c r="S6" s="814"/>
      <c r="T6" s="247"/>
      <c r="U6" s="815"/>
      <c r="V6" s="816"/>
      <c r="W6" s="816"/>
      <c r="X6" s="816"/>
      <c r="Y6" s="817"/>
    </row>
    <row r="7" spans="2:25" ht="15" customHeight="1" x14ac:dyDescent="0.15">
      <c r="B7" s="796" t="s">
        <v>331</v>
      </c>
      <c r="C7" s="798"/>
      <c r="D7" s="720" t="s">
        <v>597</v>
      </c>
      <c r="E7" s="722"/>
      <c r="F7" s="796" t="s">
        <v>332</v>
      </c>
      <c r="G7" s="798"/>
      <c r="H7" s="293" t="s">
        <v>533</v>
      </c>
      <c r="I7" s="293"/>
      <c r="J7" s="796" t="s">
        <v>331</v>
      </c>
      <c r="K7" s="798"/>
      <c r="L7" s="720"/>
      <c r="M7" s="722"/>
      <c r="N7" s="796" t="s">
        <v>332</v>
      </c>
      <c r="O7" s="798"/>
      <c r="P7" s="293"/>
      <c r="Q7" s="293"/>
      <c r="R7" s="813" t="s">
        <v>331</v>
      </c>
      <c r="S7" s="818"/>
      <c r="T7" s="823"/>
      <c r="U7" s="824"/>
      <c r="V7" s="813" t="s">
        <v>332</v>
      </c>
      <c r="W7" s="818"/>
      <c r="X7" s="825"/>
      <c r="Y7" s="825"/>
    </row>
    <row r="8" spans="2:25" ht="15" customHeight="1" x14ac:dyDescent="0.15">
      <c r="B8" s="826" t="s">
        <v>333</v>
      </c>
      <c r="C8" s="826"/>
      <c r="D8" s="219" t="s">
        <v>598</v>
      </c>
      <c r="E8" s="245" t="s">
        <v>334</v>
      </c>
      <c r="F8" s="827" t="s">
        <v>611</v>
      </c>
      <c r="G8" s="827"/>
      <c r="H8" s="827"/>
      <c r="I8" s="827"/>
      <c r="J8" s="826" t="s">
        <v>333</v>
      </c>
      <c r="K8" s="826"/>
      <c r="L8" s="219"/>
      <c r="M8" s="245" t="s">
        <v>334</v>
      </c>
      <c r="N8" s="827"/>
      <c r="O8" s="827"/>
      <c r="P8" s="827"/>
      <c r="Q8" s="827"/>
      <c r="R8" s="828" t="s">
        <v>333</v>
      </c>
      <c r="S8" s="828"/>
      <c r="T8" s="247"/>
      <c r="U8" s="246" t="s">
        <v>334</v>
      </c>
      <c r="V8" s="822"/>
      <c r="W8" s="822"/>
      <c r="X8" s="822"/>
      <c r="Y8" s="822"/>
    </row>
    <row r="9" spans="2:25" s="29" customFormat="1" ht="14.1" customHeight="1" x14ac:dyDescent="0.15">
      <c r="B9" s="829"/>
      <c r="C9" s="829"/>
      <c r="D9" s="829"/>
      <c r="E9" s="829"/>
      <c r="F9" s="829"/>
      <c r="G9" s="829"/>
      <c r="H9" s="829"/>
      <c r="I9" s="829"/>
      <c r="J9" s="831"/>
      <c r="K9" s="831"/>
      <c r="L9" s="831"/>
      <c r="M9" s="831"/>
      <c r="N9" s="831"/>
      <c r="O9" s="831"/>
      <c r="P9" s="831"/>
      <c r="Q9" s="831"/>
      <c r="R9" s="832"/>
      <c r="S9" s="832"/>
      <c r="T9" s="832"/>
      <c r="U9" s="832"/>
      <c r="V9" s="832"/>
      <c r="W9" s="832"/>
      <c r="X9" s="832"/>
      <c r="Y9" s="833"/>
    </row>
    <row r="10" spans="2:25" s="29" customFormat="1" ht="14.1" customHeight="1" x14ac:dyDescent="0.15">
      <c r="B10" s="830"/>
      <c r="C10" s="830"/>
      <c r="D10" s="830"/>
      <c r="E10" s="830"/>
      <c r="F10" s="830"/>
      <c r="G10" s="830"/>
      <c r="H10" s="830"/>
      <c r="I10" s="830"/>
      <c r="J10" s="831"/>
      <c r="K10" s="831"/>
      <c r="L10" s="831"/>
      <c r="M10" s="831"/>
      <c r="N10" s="831"/>
      <c r="O10" s="831"/>
      <c r="P10" s="831"/>
      <c r="Q10" s="831"/>
      <c r="R10" s="832"/>
      <c r="S10" s="832"/>
      <c r="T10" s="832"/>
      <c r="U10" s="832"/>
      <c r="V10" s="832"/>
      <c r="W10" s="832"/>
      <c r="X10" s="832"/>
      <c r="Y10" s="833"/>
    </row>
    <row r="11" spans="2:25" s="29" customFormat="1" ht="14.1" customHeight="1" x14ac:dyDescent="0.15">
      <c r="B11" s="830"/>
      <c r="C11" s="830"/>
      <c r="D11" s="830"/>
      <c r="E11" s="830"/>
      <c r="F11" s="830"/>
      <c r="G11" s="830"/>
      <c r="H11" s="830"/>
      <c r="I11" s="830"/>
      <c r="J11" s="831"/>
      <c r="K11" s="831"/>
      <c r="L11" s="831"/>
      <c r="M11" s="831"/>
      <c r="N11" s="831"/>
      <c r="O11" s="831"/>
      <c r="P11" s="831"/>
      <c r="Q11" s="831"/>
      <c r="R11" s="832"/>
      <c r="S11" s="832"/>
      <c r="T11" s="832"/>
      <c r="U11" s="832"/>
      <c r="V11" s="832"/>
      <c r="W11" s="832"/>
      <c r="X11" s="832"/>
      <c r="Y11" s="833"/>
    </row>
    <row r="12" spans="2:25" s="29" customFormat="1" ht="14.1" customHeight="1" x14ac:dyDescent="0.15">
      <c r="B12" s="830"/>
      <c r="C12" s="830"/>
      <c r="D12" s="830"/>
      <c r="E12" s="830"/>
      <c r="F12" s="830"/>
      <c r="G12" s="830"/>
      <c r="H12" s="830"/>
      <c r="I12" s="830"/>
      <c r="J12" s="831"/>
      <c r="K12" s="831"/>
      <c r="L12" s="831"/>
      <c r="M12" s="831"/>
      <c r="N12" s="831"/>
      <c r="O12" s="831"/>
      <c r="P12" s="831"/>
      <c r="Q12" s="831"/>
      <c r="R12" s="832"/>
      <c r="S12" s="832"/>
      <c r="T12" s="832"/>
      <c r="U12" s="832"/>
      <c r="V12" s="832"/>
      <c r="W12" s="832"/>
      <c r="X12" s="832"/>
      <c r="Y12" s="833"/>
    </row>
    <row r="13" spans="2:25" s="29" customFormat="1" ht="14.1" customHeight="1" x14ac:dyDescent="0.15">
      <c r="B13" s="830"/>
      <c r="C13" s="830"/>
      <c r="D13" s="830"/>
      <c r="E13" s="830"/>
      <c r="F13" s="830"/>
      <c r="G13" s="830"/>
      <c r="H13" s="830"/>
      <c r="I13" s="830"/>
      <c r="J13" s="831"/>
      <c r="K13" s="831"/>
      <c r="L13" s="831"/>
      <c r="M13" s="831"/>
      <c r="N13" s="831"/>
      <c r="O13" s="831"/>
      <c r="P13" s="831"/>
      <c r="Q13" s="831"/>
      <c r="R13" s="832"/>
      <c r="S13" s="832"/>
      <c r="T13" s="832"/>
      <c r="U13" s="832"/>
      <c r="V13" s="832"/>
      <c r="W13" s="832"/>
      <c r="X13" s="832"/>
      <c r="Y13" s="833"/>
    </row>
    <row r="14" spans="2:25" s="29" customFormat="1" ht="14.1" customHeight="1" x14ac:dyDescent="0.15">
      <c r="B14" s="830"/>
      <c r="C14" s="830"/>
      <c r="D14" s="830"/>
      <c r="E14" s="830"/>
      <c r="F14" s="830"/>
      <c r="G14" s="830"/>
      <c r="H14" s="830"/>
      <c r="I14" s="830"/>
      <c r="J14" s="831"/>
      <c r="K14" s="831"/>
      <c r="L14" s="831"/>
      <c r="M14" s="831"/>
      <c r="N14" s="831"/>
      <c r="O14" s="831"/>
      <c r="P14" s="831"/>
      <c r="Q14" s="831"/>
      <c r="R14" s="832"/>
      <c r="S14" s="832"/>
      <c r="T14" s="832"/>
      <c r="U14" s="832"/>
      <c r="V14" s="832"/>
      <c r="W14" s="832"/>
      <c r="X14" s="832"/>
      <c r="Y14" s="833"/>
    </row>
    <row r="15" spans="2:25" s="29" customFormat="1" ht="14.1" customHeight="1" x14ac:dyDescent="0.15">
      <c r="B15" s="830"/>
      <c r="C15" s="830"/>
      <c r="D15" s="830"/>
      <c r="E15" s="830"/>
      <c r="F15" s="830"/>
      <c r="G15" s="830"/>
      <c r="H15" s="830"/>
      <c r="I15" s="830"/>
      <c r="J15" s="831"/>
      <c r="K15" s="831"/>
      <c r="L15" s="831"/>
      <c r="M15" s="831"/>
      <c r="N15" s="831"/>
      <c r="O15" s="831"/>
      <c r="P15" s="831"/>
      <c r="Q15" s="831"/>
      <c r="R15" s="832"/>
      <c r="S15" s="832"/>
      <c r="T15" s="832"/>
      <c r="U15" s="832"/>
      <c r="V15" s="832"/>
      <c r="W15" s="832"/>
      <c r="X15" s="832"/>
      <c r="Y15" s="833"/>
    </row>
    <row r="16" spans="2:25" s="29" customFormat="1" ht="14.1" customHeight="1" x14ac:dyDescent="0.15">
      <c r="B16" s="830"/>
      <c r="C16" s="830"/>
      <c r="D16" s="830"/>
      <c r="E16" s="830"/>
      <c r="F16" s="830"/>
      <c r="G16" s="830"/>
      <c r="H16" s="830"/>
      <c r="I16" s="830"/>
      <c r="J16" s="831"/>
      <c r="K16" s="831"/>
      <c r="L16" s="831"/>
      <c r="M16" s="831"/>
      <c r="N16" s="831"/>
      <c r="O16" s="831"/>
      <c r="P16" s="831"/>
      <c r="Q16" s="831"/>
      <c r="R16" s="832"/>
      <c r="S16" s="832"/>
      <c r="T16" s="832"/>
      <c r="U16" s="832"/>
      <c r="V16" s="832"/>
      <c r="W16" s="832"/>
      <c r="X16" s="832"/>
      <c r="Y16" s="833"/>
    </row>
    <row r="17" spans="2:25" s="29" customFormat="1" ht="14.1" customHeight="1" x14ac:dyDescent="0.15">
      <c r="B17" s="830"/>
      <c r="C17" s="830"/>
      <c r="D17" s="830"/>
      <c r="E17" s="830"/>
      <c r="F17" s="830"/>
      <c r="G17" s="830"/>
      <c r="H17" s="830"/>
      <c r="I17" s="830"/>
      <c r="J17" s="831"/>
      <c r="K17" s="831"/>
      <c r="L17" s="831"/>
      <c r="M17" s="831"/>
      <c r="N17" s="831"/>
      <c r="O17" s="831"/>
      <c r="P17" s="831"/>
      <c r="Q17" s="831"/>
      <c r="R17" s="832"/>
      <c r="S17" s="832"/>
      <c r="T17" s="832"/>
      <c r="U17" s="832"/>
      <c r="V17" s="832"/>
      <c r="W17" s="832"/>
      <c r="X17" s="832"/>
      <c r="Y17" s="833"/>
    </row>
    <row r="18" spans="2:25" s="29" customFormat="1" ht="14.1" customHeight="1" x14ac:dyDescent="0.15">
      <c r="B18" s="830"/>
      <c r="C18" s="830"/>
      <c r="D18" s="830"/>
      <c r="E18" s="830"/>
      <c r="F18" s="830"/>
      <c r="G18" s="830"/>
      <c r="H18" s="830"/>
      <c r="I18" s="830"/>
      <c r="J18" s="831"/>
      <c r="K18" s="831"/>
      <c r="L18" s="831"/>
      <c r="M18" s="831"/>
      <c r="N18" s="831"/>
      <c r="O18" s="831"/>
      <c r="P18" s="831"/>
      <c r="Q18" s="831"/>
      <c r="R18" s="832"/>
      <c r="S18" s="832"/>
      <c r="T18" s="832"/>
      <c r="U18" s="832"/>
      <c r="V18" s="832"/>
      <c r="W18" s="832"/>
      <c r="X18" s="832"/>
      <c r="Y18" s="833"/>
    </row>
    <row r="19" spans="2:25" s="29" customFormat="1" ht="14.1" customHeight="1" x14ac:dyDescent="0.15">
      <c r="B19" s="830"/>
      <c r="C19" s="830"/>
      <c r="D19" s="830"/>
      <c r="E19" s="830"/>
      <c r="F19" s="830"/>
      <c r="G19" s="830"/>
      <c r="H19" s="830"/>
      <c r="I19" s="830"/>
      <c r="J19" s="831"/>
      <c r="K19" s="831"/>
      <c r="L19" s="831"/>
      <c r="M19" s="831"/>
      <c r="N19" s="831"/>
      <c r="O19" s="831"/>
      <c r="P19" s="831"/>
      <c r="Q19" s="831"/>
      <c r="R19" s="832"/>
      <c r="S19" s="832"/>
      <c r="T19" s="832"/>
      <c r="U19" s="832"/>
      <c r="V19" s="832"/>
      <c r="W19" s="832"/>
      <c r="X19" s="832"/>
      <c r="Y19" s="833"/>
    </row>
    <row r="20" spans="2:25" s="29" customFormat="1" ht="14.1" customHeight="1" x14ac:dyDescent="0.15">
      <c r="B20" s="830"/>
      <c r="C20" s="830"/>
      <c r="D20" s="830"/>
      <c r="E20" s="830"/>
      <c r="F20" s="830"/>
      <c r="G20" s="830"/>
      <c r="H20" s="830"/>
      <c r="I20" s="830"/>
      <c r="J20" s="831"/>
      <c r="K20" s="831"/>
      <c r="L20" s="831"/>
      <c r="M20" s="831"/>
      <c r="N20" s="831"/>
      <c r="O20" s="831"/>
      <c r="P20" s="831"/>
      <c r="Q20" s="831"/>
      <c r="R20" s="832"/>
      <c r="S20" s="832"/>
      <c r="T20" s="832"/>
      <c r="U20" s="832"/>
      <c r="V20" s="832"/>
      <c r="W20" s="832"/>
      <c r="X20" s="832"/>
      <c r="Y20" s="833"/>
    </row>
    <row r="21" spans="2:25" s="29" customFormat="1" ht="14.1" customHeight="1" x14ac:dyDescent="0.15">
      <c r="B21" s="830"/>
      <c r="C21" s="830"/>
      <c r="D21" s="830"/>
      <c r="E21" s="830"/>
      <c r="F21" s="830"/>
      <c r="G21" s="830"/>
      <c r="H21" s="830"/>
      <c r="I21" s="830"/>
      <c r="J21" s="831"/>
      <c r="K21" s="831"/>
      <c r="L21" s="831"/>
      <c r="M21" s="831"/>
      <c r="N21" s="831"/>
      <c r="O21" s="831"/>
      <c r="P21" s="831"/>
      <c r="Q21" s="831"/>
      <c r="R21" s="832"/>
      <c r="S21" s="832"/>
      <c r="T21" s="832"/>
      <c r="U21" s="832"/>
      <c r="V21" s="832"/>
      <c r="W21" s="832"/>
      <c r="X21" s="832"/>
      <c r="Y21" s="833"/>
    </row>
    <row r="22" spans="2:25" ht="15" customHeight="1" x14ac:dyDescent="0.15">
      <c r="B22" s="796" t="s">
        <v>328</v>
      </c>
      <c r="C22" s="797"/>
      <c r="D22" s="798"/>
      <c r="E22" s="263"/>
      <c r="F22" s="796" t="s">
        <v>329</v>
      </c>
      <c r="G22" s="797"/>
      <c r="H22" s="798"/>
      <c r="I22" s="211"/>
      <c r="J22" s="796" t="s">
        <v>328</v>
      </c>
      <c r="K22" s="797"/>
      <c r="L22" s="798"/>
      <c r="M22" s="263"/>
      <c r="N22" s="796" t="s">
        <v>329</v>
      </c>
      <c r="O22" s="797"/>
      <c r="P22" s="798"/>
      <c r="Q22" s="211"/>
      <c r="R22" s="813" t="s">
        <v>328</v>
      </c>
      <c r="S22" s="814"/>
      <c r="T22" s="818"/>
      <c r="U22" s="264"/>
      <c r="V22" s="813" t="s">
        <v>329</v>
      </c>
      <c r="W22" s="814"/>
      <c r="X22" s="818"/>
      <c r="Y22" s="117"/>
    </row>
    <row r="23" spans="2:25" ht="15" customHeight="1" x14ac:dyDescent="0.15">
      <c r="B23" s="796" t="s">
        <v>330</v>
      </c>
      <c r="C23" s="797"/>
      <c r="D23" s="219"/>
      <c r="E23" s="819"/>
      <c r="F23" s="820"/>
      <c r="G23" s="820"/>
      <c r="H23" s="820"/>
      <c r="I23" s="821"/>
      <c r="J23" s="796" t="s">
        <v>330</v>
      </c>
      <c r="K23" s="797"/>
      <c r="L23" s="219"/>
      <c r="M23" s="819"/>
      <c r="N23" s="820"/>
      <c r="O23" s="820"/>
      <c r="P23" s="820"/>
      <c r="Q23" s="821"/>
      <c r="R23" s="813" t="s">
        <v>330</v>
      </c>
      <c r="S23" s="814"/>
      <c r="T23" s="247"/>
      <c r="U23" s="815"/>
      <c r="V23" s="816"/>
      <c r="W23" s="816"/>
      <c r="X23" s="816"/>
      <c r="Y23" s="817"/>
    </row>
    <row r="24" spans="2:25" ht="15" customHeight="1" x14ac:dyDescent="0.15">
      <c r="B24" s="796" t="s">
        <v>331</v>
      </c>
      <c r="C24" s="798"/>
      <c r="D24" s="720"/>
      <c r="E24" s="722"/>
      <c r="F24" s="796" t="s">
        <v>332</v>
      </c>
      <c r="G24" s="798"/>
      <c r="H24" s="293"/>
      <c r="I24" s="293"/>
      <c r="J24" s="796" t="s">
        <v>331</v>
      </c>
      <c r="K24" s="798"/>
      <c r="L24" s="720"/>
      <c r="M24" s="722"/>
      <c r="N24" s="796" t="s">
        <v>332</v>
      </c>
      <c r="O24" s="798"/>
      <c r="P24" s="293"/>
      <c r="Q24" s="293"/>
      <c r="R24" s="813" t="s">
        <v>331</v>
      </c>
      <c r="S24" s="818"/>
      <c r="T24" s="823"/>
      <c r="U24" s="824"/>
      <c r="V24" s="813" t="s">
        <v>332</v>
      </c>
      <c r="W24" s="818"/>
      <c r="X24" s="825"/>
      <c r="Y24" s="825"/>
    </row>
    <row r="25" spans="2:25" ht="15" customHeight="1" x14ac:dyDescent="0.15">
      <c r="B25" s="826" t="s">
        <v>333</v>
      </c>
      <c r="C25" s="826"/>
      <c r="D25" s="219"/>
      <c r="E25" s="245" t="s">
        <v>334</v>
      </c>
      <c r="F25" s="827"/>
      <c r="G25" s="827"/>
      <c r="H25" s="827"/>
      <c r="I25" s="827"/>
      <c r="J25" s="826" t="s">
        <v>333</v>
      </c>
      <c r="K25" s="826"/>
      <c r="L25" s="219"/>
      <c r="M25" s="245" t="s">
        <v>334</v>
      </c>
      <c r="N25" s="827"/>
      <c r="O25" s="827"/>
      <c r="P25" s="827"/>
      <c r="Q25" s="827"/>
      <c r="R25" s="828" t="s">
        <v>333</v>
      </c>
      <c r="S25" s="828"/>
      <c r="T25" s="247"/>
      <c r="U25" s="246" t="s">
        <v>334</v>
      </c>
      <c r="V25" s="822"/>
      <c r="W25" s="822"/>
      <c r="X25" s="822"/>
      <c r="Y25" s="822"/>
    </row>
    <row r="26" spans="2:25" s="29" customFormat="1" ht="14.1" customHeight="1" x14ac:dyDescent="0.15">
      <c r="B26" s="829"/>
      <c r="C26" s="829"/>
      <c r="D26" s="829"/>
      <c r="E26" s="829"/>
      <c r="F26" s="829"/>
      <c r="G26" s="829"/>
      <c r="H26" s="829"/>
      <c r="I26" s="829"/>
      <c r="J26" s="831"/>
      <c r="K26" s="831"/>
      <c r="L26" s="831"/>
      <c r="M26" s="831"/>
      <c r="N26" s="831"/>
      <c r="O26" s="831"/>
      <c r="P26" s="831"/>
      <c r="Q26" s="831"/>
      <c r="R26" s="834"/>
      <c r="S26" s="835"/>
      <c r="T26" s="835"/>
      <c r="U26" s="835"/>
      <c r="V26" s="835"/>
      <c r="W26" s="835"/>
      <c r="X26" s="835"/>
      <c r="Y26" s="836"/>
    </row>
    <row r="27" spans="2:25" s="29" customFormat="1" ht="14.1" customHeight="1" x14ac:dyDescent="0.15">
      <c r="B27" s="830"/>
      <c r="C27" s="830"/>
      <c r="D27" s="830"/>
      <c r="E27" s="830"/>
      <c r="F27" s="830"/>
      <c r="G27" s="830"/>
      <c r="H27" s="830"/>
      <c r="I27" s="830"/>
      <c r="J27" s="831"/>
      <c r="K27" s="831"/>
      <c r="L27" s="831"/>
      <c r="M27" s="831"/>
      <c r="N27" s="831"/>
      <c r="O27" s="831"/>
      <c r="P27" s="831"/>
      <c r="Q27" s="831"/>
      <c r="R27" s="837"/>
      <c r="S27" s="832"/>
      <c r="T27" s="832"/>
      <c r="U27" s="832"/>
      <c r="V27" s="832"/>
      <c r="W27" s="832"/>
      <c r="X27" s="832"/>
      <c r="Y27" s="833"/>
    </row>
    <row r="28" spans="2:25" s="29" customFormat="1" ht="14.1" customHeight="1" x14ac:dyDescent="0.15">
      <c r="B28" s="830"/>
      <c r="C28" s="830"/>
      <c r="D28" s="830"/>
      <c r="E28" s="830"/>
      <c r="F28" s="830"/>
      <c r="G28" s="830"/>
      <c r="H28" s="830"/>
      <c r="I28" s="830"/>
      <c r="J28" s="831"/>
      <c r="K28" s="831"/>
      <c r="L28" s="831"/>
      <c r="M28" s="831"/>
      <c r="N28" s="831"/>
      <c r="O28" s="831"/>
      <c r="P28" s="831"/>
      <c r="Q28" s="831"/>
      <c r="R28" s="837"/>
      <c r="S28" s="832"/>
      <c r="T28" s="832"/>
      <c r="U28" s="832"/>
      <c r="V28" s="832"/>
      <c r="W28" s="832"/>
      <c r="X28" s="832"/>
      <c r="Y28" s="833"/>
    </row>
    <row r="29" spans="2:25" s="29" customFormat="1" ht="14.1" customHeight="1" x14ac:dyDescent="0.15">
      <c r="B29" s="830"/>
      <c r="C29" s="830"/>
      <c r="D29" s="830"/>
      <c r="E29" s="830"/>
      <c r="F29" s="830"/>
      <c r="G29" s="830"/>
      <c r="H29" s="830"/>
      <c r="I29" s="830"/>
      <c r="J29" s="831"/>
      <c r="K29" s="831"/>
      <c r="L29" s="831"/>
      <c r="M29" s="831"/>
      <c r="N29" s="831"/>
      <c r="O29" s="831"/>
      <c r="P29" s="831"/>
      <c r="Q29" s="831"/>
      <c r="R29" s="837"/>
      <c r="S29" s="832"/>
      <c r="T29" s="832"/>
      <c r="U29" s="832"/>
      <c r="V29" s="832"/>
      <c r="W29" s="832"/>
      <c r="X29" s="832"/>
      <c r="Y29" s="833"/>
    </row>
    <row r="30" spans="2:25" s="29" customFormat="1" ht="14.1" customHeight="1" x14ac:dyDescent="0.15">
      <c r="B30" s="830"/>
      <c r="C30" s="830"/>
      <c r="D30" s="830"/>
      <c r="E30" s="830"/>
      <c r="F30" s="830"/>
      <c r="G30" s="830"/>
      <c r="H30" s="830"/>
      <c r="I30" s="830"/>
      <c r="J30" s="831"/>
      <c r="K30" s="831"/>
      <c r="L30" s="831"/>
      <c r="M30" s="831"/>
      <c r="N30" s="831"/>
      <c r="O30" s="831"/>
      <c r="P30" s="831"/>
      <c r="Q30" s="831"/>
      <c r="R30" s="837"/>
      <c r="S30" s="832"/>
      <c r="T30" s="832"/>
      <c r="U30" s="832"/>
      <c r="V30" s="832"/>
      <c r="W30" s="832"/>
      <c r="X30" s="832"/>
      <c r="Y30" s="833"/>
    </row>
    <row r="31" spans="2:25" s="29" customFormat="1" ht="14.1" customHeight="1" x14ac:dyDescent="0.15">
      <c r="B31" s="830"/>
      <c r="C31" s="830"/>
      <c r="D31" s="830"/>
      <c r="E31" s="830"/>
      <c r="F31" s="830"/>
      <c r="G31" s="830"/>
      <c r="H31" s="830"/>
      <c r="I31" s="830"/>
      <c r="J31" s="831"/>
      <c r="K31" s="831"/>
      <c r="L31" s="831"/>
      <c r="M31" s="831"/>
      <c r="N31" s="831"/>
      <c r="O31" s="831"/>
      <c r="P31" s="831"/>
      <c r="Q31" s="831"/>
      <c r="R31" s="837"/>
      <c r="S31" s="832"/>
      <c r="T31" s="832"/>
      <c r="U31" s="832"/>
      <c r="V31" s="832"/>
      <c r="W31" s="832"/>
      <c r="X31" s="832"/>
      <c r="Y31" s="833"/>
    </row>
    <row r="32" spans="2:25" s="29" customFormat="1" ht="14.1" customHeight="1" x14ac:dyDescent="0.15">
      <c r="B32" s="830"/>
      <c r="C32" s="830"/>
      <c r="D32" s="830"/>
      <c r="E32" s="830"/>
      <c r="F32" s="830"/>
      <c r="G32" s="830"/>
      <c r="H32" s="830"/>
      <c r="I32" s="830"/>
      <c r="J32" s="831"/>
      <c r="K32" s="831"/>
      <c r="L32" s="831"/>
      <c r="M32" s="831"/>
      <c r="N32" s="831"/>
      <c r="O32" s="831"/>
      <c r="P32" s="831"/>
      <c r="Q32" s="831"/>
      <c r="R32" s="837"/>
      <c r="S32" s="832"/>
      <c r="T32" s="832"/>
      <c r="U32" s="832"/>
      <c r="V32" s="832"/>
      <c r="W32" s="832"/>
      <c r="X32" s="832"/>
      <c r="Y32" s="833"/>
    </row>
    <row r="33" spans="2:25" s="29" customFormat="1" ht="14.1" customHeight="1" x14ac:dyDescent="0.15">
      <c r="B33" s="830"/>
      <c r="C33" s="830"/>
      <c r="D33" s="830"/>
      <c r="E33" s="830"/>
      <c r="F33" s="830"/>
      <c r="G33" s="830"/>
      <c r="H33" s="830"/>
      <c r="I33" s="830"/>
      <c r="J33" s="831"/>
      <c r="K33" s="831"/>
      <c r="L33" s="831"/>
      <c r="M33" s="831"/>
      <c r="N33" s="831"/>
      <c r="O33" s="831"/>
      <c r="P33" s="831"/>
      <c r="Q33" s="831"/>
      <c r="R33" s="837"/>
      <c r="S33" s="832"/>
      <c r="T33" s="832"/>
      <c r="U33" s="832"/>
      <c r="V33" s="832"/>
      <c r="W33" s="832"/>
      <c r="X33" s="832"/>
      <c r="Y33" s="833"/>
    </row>
    <row r="34" spans="2:25" s="29" customFormat="1" ht="14.1" customHeight="1" x14ac:dyDescent="0.15">
      <c r="B34" s="830"/>
      <c r="C34" s="830"/>
      <c r="D34" s="830"/>
      <c r="E34" s="830"/>
      <c r="F34" s="830"/>
      <c r="G34" s="830"/>
      <c r="H34" s="830"/>
      <c r="I34" s="830"/>
      <c r="J34" s="831"/>
      <c r="K34" s="831"/>
      <c r="L34" s="831"/>
      <c r="M34" s="831"/>
      <c r="N34" s="831"/>
      <c r="O34" s="831"/>
      <c r="P34" s="831"/>
      <c r="Q34" s="831"/>
      <c r="R34" s="837"/>
      <c r="S34" s="832"/>
      <c r="T34" s="832"/>
      <c r="U34" s="832"/>
      <c r="V34" s="832"/>
      <c r="W34" s="832"/>
      <c r="X34" s="832"/>
      <c r="Y34" s="833"/>
    </row>
    <row r="35" spans="2:25" s="29" customFormat="1" ht="14.1" customHeight="1" x14ac:dyDescent="0.15">
      <c r="B35" s="830"/>
      <c r="C35" s="830"/>
      <c r="D35" s="830"/>
      <c r="E35" s="830"/>
      <c r="F35" s="830"/>
      <c r="G35" s="830"/>
      <c r="H35" s="830"/>
      <c r="I35" s="830"/>
      <c r="J35" s="831"/>
      <c r="K35" s="831"/>
      <c r="L35" s="831"/>
      <c r="M35" s="831"/>
      <c r="N35" s="831"/>
      <c r="O35" s="831"/>
      <c r="P35" s="831"/>
      <c r="Q35" s="831"/>
      <c r="R35" s="837"/>
      <c r="S35" s="832"/>
      <c r="T35" s="832"/>
      <c r="U35" s="832"/>
      <c r="V35" s="832"/>
      <c r="W35" s="832"/>
      <c r="X35" s="832"/>
      <c r="Y35" s="833"/>
    </row>
    <row r="36" spans="2:25" s="29" customFormat="1" ht="14.1" customHeight="1" x14ac:dyDescent="0.15">
      <c r="B36" s="830"/>
      <c r="C36" s="830"/>
      <c r="D36" s="830"/>
      <c r="E36" s="830"/>
      <c r="F36" s="830"/>
      <c r="G36" s="830"/>
      <c r="H36" s="830"/>
      <c r="I36" s="830"/>
      <c r="J36" s="831"/>
      <c r="K36" s="831"/>
      <c r="L36" s="831"/>
      <c r="M36" s="831"/>
      <c r="N36" s="831"/>
      <c r="O36" s="831"/>
      <c r="P36" s="831"/>
      <c r="Q36" s="831"/>
      <c r="R36" s="837"/>
      <c r="S36" s="832"/>
      <c r="T36" s="832"/>
      <c r="U36" s="832"/>
      <c r="V36" s="832"/>
      <c r="W36" s="832"/>
      <c r="X36" s="832"/>
      <c r="Y36" s="833"/>
    </row>
    <row r="37" spans="2:25" s="29" customFormat="1" ht="14.1" customHeight="1" x14ac:dyDescent="0.15">
      <c r="B37" s="830"/>
      <c r="C37" s="830"/>
      <c r="D37" s="830"/>
      <c r="E37" s="830"/>
      <c r="F37" s="830"/>
      <c r="G37" s="830"/>
      <c r="H37" s="830"/>
      <c r="I37" s="830"/>
      <c r="J37" s="831"/>
      <c r="K37" s="831"/>
      <c r="L37" s="831"/>
      <c r="M37" s="831"/>
      <c r="N37" s="831"/>
      <c r="O37" s="831"/>
      <c r="P37" s="831"/>
      <c r="Q37" s="831"/>
      <c r="R37" s="837"/>
      <c r="S37" s="832"/>
      <c r="T37" s="832"/>
      <c r="U37" s="832"/>
      <c r="V37" s="832"/>
      <c r="W37" s="832"/>
      <c r="X37" s="832"/>
      <c r="Y37" s="833"/>
    </row>
    <row r="38" spans="2:25" s="29" customFormat="1" ht="14.1" customHeight="1" x14ac:dyDescent="0.15">
      <c r="B38" s="830"/>
      <c r="C38" s="830"/>
      <c r="D38" s="830"/>
      <c r="E38" s="830"/>
      <c r="F38" s="830"/>
      <c r="G38" s="830"/>
      <c r="H38" s="830"/>
      <c r="I38" s="830"/>
      <c r="J38" s="831"/>
      <c r="K38" s="831"/>
      <c r="L38" s="831"/>
      <c r="M38" s="831"/>
      <c r="N38" s="831"/>
      <c r="O38" s="831"/>
      <c r="P38" s="831"/>
      <c r="Q38" s="831"/>
      <c r="R38" s="838"/>
      <c r="S38" s="839"/>
      <c r="T38" s="839"/>
      <c r="U38" s="839"/>
      <c r="V38" s="839"/>
      <c r="W38" s="839"/>
      <c r="X38" s="839"/>
      <c r="Y38" s="840"/>
    </row>
    <row r="39" spans="2:25" ht="15" customHeight="1" x14ac:dyDescent="0.15">
      <c r="B39" s="30"/>
      <c r="C39" s="32" t="s">
        <v>335</v>
      </c>
      <c r="D39" s="29"/>
      <c r="E39" s="30"/>
      <c r="F39" s="30"/>
      <c r="G39" s="30"/>
      <c r="H39" s="30"/>
      <c r="I39" s="30"/>
      <c r="J39" s="27"/>
      <c r="K39" s="27"/>
      <c r="L39" s="27"/>
      <c r="M39" s="27"/>
      <c r="N39" s="27"/>
      <c r="O39" s="27"/>
      <c r="P39" s="27"/>
      <c r="Q39" s="27"/>
      <c r="R39" s="244"/>
      <c r="S39" s="244"/>
      <c r="T39" s="244"/>
      <c r="U39" s="244"/>
      <c r="V39" s="244"/>
      <c r="W39" s="244"/>
      <c r="X39" s="244"/>
      <c r="Y39" s="244"/>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5CB926D8-27FB-42FB-96DB-D61887EB595A}"/>
    <dataValidation type="list" allowBlank="1" showInputMessage="1" showErrorMessage="1" sqref="E6:I6 M6:Q6 U6:Y6 E23:I23 M23:Q23 U23:Y23" xr:uid="{9DB427E1-3D2E-443E-8D7F-B61E2E8ED184}">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ED3FF7-1364-4EE9-B86F-28F9CA7A0968}">
          <x14:formula1>
            <xm:f>'(参考)リスト'!$D$52:$D$54</xm:f>
          </x14:formula1>
          <xm:sqref>D7:E7 L7:M7 T7:U7 D24:E24 L24:M24 T24:U24</xm:sqref>
        </x14:dataValidation>
        <x14:dataValidation type="list" allowBlank="1" showInputMessage="1" showErrorMessage="1" xr:uid="{F879E721-8209-463A-B0AE-5F77EDF774EB}">
          <x14:formula1>
            <xm:f>'(参考)リスト'!$F$52:$F$53</xm:f>
          </x14:formula1>
          <xm:sqref>D8 L8 T8 D25 L25 T25</xm:sqref>
        </x14:dataValidation>
        <x14:dataValidation type="list" allowBlank="1" showInputMessage="1" showErrorMessage="1" xr:uid="{ABB02512-80E9-4341-9CF0-1910C6107DF5}">
          <x14:formula1>
            <xm:f>'(参考)リスト'!$E$52:$E$58</xm:f>
          </x14:formula1>
          <xm:sqref>H7:I7 P7:Q7 X7:Y7 H24:I24 P24:Q24 X24:Y24</xm:sqref>
        </x14:dataValidation>
        <x14:dataValidation type="list" showInputMessage="1" showErrorMessage="1" xr:uid="{DE1BECB3-BD58-405E-9D18-EAC72B59218C}">
          <x14:formula1>
            <xm:f>'(参考)リスト'!$B$52:$B$55</xm:f>
          </x14:formula1>
          <xm:sqref>D6 L6 T6 D23 L23 T23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A1F72-100F-424A-88A3-FA993493585F}">
  <sheetPr>
    <pageSetUpPr fitToPage="1"/>
  </sheetPr>
  <dimension ref="B2:AI19"/>
  <sheetViews>
    <sheetView showGridLines="0" showZeros="0" view="pageBreakPreview" zoomScaleNormal="85" zoomScaleSheetLayoutView="100" workbookViewId="0">
      <selection activeCell="C6" sqref="C6:AJ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72" t="s">
        <v>338</v>
      </c>
      <c r="C3" s="472"/>
      <c r="D3" s="472"/>
      <c r="E3" s="852"/>
      <c r="F3" s="852"/>
      <c r="G3" s="852"/>
      <c r="H3" s="852"/>
      <c r="I3" s="85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row>
    <row r="4" spans="2:35" ht="20.100000000000001" customHeight="1" x14ac:dyDescent="0.15">
      <c r="B4" s="853" t="s">
        <v>60</v>
      </c>
      <c r="C4" s="854"/>
      <c r="D4" s="855"/>
      <c r="E4" s="856" t="s">
        <v>582</v>
      </c>
      <c r="F4" s="857"/>
      <c r="G4" s="857"/>
      <c r="H4" s="857"/>
      <c r="I4" s="858"/>
      <c r="J4" s="859" t="s">
        <v>61</v>
      </c>
      <c r="K4" s="860"/>
      <c r="L4" s="861"/>
      <c r="M4" s="862" t="s">
        <v>584</v>
      </c>
      <c r="N4" s="863"/>
      <c r="O4" s="863"/>
      <c r="P4" s="863"/>
      <c r="Q4" s="863"/>
      <c r="R4" s="864"/>
      <c r="S4" s="723" t="s">
        <v>294</v>
      </c>
      <c r="T4" s="724"/>
      <c r="U4" s="724"/>
      <c r="V4" s="725"/>
      <c r="W4" s="865" t="s">
        <v>589</v>
      </c>
      <c r="X4" s="866"/>
      <c r="Y4" s="866"/>
      <c r="Z4" s="866"/>
      <c r="AA4" s="866"/>
      <c r="AB4" s="867"/>
      <c r="AC4" s="459" t="s">
        <v>248</v>
      </c>
      <c r="AD4" s="460"/>
      <c r="AE4" s="461"/>
      <c r="AF4" s="868">
        <v>45926</v>
      </c>
      <c r="AG4" s="869"/>
      <c r="AH4" s="869"/>
      <c r="AI4" s="870"/>
    </row>
    <row r="5" spans="2:35" ht="20.100000000000001" customHeight="1" x14ac:dyDescent="0.15">
      <c r="B5" s="874" t="s">
        <v>165</v>
      </c>
      <c r="C5" s="875"/>
      <c r="D5" s="876"/>
      <c r="E5" s="877" t="s">
        <v>583</v>
      </c>
      <c r="F5" s="878"/>
      <c r="G5" s="878"/>
      <c r="H5" s="878"/>
      <c r="I5" s="879"/>
      <c r="J5" s="880" t="s">
        <v>166</v>
      </c>
      <c r="K5" s="881"/>
      <c r="L5" s="882"/>
      <c r="M5" s="862" t="s">
        <v>585</v>
      </c>
      <c r="N5" s="863"/>
      <c r="O5" s="863"/>
      <c r="P5" s="863"/>
      <c r="Q5" s="863"/>
      <c r="R5" s="864"/>
      <c r="S5" s="726"/>
      <c r="T5" s="727"/>
      <c r="U5" s="727"/>
      <c r="V5" s="728"/>
      <c r="W5" s="841" t="s">
        <v>591</v>
      </c>
      <c r="X5" s="842"/>
      <c r="Y5" s="842"/>
      <c r="Z5" s="842"/>
      <c r="AA5" s="842"/>
      <c r="AB5" s="843"/>
      <c r="AC5" s="462"/>
      <c r="AD5" s="463"/>
      <c r="AE5" s="464"/>
      <c r="AF5" s="871"/>
      <c r="AG5" s="872"/>
      <c r="AH5" s="872"/>
      <c r="AI5" s="873"/>
    </row>
    <row r="6" spans="2:35" ht="26.25" customHeight="1" x14ac:dyDescent="0.2">
      <c r="B6" s="844" t="s">
        <v>339</v>
      </c>
      <c r="C6" s="847" t="s">
        <v>340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45"/>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45"/>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45"/>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45"/>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45"/>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45"/>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45"/>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45"/>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45"/>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45"/>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45"/>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46"/>
      <c r="C18" s="80"/>
      <c r="D18" s="81"/>
      <c r="E18" s="82"/>
      <c r="F18" s="83"/>
      <c r="G18" s="83"/>
      <c r="H18" s="81"/>
      <c r="I18" s="81"/>
      <c r="J18" s="81"/>
      <c r="K18" s="81"/>
      <c r="L18" s="81"/>
      <c r="M18" s="81"/>
      <c r="N18" s="81"/>
      <c r="O18" s="81"/>
      <c r="P18" s="81"/>
      <c r="Q18" s="81"/>
      <c r="R18" s="81"/>
      <c r="S18" s="84"/>
      <c r="T18" s="84"/>
      <c r="U18" s="84"/>
      <c r="V18" s="850" t="s">
        <v>341</v>
      </c>
      <c r="W18" s="850"/>
      <c r="X18" s="850"/>
      <c r="Y18" s="850"/>
      <c r="Z18" s="850"/>
      <c r="AA18" s="850"/>
      <c r="AB18" s="850"/>
      <c r="AC18" s="850"/>
      <c r="AD18" s="850"/>
      <c r="AE18" s="850"/>
      <c r="AF18" s="850"/>
      <c r="AG18" s="850"/>
      <c r="AH18" s="850"/>
      <c r="AI18" s="85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AC42-A832-46E7-BCDD-117FA66C47CE}">
  <sheetPr>
    <pageSetUpPr fitToPage="1"/>
  </sheetPr>
  <dimension ref="B2:AI19"/>
  <sheetViews>
    <sheetView showGridLines="0" showZeros="0" view="pageBreakPreview" zoomScaleNormal="85" zoomScaleSheetLayoutView="100" workbookViewId="0">
      <selection activeCell="C6" sqref="C6:AJ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72" t="s">
        <v>338</v>
      </c>
      <c r="C3" s="472"/>
      <c r="D3" s="472"/>
      <c r="E3" s="852"/>
      <c r="F3" s="852"/>
      <c r="G3" s="852"/>
      <c r="H3" s="852"/>
      <c r="I3" s="85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row>
    <row r="4" spans="2:35" ht="20.100000000000001" customHeight="1" x14ac:dyDescent="0.15">
      <c r="B4" s="853" t="s">
        <v>60</v>
      </c>
      <c r="C4" s="854"/>
      <c r="D4" s="855"/>
      <c r="E4" s="856" t="s">
        <v>582</v>
      </c>
      <c r="F4" s="857"/>
      <c r="G4" s="857"/>
      <c r="H4" s="857"/>
      <c r="I4" s="858"/>
      <c r="J4" s="859" t="s">
        <v>61</v>
      </c>
      <c r="K4" s="860"/>
      <c r="L4" s="861"/>
      <c r="M4" s="862" t="s">
        <v>584</v>
      </c>
      <c r="N4" s="863"/>
      <c r="O4" s="863"/>
      <c r="P4" s="863"/>
      <c r="Q4" s="863"/>
      <c r="R4" s="864"/>
      <c r="S4" s="723" t="s">
        <v>294</v>
      </c>
      <c r="T4" s="724"/>
      <c r="U4" s="724"/>
      <c r="V4" s="725"/>
      <c r="W4" s="865" t="s">
        <v>589</v>
      </c>
      <c r="X4" s="866"/>
      <c r="Y4" s="866"/>
      <c r="Z4" s="866"/>
      <c r="AA4" s="866"/>
      <c r="AB4" s="867"/>
      <c r="AC4" s="459" t="s">
        <v>248</v>
      </c>
      <c r="AD4" s="460"/>
      <c r="AE4" s="461"/>
      <c r="AF4" s="868">
        <v>45926</v>
      </c>
      <c r="AG4" s="869"/>
      <c r="AH4" s="869"/>
      <c r="AI4" s="870"/>
    </row>
    <row r="5" spans="2:35" ht="20.100000000000001" customHeight="1" x14ac:dyDescent="0.15">
      <c r="B5" s="874" t="s">
        <v>165</v>
      </c>
      <c r="C5" s="875"/>
      <c r="D5" s="876"/>
      <c r="E5" s="877" t="s">
        <v>583</v>
      </c>
      <c r="F5" s="878"/>
      <c r="G5" s="878"/>
      <c r="H5" s="878"/>
      <c r="I5" s="879"/>
      <c r="J5" s="880" t="s">
        <v>166</v>
      </c>
      <c r="K5" s="881"/>
      <c r="L5" s="882"/>
      <c r="M5" s="862" t="s">
        <v>585</v>
      </c>
      <c r="N5" s="863"/>
      <c r="O5" s="863"/>
      <c r="P5" s="863"/>
      <c r="Q5" s="863"/>
      <c r="R5" s="864"/>
      <c r="S5" s="726"/>
      <c r="T5" s="727"/>
      <c r="U5" s="727"/>
      <c r="V5" s="728"/>
      <c r="W5" s="841" t="s">
        <v>591</v>
      </c>
      <c r="X5" s="842"/>
      <c r="Y5" s="842"/>
      <c r="Z5" s="842"/>
      <c r="AA5" s="842"/>
      <c r="AB5" s="843"/>
      <c r="AC5" s="462"/>
      <c r="AD5" s="463"/>
      <c r="AE5" s="464"/>
      <c r="AF5" s="871"/>
      <c r="AG5" s="872"/>
      <c r="AH5" s="872"/>
      <c r="AI5" s="873"/>
    </row>
    <row r="6" spans="2:35" ht="26.25" customHeight="1" x14ac:dyDescent="0.2">
      <c r="B6" s="844" t="s">
        <v>339</v>
      </c>
      <c r="C6" s="847" t="s">
        <v>340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45"/>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45"/>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45"/>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45"/>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45"/>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45"/>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45"/>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45"/>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45"/>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45"/>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45"/>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46"/>
      <c r="C18" s="80"/>
      <c r="D18" s="81"/>
      <c r="E18" s="82"/>
      <c r="F18" s="83"/>
      <c r="G18" s="83"/>
      <c r="H18" s="81"/>
      <c r="I18" s="81"/>
      <c r="J18" s="81"/>
      <c r="K18" s="81"/>
      <c r="L18" s="81"/>
      <c r="M18" s="81"/>
      <c r="N18" s="81"/>
      <c r="O18" s="81"/>
      <c r="P18" s="81"/>
      <c r="Q18" s="81"/>
      <c r="R18" s="81"/>
      <c r="S18" s="84"/>
      <c r="T18" s="84"/>
      <c r="U18" s="84"/>
      <c r="V18" s="850" t="s">
        <v>341</v>
      </c>
      <c r="W18" s="850"/>
      <c r="X18" s="850"/>
      <c r="Y18" s="850"/>
      <c r="Z18" s="850"/>
      <c r="AA18" s="850"/>
      <c r="AB18" s="850"/>
      <c r="AC18" s="850"/>
      <c r="AD18" s="850"/>
      <c r="AE18" s="850"/>
      <c r="AF18" s="850"/>
      <c r="AG18" s="850"/>
      <c r="AH18" s="850"/>
      <c r="AI18" s="85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CF71-DAB4-46AB-BC18-C3E2E36F8246}">
  <sheetPr>
    <pageSetUpPr fitToPage="1"/>
  </sheetPr>
  <dimension ref="B2:AI19"/>
  <sheetViews>
    <sheetView showGridLines="0" showZeros="0" view="pageBreakPreview" topLeftCell="A4" zoomScaleNormal="85" zoomScaleSheetLayoutView="100" workbookViewId="0">
      <selection activeCell="C6" sqref="C6:AJ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72" t="s">
        <v>902</v>
      </c>
      <c r="C3" s="472"/>
      <c r="D3" s="472"/>
      <c r="E3" s="852"/>
      <c r="F3" s="852"/>
      <c r="G3" s="852"/>
      <c r="H3" s="852"/>
      <c r="I3" s="85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row>
    <row r="4" spans="2:35" ht="20.100000000000001" customHeight="1" x14ac:dyDescent="0.15">
      <c r="B4" s="853" t="s">
        <v>60</v>
      </c>
      <c r="C4" s="854"/>
      <c r="D4" s="855"/>
      <c r="E4" s="856" t="s">
        <v>582</v>
      </c>
      <c r="F4" s="857"/>
      <c r="G4" s="857"/>
      <c r="H4" s="857"/>
      <c r="I4" s="858"/>
      <c r="J4" s="859" t="s">
        <v>61</v>
      </c>
      <c r="K4" s="860"/>
      <c r="L4" s="861"/>
      <c r="M4" s="862" t="s">
        <v>584</v>
      </c>
      <c r="N4" s="863"/>
      <c r="O4" s="863"/>
      <c r="P4" s="863"/>
      <c r="Q4" s="863"/>
      <c r="R4" s="864"/>
      <c r="S4" s="723" t="s">
        <v>294</v>
      </c>
      <c r="T4" s="724"/>
      <c r="U4" s="724"/>
      <c r="V4" s="725"/>
      <c r="W4" s="865" t="s">
        <v>589</v>
      </c>
      <c r="X4" s="866"/>
      <c r="Y4" s="866"/>
      <c r="Z4" s="866"/>
      <c r="AA4" s="866"/>
      <c r="AB4" s="867"/>
      <c r="AC4" s="459" t="s">
        <v>248</v>
      </c>
      <c r="AD4" s="460"/>
      <c r="AE4" s="461"/>
      <c r="AF4" s="868">
        <v>45926</v>
      </c>
      <c r="AG4" s="869"/>
      <c r="AH4" s="869"/>
      <c r="AI4" s="870"/>
    </row>
    <row r="5" spans="2:35" ht="20.100000000000001" customHeight="1" x14ac:dyDescent="0.15">
      <c r="B5" s="874" t="s">
        <v>165</v>
      </c>
      <c r="C5" s="875"/>
      <c r="D5" s="876"/>
      <c r="E5" s="877" t="s">
        <v>583</v>
      </c>
      <c r="F5" s="878"/>
      <c r="G5" s="878"/>
      <c r="H5" s="878"/>
      <c r="I5" s="879"/>
      <c r="J5" s="880" t="s">
        <v>166</v>
      </c>
      <c r="K5" s="881"/>
      <c r="L5" s="882"/>
      <c r="M5" s="862" t="s">
        <v>585</v>
      </c>
      <c r="N5" s="863"/>
      <c r="O5" s="863"/>
      <c r="P5" s="863"/>
      <c r="Q5" s="863"/>
      <c r="R5" s="864"/>
      <c r="S5" s="726"/>
      <c r="T5" s="727"/>
      <c r="U5" s="727"/>
      <c r="V5" s="728"/>
      <c r="W5" s="841" t="s">
        <v>591</v>
      </c>
      <c r="X5" s="842"/>
      <c r="Y5" s="842"/>
      <c r="Z5" s="842"/>
      <c r="AA5" s="842"/>
      <c r="AB5" s="843"/>
      <c r="AC5" s="462"/>
      <c r="AD5" s="463"/>
      <c r="AE5" s="464"/>
      <c r="AF5" s="871"/>
      <c r="AG5" s="872"/>
      <c r="AH5" s="872"/>
      <c r="AI5" s="873"/>
    </row>
    <row r="6" spans="2:35" ht="26.25" customHeight="1" x14ac:dyDescent="0.2">
      <c r="B6" s="844" t="s">
        <v>339</v>
      </c>
      <c r="C6" s="847" t="s">
        <v>340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45"/>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45"/>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45"/>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45"/>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45"/>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45"/>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45"/>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45"/>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45"/>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45"/>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45"/>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46"/>
      <c r="C18" s="80"/>
      <c r="D18" s="81"/>
      <c r="E18" s="82"/>
      <c r="F18" s="83"/>
      <c r="G18" s="83"/>
      <c r="H18" s="81"/>
      <c r="I18" s="81"/>
      <c r="J18" s="81"/>
      <c r="K18" s="81"/>
      <c r="L18" s="81"/>
      <c r="M18" s="81"/>
      <c r="N18" s="81"/>
      <c r="O18" s="81"/>
      <c r="P18" s="81"/>
      <c r="Q18" s="81"/>
      <c r="R18" s="81"/>
      <c r="S18" s="84"/>
      <c r="T18" s="84"/>
      <c r="U18" s="84"/>
      <c r="V18" s="850" t="s">
        <v>341</v>
      </c>
      <c r="W18" s="850"/>
      <c r="X18" s="850"/>
      <c r="Y18" s="850"/>
      <c r="Z18" s="850"/>
      <c r="AA18" s="850"/>
      <c r="AB18" s="850"/>
      <c r="AC18" s="850"/>
      <c r="AD18" s="850"/>
      <c r="AE18" s="850"/>
      <c r="AF18" s="850"/>
      <c r="AG18" s="850"/>
      <c r="AH18" s="850"/>
      <c r="AI18" s="851"/>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AAD4E-3DE2-42A8-901E-66829CAADF6C}">
  <sheetPr>
    <pageSetUpPr fitToPage="1"/>
  </sheetPr>
  <dimension ref="B2:AI19"/>
  <sheetViews>
    <sheetView showGridLines="0" showZeros="0" view="pageBreakPreview" zoomScaleNormal="85" zoomScaleSheetLayoutView="100" workbookViewId="0">
      <selection activeCell="C6" sqref="C6:AJ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72" t="s">
        <v>902</v>
      </c>
      <c r="C3" s="472"/>
      <c r="D3" s="472"/>
      <c r="E3" s="852"/>
      <c r="F3" s="852"/>
      <c r="G3" s="852"/>
      <c r="H3" s="852"/>
      <c r="I3" s="85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row>
    <row r="4" spans="2:35" ht="20.100000000000001" customHeight="1" x14ac:dyDescent="0.15">
      <c r="B4" s="853" t="s">
        <v>60</v>
      </c>
      <c r="C4" s="854"/>
      <c r="D4" s="855"/>
      <c r="E4" s="856" t="s">
        <v>582</v>
      </c>
      <c r="F4" s="857"/>
      <c r="G4" s="857"/>
      <c r="H4" s="857"/>
      <c r="I4" s="858"/>
      <c r="J4" s="859" t="s">
        <v>61</v>
      </c>
      <c r="K4" s="860"/>
      <c r="L4" s="861"/>
      <c r="M4" s="862" t="s">
        <v>584</v>
      </c>
      <c r="N4" s="863"/>
      <c r="O4" s="863"/>
      <c r="P4" s="863"/>
      <c r="Q4" s="863"/>
      <c r="R4" s="864"/>
      <c r="S4" s="723" t="s">
        <v>294</v>
      </c>
      <c r="T4" s="724"/>
      <c r="U4" s="724"/>
      <c r="V4" s="725"/>
      <c r="W4" s="865" t="s">
        <v>589</v>
      </c>
      <c r="X4" s="866"/>
      <c r="Y4" s="866"/>
      <c r="Z4" s="866"/>
      <c r="AA4" s="866"/>
      <c r="AB4" s="867"/>
      <c r="AC4" s="459" t="s">
        <v>248</v>
      </c>
      <c r="AD4" s="460"/>
      <c r="AE4" s="461"/>
      <c r="AF4" s="868">
        <v>45926</v>
      </c>
      <c r="AG4" s="869"/>
      <c r="AH4" s="869"/>
      <c r="AI4" s="870"/>
    </row>
    <row r="5" spans="2:35" ht="20.100000000000001" customHeight="1" x14ac:dyDescent="0.15">
      <c r="B5" s="874" t="s">
        <v>165</v>
      </c>
      <c r="C5" s="875"/>
      <c r="D5" s="876"/>
      <c r="E5" s="877" t="s">
        <v>583</v>
      </c>
      <c r="F5" s="878"/>
      <c r="G5" s="878"/>
      <c r="H5" s="878"/>
      <c r="I5" s="879"/>
      <c r="J5" s="880" t="s">
        <v>166</v>
      </c>
      <c r="K5" s="881"/>
      <c r="L5" s="882"/>
      <c r="M5" s="862" t="s">
        <v>585</v>
      </c>
      <c r="N5" s="863"/>
      <c r="O5" s="863"/>
      <c r="P5" s="863"/>
      <c r="Q5" s="863"/>
      <c r="R5" s="864"/>
      <c r="S5" s="726"/>
      <c r="T5" s="727"/>
      <c r="U5" s="727"/>
      <c r="V5" s="728"/>
      <c r="W5" s="841" t="s">
        <v>591</v>
      </c>
      <c r="X5" s="842"/>
      <c r="Y5" s="842"/>
      <c r="Z5" s="842"/>
      <c r="AA5" s="842"/>
      <c r="AB5" s="843"/>
      <c r="AC5" s="462"/>
      <c r="AD5" s="463"/>
      <c r="AE5" s="464"/>
      <c r="AF5" s="871"/>
      <c r="AG5" s="872"/>
      <c r="AH5" s="872"/>
      <c r="AI5" s="873"/>
    </row>
    <row r="6" spans="2:35" ht="26.25" customHeight="1" x14ac:dyDescent="0.2">
      <c r="B6" s="844" t="s">
        <v>339</v>
      </c>
      <c r="C6" s="847" t="s">
        <v>340</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45"/>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45"/>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45"/>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45"/>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45"/>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45"/>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45"/>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45"/>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45"/>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45"/>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45"/>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46"/>
      <c r="C18" s="80"/>
      <c r="D18" s="81"/>
      <c r="E18" s="82"/>
      <c r="F18" s="83"/>
      <c r="G18" s="83"/>
      <c r="H18" s="81"/>
      <c r="I18" s="81"/>
      <c r="J18" s="81"/>
      <c r="K18" s="81"/>
      <c r="L18" s="81"/>
      <c r="M18" s="81"/>
      <c r="N18" s="81"/>
      <c r="O18" s="81"/>
      <c r="P18" s="81"/>
      <c r="Q18" s="81"/>
      <c r="R18" s="81"/>
      <c r="S18" s="84"/>
      <c r="T18" s="84"/>
      <c r="U18" s="84"/>
      <c r="V18" s="850" t="s">
        <v>341</v>
      </c>
      <c r="W18" s="850"/>
      <c r="X18" s="850"/>
      <c r="Y18" s="850"/>
      <c r="Z18" s="850"/>
      <c r="AA18" s="850"/>
      <c r="AB18" s="850"/>
      <c r="AC18" s="850"/>
      <c r="AD18" s="850"/>
      <c r="AE18" s="850"/>
      <c r="AF18" s="850"/>
      <c r="AG18" s="850"/>
      <c r="AH18" s="850"/>
      <c r="AI18" s="851"/>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5FDC-F609-4F88-A57D-AB637B89A619}">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t="str">
        <f>N7</f>
        <v>PS</v>
      </c>
      <c r="AW5" s="39">
        <f>R7</f>
        <v>0.6</v>
      </c>
      <c r="AX5" s="50" t="str">
        <f>AM35</f>
        <v>Ⅱ</v>
      </c>
      <c r="AY5" s="50">
        <f>Y37</f>
        <v>0</v>
      </c>
      <c r="AZ5" s="50">
        <f t="shared" ref="AZ5:BJ5" si="0">Z37</f>
        <v>0</v>
      </c>
      <c r="BA5" s="50">
        <f t="shared" si="0"/>
        <v>0</v>
      </c>
      <c r="BB5" s="50">
        <f>AB37</f>
        <v>0</v>
      </c>
      <c r="BC5" s="50">
        <f t="shared" si="0"/>
        <v>0</v>
      </c>
      <c r="BD5" s="50">
        <f>AD37</f>
        <v>0</v>
      </c>
      <c r="BE5" s="50">
        <f>AE37</f>
        <v>8</v>
      </c>
      <c r="BF5" s="50">
        <f t="shared" si="0"/>
        <v>5</v>
      </c>
      <c r="BG5" s="50">
        <f t="shared" si="0"/>
        <v>0</v>
      </c>
      <c r="BH5" s="50">
        <f t="shared" si="0"/>
        <v>0</v>
      </c>
      <c r="BI5" s="50">
        <f>AI37</f>
        <v>0</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3.335</v>
      </c>
      <c r="BR5" s="50">
        <f>AF35</f>
        <v>1.5100000000000002</v>
      </c>
      <c r="BS5" s="50">
        <f>AG35</f>
        <v>0</v>
      </c>
      <c r="BT5" s="50">
        <f>AH35</f>
        <v>0</v>
      </c>
      <c r="BU5" s="50">
        <f>AI35</f>
        <v>0</v>
      </c>
      <c r="BV5" s="50">
        <f>AJ35</f>
        <v>15.200000000000001</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t="s">
        <v>562</v>
      </c>
      <c r="O7" s="920"/>
      <c r="P7" s="916" t="s">
        <v>364</v>
      </c>
      <c r="Q7" s="918"/>
      <c r="R7" s="921">
        <v>0.6</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616</v>
      </c>
      <c r="O11" s="944"/>
      <c r="P11" s="943" t="s">
        <v>617</v>
      </c>
      <c r="Q11" s="944"/>
      <c r="R11" s="825" t="s">
        <v>503</v>
      </c>
      <c r="S11" s="825"/>
      <c r="T11" s="825"/>
      <c r="U11" s="943" t="s">
        <v>619</v>
      </c>
      <c r="V11" s="944"/>
      <c r="W11" s="943" t="s">
        <v>549</v>
      </c>
      <c r="X11" s="944"/>
      <c r="Y11" s="49"/>
      <c r="Z11" s="49"/>
      <c r="AA11" s="49"/>
      <c r="AB11" s="49"/>
      <c r="AC11" s="268"/>
      <c r="AD11" s="268"/>
      <c r="AE11" s="268">
        <v>0.16</v>
      </c>
      <c r="AF11" s="268"/>
      <c r="AG11" s="277"/>
      <c r="AH11" s="277"/>
      <c r="AI11" s="277"/>
      <c r="AJ11" s="277"/>
      <c r="AK11" s="940" t="s">
        <v>896</v>
      </c>
      <c r="AL11" s="941"/>
      <c r="AM11" s="941"/>
      <c r="AN11" s="941"/>
      <c r="AO11" s="942"/>
      <c r="AP11" s="2"/>
      <c r="AQ11" s="54">
        <f>IF(P11="材質劣化",2,IF(P11="漏水",3,1))</f>
        <v>2</v>
      </c>
      <c r="AS11" s="38" t="str">
        <f>IF(Y11&lt;&gt;"",1,"")</f>
        <v/>
      </c>
    </row>
    <row r="12" spans="2:86" ht="12" customHeight="1" x14ac:dyDescent="0.15">
      <c r="B12" s="904"/>
      <c r="C12" s="909"/>
      <c r="D12" s="907"/>
      <c r="E12" s="907"/>
      <c r="F12" s="907"/>
      <c r="G12" s="907"/>
      <c r="H12" s="907"/>
      <c r="I12" s="907"/>
      <c r="J12" s="908"/>
      <c r="K12" s="85">
        <v>2</v>
      </c>
      <c r="L12" s="943" t="s">
        <v>615</v>
      </c>
      <c r="M12" s="944"/>
      <c r="N12" s="943" t="s">
        <v>616</v>
      </c>
      <c r="O12" s="944"/>
      <c r="P12" s="943" t="s">
        <v>617</v>
      </c>
      <c r="Q12" s="944"/>
      <c r="R12" s="825" t="s">
        <v>503</v>
      </c>
      <c r="S12" s="825"/>
      <c r="T12" s="825"/>
      <c r="U12" s="943" t="s">
        <v>619</v>
      </c>
      <c r="V12" s="944"/>
      <c r="W12" s="943" t="s">
        <v>549</v>
      </c>
      <c r="X12" s="944"/>
      <c r="Y12" s="49"/>
      <c r="Z12" s="49"/>
      <c r="AA12" s="49"/>
      <c r="AB12" s="49"/>
      <c r="AC12" s="268"/>
      <c r="AD12" s="268"/>
      <c r="AE12" s="268">
        <v>0.16</v>
      </c>
      <c r="AF12" s="268"/>
      <c r="AG12" s="277"/>
      <c r="AH12" s="277"/>
      <c r="AI12" s="277"/>
      <c r="AJ12" s="277"/>
      <c r="AK12" s="940" t="s">
        <v>896</v>
      </c>
      <c r="AL12" s="941"/>
      <c r="AM12" s="941"/>
      <c r="AN12" s="941"/>
      <c r="AO12" s="942"/>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616</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2.15</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616</v>
      </c>
      <c r="O14" s="944"/>
      <c r="P14" s="943" t="s">
        <v>617</v>
      </c>
      <c r="Q14" s="944"/>
      <c r="R14" s="377" t="s">
        <v>469</v>
      </c>
      <c r="S14" s="945"/>
      <c r="T14" s="354"/>
      <c r="U14" s="943" t="s">
        <v>620</v>
      </c>
      <c r="V14" s="944"/>
      <c r="W14" s="943" t="s">
        <v>549</v>
      </c>
      <c r="X14" s="944"/>
      <c r="Y14" s="49"/>
      <c r="Z14" s="49"/>
      <c r="AA14" s="49"/>
      <c r="AB14" s="49"/>
      <c r="AC14" s="268"/>
      <c r="AD14" s="268"/>
      <c r="AE14" s="268">
        <v>0.36</v>
      </c>
      <c r="AF14" s="268"/>
      <c r="AG14" s="277"/>
      <c r="AH14" s="277"/>
      <c r="AI14" s="277"/>
      <c r="AJ14" s="277"/>
      <c r="AK14" s="940"/>
      <c r="AL14" s="941"/>
      <c r="AM14" s="941"/>
      <c r="AN14" s="941"/>
      <c r="AO14" s="942"/>
      <c r="AP14" s="2"/>
      <c r="AQ14" s="54">
        <f t="shared" si="2"/>
        <v>2</v>
      </c>
    </row>
    <row r="15" spans="2:86" ht="12" customHeight="1" x14ac:dyDescent="0.15">
      <c r="B15" s="904"/>
      <c r="C15" s="909"/>
      <c r="D15" s="907"/>
      <c r="E15" s="907"/>
      <c r="F15" s="907"/>
      <c r="G15" s="907"/>
      <c r="H15" s="907"/>
      <c r="I15" s="907"/>
      <c r="J15" s="908"/>
      <c r="K15" s="85">
        <v>5</v>
      </c>
      <c r="L15" s="943" t="s">
        <v>615</v>
      </c>
      <c r="M15" s="944"/>
      <c r="N15" s="943" t="s">
        <v>616</v>
      </c>
      <c r="O15" s="944"/>
      <c r="P15" s="943" t="s">
        <v>617</v>
      </c>
      <c r="Q15" s="944"/>
      <c r="R15" s="377" t="s">
        <v>469</v>
      </c>
      <c r="S15" s="945"/>
      <c r="T15" s="354"/>
      <c r="U15" s="943" t="s">
        <v>620</v>
      </c>
      <c r="V15" s="944"/>
      <c r="W15" s="943" t="s">
        <v>549</v>
      </c>
      <c r="X15" s="944"/>
      <c r="Y15" s="49"/>
      <c r="Z15" s="49"/>
      <c r="AA15" s="49"/>
      <c r="AB15" s="49"/>
      <c r="AC15" s="268"/>
      <c r="AD15" s="268"/>
      <c r="AE15" s="268">
        <v>0.6</v>
      </c>
      <c r="AF15" s="268"/>
      <c r="AG15" s="277"/>
      <c r="AH15" s="277"/>
      <c r="AI15" s="277"/>
      <c r="AJ15" s="277"/>
      <c r="AK15" s="940"/>
      <c r="AL15" s="941"/>
      <c r="AM15" s="941"/>
      <c r="AN15" s="941"/>
      <c r="AO15" s="942"/>
      <c r="AP15" s="2"/>
      <c r="AQ15" s="54">
        <f t="shared" si="2"/>
        <v>2</v>
      </c>
    </row>
    <row r="16" spans="2:86" ht="12" customHeight="1" x14ac:dyDescent="0.15">
      <c r="B16" s="904"/>
      <c r="C16" s="909"/>
      <c r="D16" s="907"/>
      <c r="E16" s="907"/>
      <c r="F16" s="907"/>
      <c r="G16" s="907"/>
      <c r="H16" s="907"/>
      <c r="I16" s="907"/>
      <c r="J16" s="908"/>
      <c r="K16" s="85">
        <v>6</v>
      </c>
      <c r="L16" s="943" t="s">
        <v>615</v>
      </c>
      <c r="M16" s="944"/>
      <c r="N16" s="943" t="s">
        <v>616</v>
      </c>
      <c r="O16" s="944"/>
      <c r="P16" s="943" t="s">
        <v>617</v>
      </c>
      <c r="Q16" s="944"/>
      <c r="R16" s="377" t="s">
        <v>469</v>
      </c>
      <c r="S16" s="945"/>
      <c r="T16" s="354"/>
      <c r="U16" s="943" t="s">
        <v>620</v>
      </c>
      <c r="V16" s="944"/>
      <c r="W16" s="943" t="s">
        <v>549</v>
      </c>
      <c r="X16" s="944"/>
      <c r="Y16" s="49"/>
      <c r="Z16" s="49"/>
      <c r="AA16" s="49"/>
      <c r="AB16" s="49"/>
      <c r="AC16" s="268"/>
      <c r="AD16" s="268"/>
      <c r="AE16" s="268">
        <v>0.64</v>
      </c>
      <c r="AF16" s="268"/>
      <c r="AG16" s="277"/>
      <c r="AH16" s="277"/>
      <c r="AI16" s="277"/>
      <c r="AJ16" s="277"/>
      <c r="AK16" s="940"/>
      <c r="AL16" s="941"/>
      <c r="AM16" s="941"/>
      <c r="AN16" s="941"/>
      <c r="AO16" s="942"/>
      <c r="AP16" s="2"/>
      <c r="AQ16" s="54">
        <f t="shared" si="2"/>
        <v>2</v>
      </c>
    </row>
    <row r="17" spans="2:46" ht="12" customHeight="1" x14ac:dyDescent="0.15">
      <c r="B17" s="904"/>
      <c r="C17" s="909"/>
      <c r="D17" s="907"/>
      <c r="E17" s="907"/>
      <c r="F17" s="907"/>
      <c r="G17" s="907"/>
      <c r="H17" s="907"/>
      <c r="I17" s="907"/>
      <c r="J17" s="908"/>
      <c r="K17" s="85">
        <v>7</v>
      </c>
      <c r="L17" s="943" t="s">
        <v>615</v>
      </c>
      <c r="M17" s="944"/>
      <c r="N17" s="943" t="s">
        <v>616</v>
      </c>
      <c r="O17" s="944"/>
      <c r="P17" s="943" t="s">
        <v>617</v>
      </c>
      <c r="Q17" s="944"/>
      <c r="R17" s="377" t="s">
        <v>469</v>
      </c>
      <c r="S17" s="945"/>
      <c r="T17" s="354"/>
      <c r="U17" s="943" t="s">
        <v>620</v>
      </c>
      <c r="V17" s="944"/>
      <c r="W17" s="943" t="s">
        <v>549</v>
      </c>
      <c r="X17" s="944"/>
      <c r="Y17" s="49"/>
      <c r="Z17" s="49"/>
      <c r="AA17" s="49"/>
      <c r="AB17" s="49"/>
      <c r="AC17" s="268"/>
      <c r="AD17" s="268"/>
      <c r="AE17" s="268">
        <v>0.8</v>
      </c>
      <c r="AF17" s="268"/>
      <c r="AG17" s="277"/>
      <c r="AH17" s="277"/>
      <c r="AI17" s="277"/>
      <c r="AJ17" s="277"/>
      <c r="AK17" s="940"/>
      <c r="AL17" s="941"/>
      <c r="AM17" s="941"/>
      <c r="AN17" s="941"/>
      <c r="AO17" s="942"/>
      <c r="AP17" s="2"/>
      <c r="AQ17" s="54">
        <f t="shared" si="2"/>
        <v>2</v>
      </c>
    </row>
    <row r="18" spans="2:46" ht="12" customHeight="1" x14ac:dyDescent="0.15">
      <c r="B18" s="904"/>
      <c r="C18" s="909"/>
      <c r="D18" s="907"/>
      <c r="E18" s="907"/>
      <c r="F18" s="907"/>
      <c r="G18" s="907"/>
      <c r="H18" s="907"/>
      <c r="I18" s="907"/>
      <c r="J18" s="908"/>
      <c r="K18" s="85">
        <v>8</v>
      </c>
      <c r="L18" s="943" t="s">
        <v>615</v>
      </c>
      <c r="M18" s="944"/>
      <c r="N18" s="943" t="s">
        <v>616</v>
      </c>
      <c r="O18" s="944"/>
      <c r="P18" s="943" t="s">
        <v>617</v>
      </c>
      <c r="Q18" s="944"/>
      <c r="R18" s="377" t="s">
        <v>469</v>
      </c>
      <c r="S18" s="945"/>
      <c r="T18" s="354"/>
      <c r="U18" s="943" t="s">
        <v>620</v>
      </c>
      <c r="V18" s="944"/>
      <c r="W18" s="943" t="s">
        <v>549</v>
      </c>
      <c r="X18" s="944"/>
      <c r="Y18" s="49"/>
      <c r="Z18" s="49"/>
      <c r="AA18" s="49"/>
      <c r="AB18" s="49"/>
      <c r="AC18" s="268"/>
      <c r="AD18" s="268"/>
      <c r="AE18" s="268">
        <v>0.375</v>
      </c>
      <c r="AF18" s="268"/>
      <c r="AG18" s="277"/>
      <c r="AH18" s="277"/>
      <c r="AI18" s="277"/>
      <c r="AJ18" s="277"/>
      <c r="AK18" s="940"/>
      <c r="AL18" s="941"/>
      <c r="AM18" s="941"/>
      <c r="AN18" s="941"/>
      <c r="AO18" s="942"/>
      <c r="AP18" s="2"/>
      <c r="AQ18" s="54">
        <f t="shared" si="2"/>
        <v>2</v>
      </c>
    </row>
    <row r="19" spans="2:46" ht="12" customHeight="1" x14ac:dyDescent="0.15">
      <c r="B19" s="904"/>
      <c r="C19" s="909"/>
      <c r="D19" s="907"/>
      <c r="E19" s="907"/>
      <c r="F19" s="907"/>
      <c r="G19" s="907"/>
      <c r="H19" s="907"/>
      <c r="I19" s="907"/>
      <c r="J19" s="908"/>
      <c r="K19" s="85">
        <v>9</v>
      </c>
      <c r="L19" s="943" t="s">
        <v>615</v>
      </c>
      <c r="M19" s="944"/>
      <c r="N19" s="943" t="s">
        <v>616</v>
      </c>
      <c r="O19" s="944"/>
      <c r="P19" s="943" t="s">
        <v>497</v>
      </c>
      <c r="Q19" s="944"/>
      <c r="R19" s="377" t="s">
        <v>497</v>
      </c>
      <c r="S19" s="945"/>
      <c r="T19" s="354"/>
      <c r="U19" s="943" t="s">
        <v>619</v>
      </c>
      <c r="V19" s="944"/>
      <c r="W19" s="943" t="s">
        <v>549</v>
      </c>
      <c r="X19" s="944"/>
      <c r="Y19" s="49"/>
      <c r="Z19" s="49"/>
      <c r="AA19" s="49"/>
      <c r="AB19" s="49"/>
      <c r="AC19" s="268"/>
      <c r="AD19" s="268"/>
      <c r="AE19" s="268"/>
      <c r="AF19" s="268"/>
      <c r="AG19" s="277"/>
      <c r="AH19" s="277"/>
      <c r="AI19" s="277"/>
      <c r="AJ19" s="277">
        <v>13.05</v>
      </c>
      <c r="AK19" s="940"/>
      <c r="AL19" s="941"/>
      <c r="AM19" s="941"/>
      <c r="AN19" s="941"/>
      <c r="AO19" s="942"/>
      <c r="AP19" s="2"/>
      <c r="AQ19" s="54">
        <f t="shared" si="2"/>
        <v>3</v>
      </c>
    </row>
    <row r="20" spans="2:46" ht="12" customHeight="1" x14ac:dyDescent="0.15">
      <c r="B20" s="904"/>
      <c r="C20" s="909"/>
      <c r="D20" s="907"/>
      <c r="E20" s="907"/>
      <c r="F20" s="907"/>
      <c r="G20" s="907"/>
      <c r="H20" s="907"/>
      <c r="I20" s="907"/>
      <c r="J20" s="908"/>
      <c r="K20" s="85">
        <v>10</v>
      </c>
      <c r="L20" s="943" t="s">
        <v>615</v>
      </c>
      <c r="M20" s="944"/>
      <c r="N20" s="943" t="s">
        <v>638</v>
      </c>
      <c r="O20" s="944"/>
      <c r="P20" s="943" t="s">
        <v>617</v>
      </c>
      <c r="Q20" s="944"/>
      <c r="R20" s="377" t="s">
        <v>469</v>
      </c>
      <c r="S20" s="945"/>
      <c r="T20" s="354"/>
      <c r="U20" s="943" t="s">
        <v>620</v>
      </c>
      <c r="V20" s="944"/>
      <c r="W20" s="943" t="s">
        <v>549</v>
      </c>
      <c r="X20" s="944"/>
      <c r="Y20" s="49"/>
      <c r="Z20" s="49"/>
      <c r="AA20" s="49"/>
      <c r="AB20" s="49"/>
      <c r="AC20" s="268"/>
      <c r="AD20" s="268"/>
      <c r="AE20" s="268">
        <v>0.24</v>
      </c>
      <c r="AF20" s="268"/>
      <c r="AG20" s="277"/>
      <c r="AH20" s="277"/>
      <c r="AI20" s="277"/>
      <c r="AJ20" s="277"/>
      <c r="AK20" s="940"/>
      <c r="AL20" s="941"/>
      <c r="AM20" s="941"/>
      <c r="AN20" s="941"/>
      <c r="AO20" s="942"/>
      <c r="AP20" s="2"/>
      <c r="AQ20" s="54">
        <f t="shared" si="2"/>
        <v>2</v>
      </c>
    </row>
    <row r="21" spans="2:46" ht="12" customHeight="1" x14ac:dyDescent="0.15">
      <c r="B21" s="904"/>
      <c r="C21" s="909"/>
      <c r="D21" s="907"/>
      <c r="E21" s="907"/>
      <c r="F21" s="907"/>
      <c r="G21" s="907"/>
      <c r="H21" s="907"/>
      <c r="I21" s="907"/>
      <c r="J21" s="908"/>
      <c r="K21" s="85">
        <v>11</v>
      </c>
      <c r="L21" s="943" t="s">
        <v>615</v>
      </c>
      <c r="M21" s="944"/>
      <c r="N21" s="943" t="s">
        <v>638</v>
      </c>
      <c r="O21" s="944"/>
      <c r="P21" s="943" t="s">
        <v>617</v>
      </c>
      <c r="Q21" s="944"/>
      <c r="R21" s="377" t="s">
        <v>503</v>
      </c>
      <c r="S21" s="945"/>
      <c r="T21" s="354"/>
      <c r="U21" s="943" t="s">
        <v>619</v>
      </c>
      <c r="V21" s="944"/>
      <c r="W21" s="943" t="s">
        <v>549</v>
      </c>
      <c r="X21" s="944"/>
      <c r="Y21" s="49"/>
      <c r="Z21" s="49"/>
      <c r="AA21" s="49"/>
      <c r="AB21" s="49"/>
      <c r="AC21" s="268"/>
      <c r="AD21" s="268"/>
      <c r="AE21" s="268"/>
      <c r="AF21" s="268">
        <v>0.24</v>
      </c>
      <c r="AG21" s="277"/>
      <c r="AH21" s="277"/>
      <c r="AI21" s="277"/>
      <c r="AJ21" s="277"/>
      <c r="AK21" s="940" t="s">
        <v>896</v>
      </c>
      <c r="AL21" s="941"/>
      <c r="AM21" s="941"/>
      <c r="AN21" s="941"/>
      <c r="AO21" s="942"/>
      <c r="AP21" s="2"/>
      <c r="AQ21" s="54">
        <f>IF(P21="材質劣化",2,IF(P21="漏水",3,1))</f>
        <v>2</v>
      </c>
    </row>
    <row r="22" spans="2:46" ht="12" customHeight="1" x14ac:dyDescent="0.15">
      <c r="B22" s="904"/>
      <c r="C22" s="909"/>
      <c r="D22" s="907"/>
      <c r="E22" s="907"/>
      <c r="F22" s="907"/>
      <c r="G22" s="907"/>
      <c r="H22" s="907"/>
      <c r="I22" s="907"/>
      <c r="J22" s="908"/>
      <c r="K22" s="85">
        <v>12</v>
      </c>
      <c r="L22" s="943" t="s">
        <v>615</v>
      </c>
      <c r="M22" s="944"/>
      <c r="N22" s="943" t="s">
        <v>638</v>
      </c>
      <c r="O22" s="944"/>
      <c r="P22" s="943" t="s">
        <v>617</v>
      </c>
      <c r="Q22" s="944"/>
      <c r="R22" s="377" t="s">
        <v>503</v>
      </c>
      <c r="S22" s="945"/>
      <c r="T22" s="354"/>
      <c r="U22" s="943" t="s">
        <v>619</v>
      </c>
      <c r="V22" s="944"/>
      <c r="W22" s="943" t="s">
        <v>549</v>
      </c>
      <c r="X22" s="944"/>
      <c r="Y22" s="49"/>
      <c r="Z22" s="49"/>
      <c r="AA22" s="49"/>
      <c r="AB22" s="49"/>
      <c r="AC22" s="268"/>
      <c r="AD22" s="268"/>
      <c r="AE22" s="268"/>
      <c r="AF22" s="268">
        <v>0.16</v>
      </c>
      <c r="AG22" s="277"/>
      <c r="AH22" s="277"/>
      <c r="AI22" s="277"/>
      <c r="AJ22" s="277"/>
      <c r="AK22" s="940" t="s">
        <v>896</v>
      </c>
      <c r="AL22" s="941"/>
      <c r="AM22" s="941"/>
      <c r="AN22" s="941"/>
      <c r="AO22" s="942"/>
      <c r="AP22" s="2"/>
      <c r="AQ22" s="54">
        <f t="shared" si="2"/>
        <v>2</v>
      </c>
    </row>
    <row r="23" spans="2:46" ht="12" customHeight="1" x14ac:dyDescent="0.15">
      <c r="B23" s="904"/>
      <c r="C23" s="909"/>
      <c r="D23" s="907"/>
      <c r="E23" s="907"/>
      <c r="F23" s="907"/>
      <c r="G23" s="907"/>
      <c r="H23" s="907"/>
      <c r="I23" s="907"/>
      <c r="J23" s="908"/>
      <c r="K23" s="85">
        <v>13</v>
      </c>
      <c r="L23" s="943" t="s">
        <v>615</v>
      </c>
      <c r="M23" s="944"/>
      <c r="N23" s="943" t="s">
        <v>641</v>
      </c>
      <c r="O23" s="944"/>
      <c r="P23" s="943" t="s">
        <v>617</v>
      </c>
      <c r="Q23" s="944"/>
      <c r="R23" s="377" t="s">
        <v>503</v>
      </c>
      <c r="S23" s="945"/>
      <c r="T23" s="354"/>
      <c r="U23" s="943" t="s">
        <v>619</v>
      </c>
      <c r="V23" s="944"/>
      <c r="W23" s="943" t="s">
        <v>549</v>
      </c>
      <c r="X23" s="944"/>
      <c r="Y23" s="49"/>
      <c r="Z23" s="49"/>
      <c r="AA23" s="49"/>
      <c r="AB23" s="49"/>
      <c r="AC23" s="268"/>
      <c r="AD23" s="268"/>
      <c r="AE23" s="268"/>
      <c r="AF23" s="268">
        <v>0.09</v>
      </c>
      <c r="AG23" s="277"/>
      <c r="AH23" s="277"/>
      <c r="AI23" s="277"/>
      <c r="AJ23" s="277"/>
      <c r="AK23" s="940" t="s">
        <v>896</v>
      </c>
      <c r="AL23" s="941"/>
      <c r="AM23" s="941"/>
      <c r="AN23" s="941"/>
      <c r="AO23" s="942"/>
      <c r="AP23" s="2"/>
      <c r="AQ23" s="54">
        <f t="shared" si="2"/>
        <v>2</v>
      </c>
    </row>
    <row r="24" spans="2:46" ht="12" customHeight="1" x14ac:dyDescent="0.15">
      <c r="B24" s="904"/>
      <c r="C24" s="909"/>
      <c r="D24" s="907"/>
      <c r="E24" s="907"/>
      <c r="F24" s="907"/>
      <c r="G24" s="907"/>
      <c r="H24" s="907"/>
      <c r="I24" s="907"/>
      <c r="J24" s="908"/>
      <c r="K24" s="85">
        <v>14</v>
      </c>
      <c r="L24" s="943" t="s">
        <v>615</v>
      </c>
      <c r="M24" s="944"/>
      <c r="N24" s="943" t="s">
        <v>642</v>
      </c>
      <c r="O24" s="944"/>
      <c r="P24" s="943" t="s">
        <v>617</v>
      </c>
      <c r="Q24" s="944"/>
      <c r="R24" s="377" t="s">
        <v>469</v>
      </c>
      <c r="S24" s="945"/>
      <c r="T24" s="354"/>
      <c r="U24" s="943" t="s">
        <v>619</v>
      </c>
      <c r="V24" s="944"/>
      <c r="W24" s="943" t="s">
        <v>549</v>
      </c>
      <c r="X24" s="944"/>
      <c r="Y24" s="49"/>
      <c r="Z24" s="49"/>
      <c r="AA24" s="49"/>
      <c r="AB24" s="49"/>
      <c r="AC24" s="268"/>
      <c r="AD24" s="268"/>
      <c r="AE24" s="268"/>
      <c r="AF24" s="268">
        <v>0.92</v>
      </c>
      <c r="AG24" s="277"/>
      <c r="AH24" s="277"/>
      <c r="AI24" s="277"/>
      <c r="AJ24" s="277"/>
      <c r="AK24" s="940"/>
      <c r="AL24" s="941"/>
      <c r="AM24" s="941"/>
      <c r="AN24" s="941"/>
      <c r="AO24" s="942"/>
      <c r="AP24" s="2"/>
      <c r="AQ24" s="54">
        <f t="shared" si="2"/>
        <v>2</v>
      </c>
    </row>
    <row r="25" spans="2:46" ht="12" customHeight="1" x14ac:dyDescent="0.15">
      <c r="B25" s="904"/>
      <c r="C25" s="909"/>
      <c r="D25" s="907"/>
      <c r="E25" s="907"/>
      <c r="F25" s="907"/>
      <c r="G25" s="907"/>
      <c r="H25" s="907"/>
      <c r="I25" s="907"/>
      <c r="J25" s="908"/>
      <c r="K25" s="85">
        <v>15</v>
      </c>
      <c r="L25" s="943" t="s">
        <v>615</v>
      </c>
      <c r="M25" s="944"/>
      <c r="N25" s="943" t="s">
        <v>616</v>
      </c>
      <c r="O25" s="944"/>
      <c r="P25" s="943" t="s">
        <v>617</v>
      </c>
      <c r="Q25" s="944"/>
      <c r="R25" s="377" t="s">
        <v>469</v>
      </c>
      <c r="S25" s="945"/>
      <c r="T25" s="354"/>
      <c r="U25" s="943" t="s">
        <v>549</v>
      </c>
      <c r="V25" s="944"/>
      <c r="W25" s="943" t="s">
        <v>549</v>
      </c>
      <c r="X25" s="944"/>
      <c r="Y25" s="49"/>
      <c r="Z25" s="49"/>
      <c r="AA25" s="49"/>
      <c r="AB25" s="49"/>
      <c r="AC25" s="268"/>
      <c r="AD25" s="268"/>
      <c r="AE25" s="268"/>
      <c r="AF25" s="268">
        <v>0.1</v>
      </c>
      <c r="AG25" s="277"/>
      <c r="AH25" s="277"/>
      <c r="AI25" s="277"/>
      <c r="AJ25" s="277"/>
      <c r="AK25" s="940"/>
      <c r="AL25" s="941"/>
      <c r="AM25" s="941"/>
      <c r="AN25" s="941"/>
      <c r="AO25" s="942"/>
      <c r="AP25" s="2"/>
      <c r="AQ25" s="54">
        <f t="shared" si="2"/>
        <v>2</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3.335</v>
      </c>
      <c r="AF35" s="269">
        <f t="shared" si="7"/>
        <v>1.5100000000000002</v>
      </c>
      <c r="AG35" s="94">
        <f t="shared" si="7"/>
        <v>0</v>
      </c>
      <c r="AH35" s="94">
        <f t="shared" si="7"/>
        <v>0</v>
      </c>
      <c r="AI35" s="94">
        <f t="shared" si="7"/>
        <v>0</v>
      </c>
      <c r="AJ35" s="95">
        <f t="shared" si="7"/>
        <v>15.200000000000001</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8</v>
      </c>
      <c r="AF37" s="952">
        <f t="shared" si="8"/>
        <v>5</v>
      </c>
      <c r="AG37" s="952">
        <f t="shared" si="8"/>
        <v>0</v>
      </c>
      <c r="AH37" s="952">
        <f t="shared" si="8"/>
        <v>0</v>
      </c>
      <c r="AI37" s="952">
        <f t="shared" si="8"/>
        <v>0</v>
      </c>
      <c r="AJ37" s="952">
        <f>COUNTA(AJ11:AJ34)</f>
        <v>2</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19DCBD96-04EF-4218-995D-2CE8563B8B7B}">
      <formula1>"〇,"</formula1>
    </dataValidation>
    <dataValidation type="list" allowBlank="1" showInputMessage="1" showErrorMessage="1" sqref="N11:O34" xr:uid="{C0743F60-C5F3-4FE9-953B-999CF381290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1857BD-C7FE-4950-A001-7111F6EA9845}">
          <x14:formula1>
            <xm:f>'(参考)リスト'!$B$16:$B$21</xm:f>
          </x14:formula1>
          <xm:sqref>L11:M34</xm:sqref>
        </x14:dataValidation>
        <x14:dataValidation type="list" allowBlank="1" showInputMessage="1" showErrorMessage="1" xr:uid="{FC9779B8-2645-442A-8462-1D4233787C8D}">
          <x14:formula1>
            <xm:f>'(参考)リスト'!$E$16:$E$27</xm:f>
          </x14:formula1>
          <xm:sqref>R11:T34</xm:sqref>
        </x14:dataValidation>
        <x14:dataValidation type="list" allowBlank="1" showInputMessage="1" showErrorMessage="1" xr:uid="{4CD17174-9E3F-4EB5-B3C3-BD81A7DAAE45}">
          <x14:formula1>
            <xm:f>'(参考)リスト'!$D$16:$D$18</xm:f>
          </x14:formula1>
          <xm:sqref>P11:Q34</xm:sqref>
        </x14:dataValidation>
        <x14:dataValidation type="list" allowBlank="1" showInputMessage="1" showErrorMessage="1" xr:uid="{BEADCCC0-B9A6-410C-A872-4EB9BAF8D99A}">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32B96-83E3-4C25-9674-97EB8D8D2545}">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1</v>
      </c>
      <c r="AW5" s="39">
        <f>R7</f>
        <v>10</v>
      </c>
      <c r="AX5" s="50" t="str">
        <f>AM35</f>
        <v>Ⅱ</v>
      </c>
      <c r="AY5" s="50">
        <f>Y37</f>
        <v>0</v>
      </c>
      <c r="AZ5" s="50">
        <f t="shared" ref="AZ5:BJ5" si="0">Z37</f>
        <v>0</v>
      </c>
      <c r="BA5" s="50">
        <f t="shared" si="0"/>
        <v>0</v>
      </c>
      <c r="BB5" s="50">
        <f>AB37</f>
        <v>0</v>
      </c>
      <c r="BC5" s="50">
        <f t="shared" si="0"/>
        <v>0</v>
      </c>
      <c r="BD5" s="50">
        <f>AD37</f>
        <v>0</v>
      </c>
      <c r="BE5" s="50">
        <f>AE37</f>
        <v>3</v>
      </c>
      <c r="BF5" s="50">
        <f t="shared" si="0"/>
        <v>1</v>
      </c>
      <c r="BG5" s="50">
        <f t="shared" si="0"/>
        <v>0</v>
      </c>
      <c r="BH5" s="50">
        <f t="shared" si="0"/>
        <v>0</v>
      </c>
      <c r="BI5" s="50">
        <f>AI37</f>
        <v>0</v>
      </c>
      <c r="BJ5" s="50">
        <f t="shared" si="0"/>
        <v>11</v>
      </c>
      <c r="BK5" s="50">
        <f>IF(Y37&gt;0,R7,0)</f>
        <v>0</v>
      </c>
      <c r="BL5" s="40">
        <f>IF(Y37&gt;0,0,IF(Z37&gt;0,R7,0))</f>
        <v>0</v>
      </c>
      <c r="BM5" s="40">
        <f>IF(Y37+Z37&gt;0,0,IF(AA37&gt;0,R7,0))</f>
        <v>0</v>
      </c>
      <c r="BN5" s="40">
        <f>IF(Y37+Z37+AA37&gt;0,0,IF(AB37&gt;0,R7,0))</f>
        <v>0</v>
      </c>
      <c r="BO5" s="50">
        <f>AC35</f>
        <v>0</v>
      </c>
      <c r="BP5" s="50">
        <f t="shared" ref="BP5:BQ5" si="1">AD35</f>
        <v>0</v>
      </c>
      <c r="BQ5" s="50">
        <f t="shared" si="1"/>
        <v>1.01</v>
      </c>
      <c r="BR5" s="50">
        <f>AF35</f>
        <v>0.34</v>
      </c>
      <c r="BS5" s="50">
        <f>AG35</f>
        <v>0</v>
      </c>
      <c r="BT5" s="50">
        <f>AH35</f>
        <v>0</v>
      </c>
      <c r="BU5" s="50">
        <f>AI35</f>
        <v>0</v>
      </c>
      <c r="BV5" s="50">
        <f>AJ35</f>
        <v>96.762000000000015</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1</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638</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22.1</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638</v>
      </c>
      <c r="O12" s="944"/>
      <c r="P12" s="943" t="s">
        <v>617</v>
      </c>
      <c r="Q12" s="944"/>
      <c r="R12" s="825" t="s">
        <v>469</v>
      </c>
      <c r="S12" s="825"/>
      <c r="T12" s="825"/>
      <c r="U12" s="943" t="s">
        <v>620</v>
      </c>
      <c r="V12" s="944"/>
      <c r="W12" s="943" t="s">
        <v>549</v>
      </c>
      <c r="X12" s="944"/>
      <c r="Y12" s="49"/>
      <c r="Z12" s="49"/>
      <c r="AA12" s="49"/>
      <c r="AB12" s="49"/>
      <c r="AC12" s="268"/>
      <c r="AD12" s="268"/>
      <c r="AE12" s="268">
        <v>0.15</v>
      </c>
      <c r="AF12" s="268"/>
      <c r="AG12" s="277"/>
      <c r="AH12" s="277"/>
      <c r="AI12" s="277"/>
      <c r="AJ12" s="277"/>
      <c r="AK12" s="940"/>
      <c r="AL12" s="941"/>
      <c r="AM12" s="941"/>
      <c r="AN12" s="941"/>
      <c r="AO12" s="942"/>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638</v>
      </c>
      <c r="O13" s="944"/>
      <c r="P13" s="943" t="s">
        <v>497</v>
      </c>
      <c r="Q13" s="944"/>
      <c r="R13" s="377" t="s">
        <v>497</v>
      </c>
      <c r="S13" s="945"/>
      <c r="T13" s="354"/>
      <c r="U13" s="943" t="s">
        <v>620</v>
      </c>
      <c r="V13" s="944"/>
      <c r="W13" s="943" t="s">
        <v>549</v>
      </c>
      <c r="X13" s="944"/>
      <c r="Y13" s="49"/>
      <c r="Z13" s="49"/>
      <c r="AA13" s="49"/>
      <c r="AB13" s="49"/>
      <c r="AC13" s="268"/>
      <c r="AD13" s="268"/>
      <c r="AE13" s="268"/>
      <c r="AF13" s="268"/>
      <c r="AG13" s="277"/>
      <c r="AH13" s="277"/>
      <c r="AI13" s="277"/>
      <c r="AJ13" s="277">
        <v>3.15</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641</v>
      </c>
      <c r="O14" s="944"/>
      <c r="P14" s="943" t="s">
        <v>497</v>
      </c>
      <c r="Q14" s="944"/>
      <c r="R14" s="377" t="s">
        <v>497</v>
      </c>
      <c r="S14" s="945"/>
      <c r="T14" s="354"/>
      <c r="U14" s="943" t="s">
        <v>620</v>
      </c>
      <c r="V14" s="944"/>
      <c r="W14" s="943" t="s">
        <v>549</v>
      </c>
      <c r="X14" s="944"/>
      <c r="Y14" s="49"/>
      <c r="Z14" s="49"/>
      <c r="AA14" s="49"/>
      <c r="AB14" s="49"/>
      <c r="AC14" s="268"/>
      <c r="AD14" s="268"/>
      <c r="AE14" s="268"/>
      <c r="AF14" s="268"/>
      <c r="AG14" s="277"/>
      <c r="AH14" s="277"/>
      <c r="AI14" s="277"/>
      <c r="AJ14" s="277">
        <v>3.25</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641</v>
      </c>
      <c r="O15" s="944"/>
      <c r="P15" s="943" t="s">
        <v>497</v>
      </c>
      <c r="Q15" s="944"/>
      <c r="R15" s="377" t="s">
        <v>497</v>
      </c>
      <c r="S15" s="945"/>
      <c r="T15" s="354"/>
      <c r="U15" s="943" t="s">
        <v>619</v>
      </c>
      <c r="V15" s="944"/>
      <c r="W15" s="943" t="s">
        <v>549</v>
      </c>
      <c r="X15" s="944"/>
      <c r="Y15" s="49"/>
      <c r="Z15" s="49"/>
      <c r="AA15" s="49"/>
      <c r="AB15" s="49"/>
      <c r="AC15" s="268"/>
      <c r="AD15" s="268"/>
      <c r="AE15" s="268"/>
      <c r="AF15" s="268"/>
      <c r="AG15" s="277"/>
      <c r="AH15" s="277"/>
      <c r="AI15" s="277"/>
      <c r="AJ15" s="277">
        <v>21.45</v>
      </c>
      <c r="AK15" s="940"/>
      <c r="AL15" s="941"/>
      <c r="AM15" s="941"/>
      <c r="AN15" s="941"/>
      <c r="AO15" s="942"/>
      <c r="AP15" s="2"/>
      <c r="AQ15" s="54">
        <f t="shared" si="2"/>
        <v>3</v>
      </c>
    </row>
    <row r="16" spans="2:86" ht="12" customHeight="1" x14ac:dyDescent="0.15">
      <c r="B16" s="904"/>
      <c r="C16" s="909"/>
      <c r="D16" s="907"/>
      <c r="E16" s="907"/>
      <c r="F16" s="907"/>
      <c r="G16" s="907"/>
      <c r="H16" s="907"/>
      <c r="I16" s="907"/>
      <c r="J16" s="908"/>
      <c r="K16" s="85">
        <v>6</v>
      </c>
      <c r="L16" s="943" t="s">
        <v>615</v>
      </c>
      <c r="M16" s="944"/>
      <c r="N16" s="943" t="s">
        <v>638</v>
      </c>
      <c r="O16" s="944"/>
      <c r="P16" s="943" t="s">
        <v>497</v>
      </c>
      <c r="Q16" s="944"/>
      <c r="R16" s="377" t="s">
        <v>497</v>
      </c>
      <c r="S16" s="945"/>
      <c r="T16" s="354"/>
      <c r="U16" s="943" t="s">
        <v>619</v>
      </c>
      <c r="V16" s="944"/>
      <c r="W16" s="943" t="s">
        <v>549</v>
      </c>
      <c r="X16" s="944"/>
      <c r="Y16" s="49"/>
      <c r="Z16" s="49"/>
      <c r="AA16" s="49"/>
      <c r="AB16" s="49"/>
      <c r="AC16" s="268"/>
      <c r="AD16" s="268"/>
      <c r="AE16" s="268"/>
      <c r="AF16" s="268"/>
      <c r="AG16" s="277"/>
      <c r="AH16" s="277"/>
      <c r="AI16" s="277"/>
      <c r="AJ16" s="277">
        <v>13.65</v>
      </c>
      <c r="AK16" s="940"/>
      <c r="AL16" s="941"/>
      <c r="AM16" s="941"/>
      <c r="AN16" s="941"/>
      <c r="AO16" s="942"/>
      <c r="AP16" s="2"/>
      <c r="AQ16" s="54">
        <f t="shared" si="2"/>
        <v>3</v>
      </c>
    </row>
    <row r="17" spans="2:46" ht="12" customHeight="1" x14ac:dyDescent="0.15">
      <c r="B17" s="904"/>
      <c r="C17" s="909"/>
      <c r="D17" s="907"/>
      <c r="E17" s="907"/>
      <c r="F17" s="907"/>
      <c r="G17" s="907"/>
      <c r="H17" s="907"/>
      <c r="I17" s="907"/>
      <c r="J17" s="908"/>
      <c r="K17" s="85">
        <v>7</v>
      </c>
      <c r="L17" s="943" t="s">
        <v>615</v>
      </c>
      <c r="M17" s="944"/>
      <c r="N17" s="943" t="s">
        <v>638</v>
      </c>
      <c r="O17" s="944"/>
      <c r="P17" s="943" t="s">
        <v>617</v>
      </c>
      <c r="Q17" s="944"/>
      <c r="R17" s="377" t="s">
        <v>469</v>
      </c>
      <c r="S17" s="945"/>
      <c r="T17" s="354"/>
      <c r="U17" s="943" t="s">
        <v>620</v>
      </c>
      <c r="V17" s="944"/>
      <c r="W17" s="943" t="s">
        <v>549</v>
      </c>
      <c r="X17" s="944"/>
      <c r="Y17" s="49"/>
      <c r="Z17" s="49"/>
      <c r="AA17" s="49"/>
      <c r="AB17" s="49"/>
      <c r="AC17" s="268"/>
      <c r="AD17" s="268"/>
      <c r="AE17" s="268">
        <v>0.22</v>
      </c>
      <c r="AF17" s="268"/>
      <c r="AG17" s="277"/>
      <c r="AH17" s="277"/>
      <c r="AI17" s="277"/>
      <c r="AJ17" s="277"/>
      <c r="AK17" s="940"/>
      <c r="AL17" s="941"/>
      <c r="AM17" s="941"/>
      <c r="AN17" s="941"/>
      <c r="AO17" s="942"/>
      <c r="AP17" s="2"/>
      <c r="AQ17" s="54">
        <f t="shared" si="2"/>
        <v>2</v>
      </c>
    </row>
    <row r="18" spans="2:46" ht="12" customHeight="1" x14ac:dyDescent="0.15">
      <c r="B18" s="904"/>
      <c r="C18" s="909"/>
      <c r="D18" s="907"/>
      <c r="E18" s="907"/>
      <c r="F18" s="907"/>
      <c r="G18" s="907"/>
      <c r="H18" s="907"/>
      <c r="I18" s="907"/>
      <c r="J18" s="908"/>
      <c r="K18" s="85">
        <v>8</v>
      </c>
      <c r="L18" s="943" t="s">
        <v>615</v>
      </c>
      <c r="M18" s="944"/>
      <c r="N18" s="943" t="s">
        <v>641</v>
      </c>
      <c r="O18" s="944"/>
      <c r="P18" s="943" t="s">
        <v>497</v>
      </c>
      <c r="Q18" s="944"/>
      <c r="R18" s="377" t="s">
        <v>497</v>
      </c>
      <c r="S18" s="945"/>
      <c r="T18" s="354"/>
      <c r="U18" s="943" t="s">
        <v>619</v>
      </c>
      <c r="V18" s="944"/>
      <c r="W18" s="943" t="s">
        <v>549</v>
      </c>
      <c r="X18" s="944"/>
      <c r="Y18" s="49"/>
      <c r="Z18" s="49"/>
      <c r="AA18" s="49"/>
      <c r="AB18" s="49"/>
      <c r="AC18" s="268"/>
      <c r="AD18" s="268"/>
      <c r="AE18" s="268"/>
      <c r="AF18" s="268"/>
      <c r="AG18" s="277"/>
      <c r="AH18" s="277"/>
      <c r="AI18" s="277"/>
      <c r="AJ18" s="277">
        <v>10.4</v>
      </c>
      <c r="AK18" s="940"/>
      <c r="AL18" s="941"/>
      <c r="AM18" s="941"/>
      <c r="AN18" s="941"/>
      <c r="AO18" s="942"/>
      <c r="AP18" s="2"/>
      <c r="AQ18" s="54">
        <f t="shared" si="2"/>
        <v>3</v>
      </c>
    </row>
    <row r="19" spans="2:46" ht="12" customHeight="1" x14ac:dyDescent="0.15">
      <c r="B19" s="904"/>
      <c r="C19" s="909"/>
      <c r="D19" s="907"/>
      <c r="E19" s="907"/>
      <c r="F19" s="907"/>
      <c r="G19" s="907"/>
      <c r="H19" s="907"/>
      <c r="I19" s="907"/>
      <c r="J19" s="908"/>
      <c r="K19" s="85">
        <v>9</v>
      </c>
      <c r="L19" s="943" t="s">
        <v>615</v>
      </c>
      <c r="M19" s="944"/>
      <c r="N19" s="943" t="s">
        <v>641</v>
      </c>
      <c r="O19" s="944"/>
      <c r="P19" s="943" t="s">
        <v>497</v>
      </c>
      <c r="Q19" s="944"/>
      <c r="R19" s="377" t="s">
        <v>497</v>
      </c>
      <c r="S19" s="945"/>
      <c r="T19" s="354"/>
      <c r="U19" s="943" t="s">
        <v>619</v>
      </c>
      <c r="V19" s="944"/>
      <c r="W19" s="943" t="s">
        <v>549</v>
      </c>
      <c r="X19" s="944"/>
      <c r="Y19" s="49"/>
      <c r="Z19" s="49"/>
      <c r="AA19" s="49"/>
      <c r="AB19" s="49"/>
      <c r="AC19" s="268"/>
      <c r="AD19" s="268"/>
      <c r="AE19" s="268"/>
      <c r="AF19" s="268"/>
      <c r="AG19" s="277"/>
      <c r="AH19" s="277"/>
      <c r="AI19" s="277"/>
      <c r="AJ19" s="277">
        <v>3.36</v>
      </c>
      <c r="AK19" s="940"/>
      <c r="AL19" s="941"/>
      <c r="AM19" s="941"/>
      <c r="AN19" s="941"/>
      <c r="AO19" s="942"/>
      <c r="AP19" s="2"/>
      <c r="AQ19" s="54">
        <f t="shared" si="2"/>
        <v>3</v>
      </c>
    </row>
    <row r="20" spans="2:46" ht="12" customHeight="1" x14ac:dyDescent="0.15">
      <c r="B20" s="904"/>
      <c r="C20" s="909"/>
      <c r="D20" s="907"/>
      <c r="E20" s="907"/>
      <c r="F20" s="907"/>
      <c r="G20" s="907"/>
      <c r="H20" s="907"/>
      <c r="I20" s="907"/>
      <c r="J20" s="908"/>
      <c r="K20" s="85">
        <v>10</v>
      </c>
      <c r="L20" s="943" t="s">
        <v>615</v>
      </c>
      <c r="M20" s="944"/>
      <c r="N20" s="943" t="s">
        <v>663</v>
      </c>
      <c r="O20" s="944"/>
      <c r="P20" s="943" t="s">
        <v>497</v>
      </c>
      <c r="Q20" s="944"/>
      <c r="R20" s="377" t="s">
        <v>497</v>
      </c>
      <c r="S20" s="945"/>
      <c r="T20" s="354"/>
      <c r="U20" s="943" t="s">
        <v>619</v>
      </c>
      <c r="V20" s="944"/>
      <c r="W20" s="943" t="s">
        <v>549</v>
      </c>
      <c r="X20" s="944"/>
      <c r="Y20" s="49"/>
      <c r="Z20" s="49"/>
      <c r="AA20" s="49"/>
      <c r="AB20" s="49"/>
      <c r="AC20" s="268"/>
      <c r="AD20" s="268"/>
      <c r="AE20" s="268"/>
      <c r="AF20" s="268"/>
      <c r="AG20" s="277"/>
      <c r="AH20" s="277"/>
      <c r="AI20" s="277"/>
      <c r="AJ20" s="277">
        <v>5.29</v>
      </c>
      <c r="AK20" s="940"/>
      <c r="AL20" s="941"/>
      <c r="AM20" s="941"/>
      <c r="AN20" s="941"/>
      <c r="AO20" s="942"/>
      <c r="AP20" s="2"/>
      <c r="AQ20" s="54">
        <f t="shared" si="2"/>
        <v>3</v>
      </c>
    </row>
    <row r="21" spans="2:46" ht="12" customHeight="1" x14ac:dyDescent="0.15">
      <c r="B21" s="904"/>
      <c r="C21" s="909"/>
      <c r="D21" s="907"/>
      <c r="E21" s="907"/>
      <c r="F21" s="907"/>
      <c r="G21" s="907"/>
      <c r="H21" s="907"/>
      <c r="I21" s="907"/>
      <c r="J21" s="908"/>
      <c r="K21" s="85">
        <v>11</v>
      </c>
      <c r="L21" s="943" t="s">
        <v>615</v>
      </c>
      <c r="M21" s="944"/>
      <c r="N21" s="943" t="s">
        <v>638</v>
      </c>
      <c r="O21" s="944"/>
      <c r="P21" s="943" t="s">
        <v>497</v>
      </c>
      <c r="Q21" s="944"/>
      <c r="R21" s="377" t="s">
        <v>497</v>
      </c>
      <c r="S21" s="945"/>
      <c r="T21" s="354"/>
      <c r="U21" s="943" t="s">
        <v>619</v>
      </c>
      <c r="V21" s="944"/>
      <c r="W21" s="943" t="s">
        <v>549</v>
      </c>
      <c r="X21" s="944"/>
      <c r="Y21" s="49"/>
      <c r="Z21" s="49"/>
      <c r="AA21" s="49"/>
      <c r="AB21" s="49"/>
      <c r="AC21" s="268"/>
      <c r="AD21" s="268"/>
      <c r="AE21" s="268"/>
      <c r="AF21" s="268"/>
      <c r="AG21" s="277"/>
      <c r="AH21" s="277"/>
      <c r="AI21" s="277"/>
      <c r="AJ21" s="277">
        <v>9.4499999999999993</v>
      </c>
      <c r="AK21" s="940"/>
      <c r="AL21" s="941"/>
      <c r="AM21" s="941"/>
      <c r="AN21" s="941"/>
      <c r="AO21" s="942"/>
      <c r="AP21" s="2"/>
      <c r="AQ21" s="54">
        <f>IF(P21="材質劣化",2,IF(P21="漏水",3,1))</f>
        <v>3</v>
      </c>
    </row>
    <row r="22" spans="2:46" ht="12" customHeight="1" x14ac:dyDescent="0.15">
      <c r="B22" s="904"/>
      <c r="C22" s="909"/>
      <c r="D22" s="907"/>
      <c r="E22" s="907"/>
      <c r="F22" s="907"/>
      <c r="G22" s="907"/>
      <c r="H22" s="907"/>
      <c r="I22" s="907"/>
      <c r="J22" s="908"/>
      <c r="K22" s="85">
        <v>12</v>
      </c>
      <c r="L22" s="943" t="s">
        <v>615</v>
      </c>
      <c r="M22" s="944"/>
      <c r="N22" s="943" t="s">
        <v>668</v>
      </c>
      <c r="O22" s="944"/>
      <c r="P22" s="943" t="s">
        <v>617</v>
      </c>
      <c r="Q22" s="944"/>
      <c r="R22" s="377" t="s">
        <v>495</v>
      </c>
      <c r="S22" s="945"/>
      <c r="T22" s="354"/>
      <c r="U22" s="943" t="s">
        <v>620</v>
      </c>
      <c r="V22" s="944"/>
      <c r="W22" s="943" t="s">
        <v>549</v>
      </c>
      <c r="X22" s="944"/>
      <c r="Y22" s="49"/>
      <c r="Z22" s="49"/>
      <c r="AA22" s="49"/>
      <c r="AB22" s="49"/>
      <c r="AC22" s="268"/>
      <c r="AD22" s="268"/>
      <c r="AE22" s="268">
        <v>0.64</v>
      </c>
      <c r="AF22" s="268"/>
      <c r="AG22" s="277"/>
      <c r="AH22" s="277"/>
      <c r="AI22" s="277"/>
      <c r="AJ22" s="277"/>
      <c r="AK22" s="940"/>
      <c r="AL22" s="941"/>
      <c r="AM22" s="941"/>
      <c r="AN22" s="941"/>
      <c r="AO22" s="942"/>
      <c r="AP22" s="2"/>
      <c r="AQ22" s="54">
        <f t="shared" si="2"/>
        <v>2</v>
      </c>
    </row>
    <row r="23" spans="2:46" ht="12" customHeight="1" x14ac:dyDescent="0.15">
      <c r="B23" s="904"/>
      <c r="C23" s="909"/>
      <c r="D23" s="907"/>
      <c r="E23" s="907"/>
      <c r="F23" s="907"/>
      <c r="G23" s="907"/>
      <c r="H23" s="907"/>
      <c r="I23" s="907"/>
      <c r="J23" s="908"/>
      <c r="K23" s="85">
        <v>13</v>
      </c>
      <c r="L23" s="943" t="s">
        <v>615</v>
      </c>
      <c r="M23" s="944"/>
      <c r="N23" s="943" t="s">
        <v>641</v>
      </c>
      <c r="O23" s="944"/>
      <c r="P23" s="943" t="s">
        <v>497</v>
      </c>
      <c r="Q23" s="944"/>
      <c r="R23" s="377" t="s">
        <v>497</v>
      </c>
      <c r="S23" s="945"/>
      <c r="T23" s="354"/>
      <c r="U23" s="943" t="s">
        <v>619</v>
      </c>
      <c r="V23" s="944"/>
      <c r="W23" s="943" t="s">
        <v>549</v>
      </c>
      <c r="X23" s="944"/>
      <c r="Y23" s="49"/>
      <c r="Z23" s="49"/>
      <c r="AA23" s="49"/>
      <c r="AB23" s="49"/>
      <c r="AC23" s="268"/>
      <c r="AD23" s="268"/>
      <c r="AE23" s="268"/>
      <c r="AF23" s="268"/>
      <c r="AG23" s="277"/>
      <c r="AH23" s="277"/>
      <c r="AI23" s="277"/>
      <c r="AJ23" s="277">
        <v>2.25</v>
      </c>
      <c r="AK23" s="940"/>
      <c r="AL23" s="941"/>
      <c r="AM23" s="941"/>
      <c r="AN23" s="941"/>
      <c r="AO23" s="942"/>
      <c r="AP23" s="2"/>
      <c r="AQ23" s="54">
        <f t="shared" si="2"/>
        <v>3</v>
      </c>
    </row>
    <row r="24" spans="2:46" ht="12" customHeight="1" x14ac:dyDescent="0.15">
      <c r="B24" s="904"/>
      <c r="C24" s="909"/>
      <c r="D24" s="907"/>
      <c r="E24" s="907"/>
      <c r="F24" s="907"/>
      <c r="G24" s="907"/>
      <c r="H24" s="907"/>
      <c r="I24" s="907"/>
      <c r="J24" s="908"/>
      <c r="K24" s="85">
        <v>14</v>
      </c>
      <c r="L24" s="943" t="s">
        <v>615</v>
      </c>
      <c r="M24" s="944"/>
      <c r="N24" s="943" t="s">
        <v>642</v>
      </c>
      <c r="O24" s="944"/>
      <c r="P24" s="943" t="s">
        <v>617</v>
      </c>
      <c r="Q24" s="944"/>
      <c r="R24" s="377" t="s">
        <v>461</v>
      </c>
      <c r="S24" s="945"/>
      <c r="T24" s="354"/>
      <c r="U24" s="943" t="s">
        <v>619</v>
      </c>
      <c r="V24" s="944"/>
      <c r="W24" s="943" t="s">
        <v>549</v>
      </c>
      <c r="X24" s="944"/>
      <c r="Y24" s="49"/>
      <c r="Z24" s="49"/>
      <c r="AA24" s="49"/>
      <c r="AB24" s="49"/>
      <c r="AC24" s="268"/>
      <c r="AD24" s="268"/>
      <c r="AE24" s="268"/>
      <c r="AF24" s="268">
        <v>0.34</v>
      </c>
      <c r="AG24" s="277"/>
      <c r="AH24" s="277"/>
      <c r="AI24" s="277"/>
      <c r="AJ24" s="277"/>
      <c r="AK24" s="940"/>
      <c r="AL24" s="941"/>
      <c r="AM24" s="941"/>
      <c r="AN24" s="941"/>
      <c r="AO24" s="942"/>
      <c r="AP24" s="2"/>
      <c r="AQ24" s="54">
        <f t="shared" si="2"/>
        <v>2</v>
      </c>
    </row>
    <row r="25" spans="2:46" ht="12" customHeight="1" x14ac:dyDescent="0.15">
      <c r="B25" s="904"/>
      <c r="C25" s="909"/>
      <c r="D25" s="907"/>
      <c r="E25" s="907"/>
      <c r="F25" s="907"/>
      <c r="G25" s="907"/>
      <c r="H25" s="907"/>
      <c r="I25" s="907"/>
      <c r="J25" s="908"/>
      <c r="K25" s="85">
        <v>15</v>
      </c>
      <c r="L25" s="943" t="s">
        <v>670</v>
      </c>
      <c r="M25" s="944"/>
      <c r="N25" s="943" t="s">
        <v>671</v>
      </c>
      <c r="O25" s="944"/>
      <c r="P25" s="943" t="s">
        <v>497</v>
      </c>
      <c r="Q25" s="944"/>
      <c r="R25" s="377" t="s">
        <v>499</v>
      </c>
      <c r="S25" s="945"/>
      <c r="T25" s="354"/>
      <c r="U25" s="943" t="s">
        <v>620</v>
      </c>
      <c r="V25" s="944"/>
      <c r="W25" s="943" t="s">
        <v>549</v>
      </c>
      <c r="X25" s="944"/>
      <c r="Y25" s="49"/>
      <c r="Z25" s="49"/>
      <c r="AA25" s="49"/>
      <c r="AB25" s="49"/>
      <c r="AC25" s="268"/>
      <c r="AD25" s="268"/>
      <c r="AE25" s="268"/>
      <c r="AF25" s="268"/>
      <c r="AG25" s="277"/>
      <c r="AH25" s="277"/>
      <c r="AI25" s="277"/>
      <c r="AJ25" s="277"/>
      <c r="AK25" s="940" t="s">
        <v>897</v>
      </c>
      <c r="AL25" s="941"/>
      <c r="AM25" s="941"/>
      <c r="AN25" s="941"/>
      <c r="AO25" s="942"/>
      <c r="AP25" s="2"/>
      <c r="AQ25" s="54">
        <f t="shared" si="2"/>
        <v>3</v>
      </c>
    </row>
    <row r="26" spans="2:46" ht="12" customHeight="1" x14ac:dyDescent="0.15">
      <c r="B26" s="904"/>
      <c r="C26" s="909"/>
      <c r="D26" s="907"/>
      <c r="E26" s="907"/>
      <c r="F26" s="907"/>
      <c r="G26" s="907"/>
      <c r="H26" s="907"/>
      <c r="I26" s="907"/>
      <c r="J26" s="908"/>
      <c r="K26" s="85">
        <v>16</v>
      </c>
      <c r="L26" s="943" t="s">
        <v>615</v>
      </c>
      <c r="M26" s="944"/>
      <c r="N26" s="943" t="s">
        <v>641</v>
      </c>
      <c r="O26" s="944"/>
      <c r="P26" s="943" t="s">
        <v>497</v>
      </c>
      <c r="Q26" s="944"/>
      <c r="R26" s="377" t="s">
        <v>497</v>
      </c>
      <c r="S26" s="945"/>
      <c r="T26" s="354"/>
      <c r="U26" s="943" t="s">
        <v>549</v>
      </c>
      <c r="V26" s="944"/>
      <c r="W26" s="943" t="s">
        <v>549</v>
      </c>
      <c r="X26" s="944"/>
      <c r="Y26" s="49"/>
      <c r="Z26" s="49"/>
      <c r="AA26" s="49"/>
      <c r="AB26" s="49"/>
      <c r="AC26" s="268"/>
      <c r="AD26" s="268"/>
      <c r="AE26" s="268"/>
      <c r="AF26" s="268"/>
      <c r="AG26" s="277"/>
      <c r="AH26" s="277"/>
      <c r="AI26" s="277"/>
      <c r="AJ26" s="277">
        <v>2.4119999999999999</v>
      </c>
      <c r="AK26" s="940"/>
      <c r="AL26" s="941"/>
      <c r="AM26" s="941"/>
      <c r="AN26" s="941"/>
      <c r="AO26" s="942"/>
      <c r="AP26" s="2"/>
      <c r="AQ26" s="54">
        <f>IF(P26="材質劣化",2,IF(P26="漏水",3,1))</f>
        <v>3</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1.01</v>
      </c>
      <c r="AF35" s="269">
        <f t="shared" si="7"/>
        <v>0.34</v>
      </c>
      <c r="AG35" s="94">
        <f t="shared" si="7"/>
        <v>0</v>
      </c>
      <c r="AH35" s="94">
        <f t="shared" si="7"/>
        <v>0</v>
      </c>
      <c r="AI35" s="94">
        <f t="shared" si="7"/>
        <v>0</v>
      </c>
      <c r="AJ35" s="95">
        <f t="shared" si="7"/>
        <v>96.762000000000015</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3</v>
      </c>
      <c r="AF37" s="952">
        <f t="shared" si="8"/>
        <v>1</v>
      </c>
      <c r="AG37" s="952">
        <f t="shared" si="8"/>
        <v>0</v>
      </c>
      <c r="AH37" s="952">
        <f t="shared" si="8"/>
        <v>0</v>
      </c>
      <c r="AI37" s="952">
        <f t="shared" si="8"/>
        <v>0</v>
      </c>
      <c r="AJ37" s="952">
        <f>COUNTA(AJ11:AJ34)</f>
        <v>11</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3B7731FF-36D9-4808-A3AB-4F90D5AC62FD}">
      <formula1>"〇,"</formula1>
    </dataValidation>
    <dataValidation type="list" allowBlank="1" showInputMessage="1" showErrorMessage="1" sqref="N11:O34" xr:uid="{288F2ABD-C468-4B1D-A169-11E7139479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E49E59-B60A-4FDC-AFAF-4E6EBCA365A7}">
          <x14:formula1>
            <xm:f>'(参考)リスト'!$B$16:$B$21</xm:f>
          </x14:formula1>
          <xm:sqref>L11:M34</xm:sqref>
        </x14:dataValidation>
        <x14:dataValidation type="list" allowBlank="1" showInputMessage="1" showErrorMessage="1" xr:uid="{CB526E07-6665-4DEB-83F0-692B9C11D308}">
          <x14:formula1>
            <xm:f>'(参考)リスト'!$E$16:$E$27</xm:f>
          </x14:formula1>
          <xm:sqref>R11:T34</xm:sqref>
        </x14:dataValidation>
        <x14:dataValidation type="list" allowBlank="1" showInputMessage="1" showErrorMessage="1" xr:uid="{5864F41C-CC5A-40DA-961D-5BB89E6BD6BC}">
          <x14:formula1>
            <xm:f>'(参考)リスト'!$D$16:$D$18</xm:f>
          </x14:formula1>
          <xm:sqref>P11:Q34</xm:sqref>
        </x14:dataValidation>
        <x14:dataValidation type="list" allowBlank="1" showInputMessage="1" showErrorMessage="1" xr:uid="{7946EBE9-062C-47CC-9FC4-284A710D8366}">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18CB-DAA5-4772-846A-3E3F09C448FE}">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2</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1</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3.05</v>
      </c>
      <c r="BV5" s="50">
        <f>AJ35</f>
        <v>45.19</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2</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638</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5.3</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638</v>
      </c>
      <c r="O12" s="944"/>
      <c r="P12" s="943" t="s">
        <v>497</v>
      </c>
      <c r="Q12" s="944"/>
      <c r="R12" s="825" t="s">
        <v>497</v>
      </c>
      <c r="S12" s="825"/>
      <c r="T12" s="825"/>
      <c r="U12" s="943" t="s">
        <v>620</v>
      </c>
      <c r="V12" s="944"/>
      <c r="W12" s="943" t="s">
        <v>549</v>
      </c>
      <c r="X12" s="944"/>
      <c r="Y12" s="49"/>
      <c r="Z12" s="49"/>
      <c r="AA12" s="49"/>
      <c r="AB12" s="49"/>
      <c r="AC12" s="268"/>
      <c r="AD12" s="268"/>
      <c r="AE12" s="268"/>
      <c r="AF12" s="268"/>
      <c r="AG12" s="277"/>
      <c r="AH12" s="277"/>
      <c r="AI12" s="277">
        <v>3.05</v>
      </c>
      <c r="AJ12" s="277"/>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t="s">
        <v>615</v>
      </c>
      <c r="M13" s="944"/>
      <c r="N13" s="943" t="s">
        <v>641</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5.64</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638</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15.25</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641</v>
      </c>
      <c r="O15" s="944"/>
      <c r="P15" s="943" t="s">
        <v>497</v>
      </c>
      <c r="Q15" s="944"/>
      <c r="R15" s="377" t="s">
        <v>497</v>
      </c>
      <c r="S15" s="945"/>
      <c r="T15" s="354"/>
      <c r="U15" s="943" t="s">
        <v>619</v>
      </c>
      <c r="V15" s="944"/>
      <c r="W15" s="943" t="s">
        <v>549</v>
      </c>
      <c r="X15" s="944"/>
      <c r="Y15" s="49"/>
      <c r="Z15" s="49"/>
      <c r="AA15" s="49"/>
      <c r="AB15" s="49"/>
      <c r="AC15" s="268"/>
      <c r="AD15" s="268"/>
      <c r="AE15" s="268"/>
      <c r="AF15" s="268"/>
      <c r="AG15" s="277"/>
      <c r="AH15" s="277"/>
      <c r="AI15" s="277"/>
      <c r="AJ15" s="277">
        <v>11.2</v>
      </c>
      <c r="AK15" s="940"/>
      <c r="AL15" s="941"/>
      <c r="AM15" s="941"/>
      <c r="AN15" s="941"/>
      <c r="AO15" s="942"/>
      <c r="AP15" s="2"/>
      <c r="AQ15" s="54">
        <f t="shared" si="2"/>
        <v>3</v>
      </c>
    </row>
    <row r="16" spans="2:86" ht="12" customHeight="1" x14ac:dyDescent="0.15">
      <c r="B16" s="904"/>
      <c r="C16" s="909"/>
      <c r="D16" s="907"/>
      <c r="E16" s="907"/>
      <c r="F16" s="907"/>
      <c r="G16" s="907"/>
      <c r="H16" s="907"/>
      <c r="I16" s="907"/>
      <c r="J16" s="908"/>
      <c r="K16" s="85">
        <v>6</v>
      </c>
      <c r="L16" s="943" t="s">
        <v>615</v>
      </c>
      <c r="M16" s="944"/>
      <c r="N16" s="943" t="s">
        <v>638</v>
      </c>
      <c r="O16" s="944"/>
      <c r="P16" s="943" t="s">
        <v>497</v>
      </c>
      <c r="Q16" s="944"/>
      <c r="R16" s="377" t="s">
        <v>503</v>
      </c>
      <c r="S16" s="945"/>
      <c r="T16" s="354"/>
      <c r="U16" s="943" t="s">
        <v>620</v>
      </c>
      <c r="V16" s="944"/>
      <c r="W16" s="943" t="s">
        <v>549</v>
      </c>
      <c r="X16" s="944"/>
      <c r="Y16" s="49"/>
      <c r="Z16" s="49"/>
      <c r="AA16" s="49"/>
      <c r="AB16" s="49"/>
      <c r="AC16" s="268"/>
      <c r="AD16" s="268"/>
      <c r="AE16" s="268"/>
      <c r="AF16" s="268"/>
      <c r="AG16" s="277"/>
      <c r="AH16" s="277"/>
      <c r="AI16" s="277"/>
      <c r="AJ16" s="277">
        <v>7.8</v>
      </c>
      <c r="AK16" s="940" t="s">
        <v>896</v>
      </c>
      <c r="AL16" s="941"/>
      <c r="AM16" s="941"/>
      <c r="AN16" s="941"/>
      <c r="AO16" s="942"/>
      <c r="AP16" s="2"/>
      <c r="AQ16" s="54">
        <f t="shared" si="2"/>
        <v>3</v>
      </c>
    </row>
    <row r="17" spans="2:46" ht="12" customHeight="1" x14ac:dyDescent="0.15">
      <c r="B17" s="904"/>
      <c r="C17" s="909"/>
      <c r="D17" s="907"/>
      <c r="E17" s="907"/>
      <c r="F17" s="907"/>
      <c r="G17" s="907"/>
      <c r="H17" s="907"/>
      <c r="I17" s="907"/>
      <c r="J17" s="908"/>
      <c r="K17" s="85">
        <v>7</v>
      </c>
      <c r="L17" s="943" t="s">
        <v>670</v>
      </c>
      <c r="M17" s="944"/>
      <c r="N17" s="943" t="s">
        <v>671</v>
      </c>
      <c r="O17" s="944"/>
      <c r="P17" s="943" t="s">
        <v>497</v>
      </c>
      <c r="Q17" s="944"/>
      <c r="R17" s="377" t="s">
        <v>499</v>
      </c>
      <c r="S17" s="945"/>
      <c r="T17" s="354"/>
      <c r="U17" s="943" t="s">
        <v>620</v>
      </c>
      <c r="V17" s="944"/>
      <c r="W17" s="943" t="s">
        <v>549</v>
      </c>
      <c r="X17" s="944"/>
      <c r="Y17" s="49"/>
      <c r="Z17" s="49"/>
      <c r="AA17" s="49"/>
      <c r="AB17" s="49"/>
      <c r="AC17" s="268"/>
      <c r="AD17" s="268"/>
      <c r="AE17" s="268"/>
      <c r="AF17" s="268"/>
      <c r="AG17" s="277"/>
      <c r="AH17" s="277"/>
      <c r="AI17" s="277"/>
      <c r="AJ17" s="277"/>
      <c r="AK17" s="940"/>
      <c r="AL17" s="941"/>
      <c r="AM17" s="941"/>
      <c r="AN17" s="941"/>
      <c r="AO17" s="942"/>
      <c r="AP17" s="2"/>
      <c r="AQ17" s="54">
        <f t="shared" si="2"/>
        <v>3</v>
      </c>
    </row>
    <row r="18" spans="2:46" ht="12" customHeight="1" x14ac:dyDescent="0.15">
      <c r="B18" s="904"/>
      <c r="C18" s="909"/>
      <c r="D18" s="907"/>
      <c r="E18" s="907"/>
      <c r="F18" s="907"/>
      <c r="G18" s="907"/>
      <c r="H18" s="907"/>
      <c r="I18" s="907"/>
      <c r="J18" s="908"/>
      <c r="K18" s="85">
        <v>8</v>
      </c>
      <c r="L18" s="943" t="s">
        <v>670</v>
      </c>
      <c r="M18" s="944"/>
      <c r="N18" s="943" t="s">
        <v>671</v>
      </c>
      <c r="O18" s="944"/>
      <c r="P18" s="943" t="s">
        <v>617</v>
      </c>
      <c r="Q18" s="944"/>
      <c r="R18" s="377" t="s">
        <v>469</v>
      </c>
      <c r="S18" s="945"/>
      <c r="T18" s="354"/>
      <c r="U18" s="943" t="s">
        <v>619</v>
      </c>
      <c r="V18" s="944"/>
      <c r="W18" s="943" t="s">
        <v>549</v>
      </c>
      <c r="X18" s="944"/>
      <c r="Y18" s="49"/>
      <c r="Z18" s="49"/>
      <c r="AA18" s="49"/>
      <c r="AB18" s="49"/>
      <c r="AC18" s="268"/>
      <c r="AD18" s="268"/>
      <c r="AE18" s="268"/>
      <c r="AF18" s="268"/>
      <c r="AG18" s="277"/>
      <c r="AH18" s="277"/>
      <c r="AI18" s="277"/>
      <c r="AJ18" s="277"/>
      <c r="AK18" s="940" t="s">
        <v>898</v>
      </c>
      <c r="AL18" s="941"/>
      <c r="AM18" s="941"/>
      <c r="AN18" s="941"/>
      <c r="AO18" s="942"/>
      <c r="AP18" s="2"/>
      <c r="AQ18" s="54">
        <f t="shared" si="2"/>
        <v>2</v>
      </c>
    </row>
    <row r="19" spans="2:46" ht="12" customHeight="1" x14ac:dyDescent="0.15">
      <c r="B19" s="904"/>
      <c r="C19" s="909"/>
      <c r="D19" s="907"/>
      <c r="E19" s="907"/>
      <c r="F19" s="907"/>
      <c r="G19" s="907"/>
      <c r="H19" s="907"/>
      <c r="I19" s="907"/>
      <c r="J19" s="908"/>
      <c r="K19" s="85">
        <v>9</v>
      </c>
      <c r="L19" s="943" t="s">
        <v>670</v>
      </c>
      <c r="M19" s="944"/>
      <c r="N19" s="943" t="s">
        <v>671</v>
      </c>
      <c r="O19" s="944"/>
      <c r="P19" s="943" t="s">
        <v>617</v>
      </c>
      <c r="Q19" s="944"/>
      <c r="R19" s="377" t="s">
        <v>469</v>
      </c>
      <c r="S19" s="945"/>
      <c r="T19" s="354"/>
      <c r="U19" s="943" t="s">
        <v>619</v>
      </c>
      <c r="V19" s="944"/>
      <c r="W19" s="943" t="s">
        <v>549</v>
      </c>
      <c r="X19" s="944"/>
      <c r="Y19" s="49"/>
      <c r="Z19" s="49"/>
      <c r="AA19" s="49"/>
      <c r="AB19" s="49"/>
      <c r="AC19" s="268"/>
      <c r="AD19" s="268"/>
      <c r="AE19" s="268"/>
      <c r="AF19" s="268"/>
      <c r="AG19" s="277"/>
      <c r="AH19" s="277"/>
      <c r="AI19" s="277"/>
      <c r="AJ19" s="277"/>
      <c r="AK19" s="940" t="s">
        <v>898</v>
      </c>
      <c r="AL19" s="941"/>
      <c r="AM19" s="941"/>
      <c r="AN19" s="941"/>
      <c r="AO19" s="942"/>
      <c r="AP19" s="2"/>
      <c r="AQ19" s="54">
        <f t="shared" si="2"/>
        <v>2</v>
      </c>
    </row>
    <row r="20" spans="2:46" ht="12" customHeight="1" x14ac:dyDescent="0.15">
      <c r="B20" s="904"/>
      <c r="C20" s="909"/>
      <c r="D20" s="907"/>
      <c r="E20" s="907"/>
      <c r="F20" s="907"/>
      <c r="G20" s="907"/>
      <c r="H20" s="907"/>
      <c r="I20" s="907"/>
      <c r="J20" s="908"/>
      <c r="K20" s="85">
        <v>10</v>
      </c>
      <c r="L20" s="943" t="s">
        <v>670</v>
      </c>
      <c r="M20" s="944"/>
      <c r="N20" s="943" t="s">
        <v>671</v>
      </c>
      <c r="O20" s="944"/>
      <c r="P20" s="943" t="s">
        <v>497</v>
      </c>
      <c r="Q20" s="944"/>
      <c r="R20" s="377" t="s">
        <v>499</v>
      </c>
      <c r="S20" s="945"/>
      <c r="T20" s="354"/>
      <c r="U20" s="943" t="s">
        <v>620</v>
      </c>
      <c r="V20" s="944"/>
      <c r="W20" s="943" t="s">
        <v>549</v>
      </c>
      <c r="X20" s="944"/>
      <c r="Y20" s="49"/>
      <c r="Z20" s="49"/>
      <c r="AA20" s="49"/>
      <c r="AB20" s="49"/>
      <c r="AC20" s="268"/>
      <c r="AD20" s="268"/>
      <c r="AE20" s="268"/>
      <c r="AF20" s="268"/>
      <c r="AG20" s="277"/>
      <c r="AH20" s="277"/>
      <c r="AI20" s="277"/>
      <c r="AJ20" s="277"/>
      <c r="AK20" s="940" t="s">
        <v>897</v>
      </c>
      <c r="AL20" s="941"/>
      <c r="AM20" s="941"/>
      <c r="AN20" s="941"/>
      <c r="AO20" s="942"/>
      <c r="AP20" s="2"/>
      <c r="AQ20" s="54">
        <f t="shared" si="2"/>
        <v>3</v>
      </c>
    </row>
    <row r="21" spans="2:46" ht="12" customHeight="1" x14ac:dyDescent="0.15">
      <c r="B21" s="904"/>
      <c r="C21" s="909"/>
      <c r="D21" s="907"/>
      <c r="E21" s="907"/>
      <c r="F21" s="907"/>
      <c r="G21" s="907"/>
      <c r="H21" s="907"/>
      <c r="I21" s="907"/>
      <c r="J21" s="908"/>
      <c r="K21" s="85">
        <v>11</v>
      </c>
      <c r="L21" s="943" t="s">
        <v>670</v>
      </c>
      <c r="M21" s="944"/>
      <c r="N21" s="943" t="s">
        <v>671</v>
      </c>
      <c r="O21" s="944"/>
      <c r="P21" s="943" t="s">
        <v>617</v>
      </c>
      <c r="Q21" s="944"/>
      <c r="R21" s="377" t="s">
        <v>469</v>
      </c>
      <c r="S21" s="945"/>
      <c r="T21" s="354"/>
      <c r="U21" s="943" t="s">
        <v>619</v>
      </c>
      <c r="V21" s="944"/>
      <c r="W21" s="943" t="s">
        <v>549</v>
      </c>
      <c r="X21" s="944"/>
      <c r="Y21" s="49"/>
      <c r="Z21" s="49"/>
      <c r="AA21" s="49"/>
      <c r="AB21" s="49"/>
      <c r="AC21" s="268"/>
      <c r="AD21" s="268"/>
      <c r="AE21" s="268"/>
      <c r="AF21" s="268"/>
      <c r="AG21" s="277"/>
      <c r="AH21" s="277"/>
      <c r="AI21" s="277"/>
      <c r="AJ21" s="277"/>
      <c r="AK21" s="940" t="s">
        <v>898</v>
      </c>
      <c r="AL21" s="941"/>
      <c r="AM21" s="941"/>
      <c r="AN21" s="941"/>
      <c r="AO21" s="942"/>
      <c r="AP21" s="2"/>
      <c r="AQ21" s="54">
        <f>IF(P21="材質劣化",2,IF(P21="漏水",3,1))</f>
        <v>2</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v>
      </c>
      <c r="AF35" s="269">
        <f t="shared" si="7"/>
        <v>0</v>
      </c>
      <c r="AG35" s="94">
        <f t="shared" si="7"/>
        <v>0</v>
      </c>
      <c r="AH35" s="94">
        <f t="shared" si="7"/>
        <v>0</v>
      </c>
      <c r="AI35" s="94">
        <f t="shared" si="7"/>
        <v>3.05</v>
      </c>
      <c r="AJ35" s="95">
        <f t="shared" si="7"/>
        <v>45.19</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0</v>
      </c>
      <c r="AF37" s="952">
        <f t="shared" si="8"/>
        <v>0</v>
      </c>
      <c r="AG37" s="952">
        <f t="shared" si="8"/>
        <v>0</v>
      </c>
      <c r="AH37" s="952">
        <f t="shared" si="8"/>
        <v>0</v>
      </c>
      <c r="AI37" s="952">
        <f t="shared" si="8"/>
        <v>1</v>
      </c>
      <c r="AJ37" s="952">
        <f>COUNTA(AJ11:AJ34)</f>
        <v>5</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1A7A75AC-FE46-4AD4-B652-F759A01662E6}">
      <formula1>"〇,"</formula1>
    </dataValidation>
    <dataValidation type="list" allowBlank="1" showInputMessage="1" showErrorMessage="1" sqref="N11:O34" xr:uid="{C0472399-B276-4868-8131-682FE01560A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25CC281-3CE6-4BE9-9E4C-F654E2A41CF3}">
          <x14:formula1>
            <xm:f>'(参考)リスト'!$B$16:$B$21</xm:f>
          </x14:formula1>
          <xm:sqref>L11:M34</xm:sqref>
        </x14:dataValidation>
        <x14:dataValidation type="list" allowBlank="1" showInputMessage="1" showErrorMessage="1" xr:uid="{AA318397-5906-43F0-A5CF-055BE259344A}">
          <x14:formula1>
            <xm:f>'(参考)リスト'!$E$16:$E$27</xm:f>
          </x14:formula1>
          <xm:sqref>R11:T34</xm:sqref>
        </x14:dataValidation>
        <x14:dataValidation type="list" allowBlank="1" showInputMessage="1" showErrorMessage="1" xr:uid="{F8D53124-F630-4A38-8A9E-2407CAD1A473}">
          <x14:formula1>
            <xm:f>'(参考)リスト'!$D$16:$D$18</xm:f>
          </x14:formula1>
          <xm:sqref>P11:Q34</xm:sqref>
        </x14:dataValidation>
        <x14:dataValidation type="list" allowBlank="1" showInputMessage="1" showErrorMessage="1" xr:uid="{74A40982-3094-4C3B-ABB2-06289EA7D7B7}">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B5F5-A817-43F5-BDA8-BA726DE6DA66}">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3</v>
      </c>
      <c r="AW5" s="39">
        <f>R7</f>
        <v>10</v>
      </c>
      <c r="AX5" s="50" t="str">
        <f>AM35</f>
        <v>Ⅱ</v>
      </c>
      <c r="AY5" s="50">
        <f>Y37</f>
        <v>0</v>
      </c>
      <c r="AZ5" s="50">
        <f t="shared" ref="AZ5:BJ5" si="0">Z37</f>
        <v>0</v>
      </c>
      <c r="BA5" s="50">
        <f t="shared" si="0"/>
        <v>0</v>
      </c>
      <c r="BB5" s="50">
        <f>AB37</f>
        <v>0</v>
      </c>
      <c r="BC5" s="50">
        <f t="shared" si="0"/>
        <v>0</v>
      </c>
      <c r="BD5" s="50">
        <f>AD37</f>
        <v>0</v>
      </c>
      <c r="BE5" s="50">
        <f>AE37</f>
        <v>5</v>
      </c>
      <c r="BF5" s="50">
        <f t="shared" si="0"/>
        <v>0</v>
      </c>
      <c r="BG5" s="50">
        <f t="shared" si="0"/>
        <v>0</v>
      </c>
      <c r="BH5" s="50">
        <f t="shared" si="0"/>
        <v>0</v>
      </c>
      <c r="BI5" s="50">
        <f>AI37</f>
        <v>0</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0.315</v>
      </c>
      <c r="BR5" s="50">
        <f>AF35</f>
        <v>0</v>
      </c>
      <c r="BS5" s="50">
        <f>AG35</f>
        <v>0</v>
      </c>
      <c r="BT5" s="50">
        <f>AH35</f>
        <v>0</v>
      </c>
      <c r="BU5" s="50">
        <f>AI35</f>
        <v>0</v>
      </c>
      <c r="BV5" s="50">
        <f>AJ35</f>
        <v>37.69</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3</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638</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6.82</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641</v>
      </c>
      <c r="O12" s="944"/>
      <c r="P12" s="943" t="s">
        <v>617</v>
      </c>
      <c r="Q12" s="944"/>
      <c r="R12" s="825" t="s">
        <v>469</v>
      </c>
      <c r="S12" s="825"/>
      <c r="T12" s="825"/>
      <c r="U12" s="943" t="s">
        <v>620</v>
      </c>
      <c r="V12" s="944"/>
      <c r="W12" s="943" t="s">
        <v>549</v>
      </c>
      <c r="X12" s="944"/>
      <c r="Y12" s="49"/>
      <c r="Z12" s="49"/>
      <c r="AA12" s="49"/>
      <c r="AB12" s="49"/>
      <c r="AC12" s="268"/>
      <c r="AD12" s="268"/>
      <c r="AE12" s="268">
        <v>0.1</v>
      </c>
      <c r="AF12" s="268"/>
      <c r="AG12" s="277"/>
      <c r="AH12" s="277"/>
      <c r="AI12" s="277"/>
      <c r="AJ12" s="277"/>
      <c r="AK12" s="940"/>
      <c r="AL12" s="941"/>
      <c r="AM12" s="941"/>
      <c r="AN12" s="941"/>
      <c r="AO12" s="942"/>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641</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15.12</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663</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6.75</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641</v>
      </c>
      <c r="O15" s="944"/>
      <c r="P15" s="943" t="s">
        <v>617</v>
      </c>
      <c r="Q15" s="944"/>
      <c r="R15" s="377" t="s">
        <v>469</v>
      </c>
      <c r="S15" s="945"/>
      <c r="T15" s="354"/>
      <c r="U15" s="943" t="s">
        <v>620</v>
      </c>
      <c r="V15" s="944"/>
      <c r="W15" s="943" t="s">
        <v>549</v>
      </c>
      <c r="X15" s="944"/>
      <c r="Y15" s="49"/>
      <c r="Z15" s="49"/>
      <c r="AA15" s="49"/>
      <c r="AB15" s="49"/>
      <c r="AC15" s="268"/>
      <c r="AD15" s="268"/>
      <c r="AE15" s="268">
        <v>0.09</v>
      </c>
      <c r="AF15" s="268"/>
      <c r="AG15" s="277"/>
      <c r="AH15" s="277"/>
      <c r="AI15" s="277"/>
      <c r="AJ15" s="277"/>
      <c r="AK15" s="940"/>
      <c r="AL15" s="941"/>
      <c r="AM15" s="941"/>
      <c r="AN15" s="941"/>
      <c r="AO15" s="942"/>
      <c r="AP15" s="2"/>
      <c r="AQ15" s="54">
        <f t="shared" si="2"/>
        <v>2</v>
      </c>
    </row>
    <row r="16" spans="2:86" ht="12" customHeight="1" x14ac:dyDescent="0.15">
      <c r="B16" s="904"/>
      <c r="C16" s="909"/>
      <c r="D16" s="907"/>
      <c r="E16" s="907"/>
      <c r="F16" s="907"/>
      <c r="G16" s="907"/>
      <c r="H16" s="907"/>
      <c r="I16" s="907"/>
      <c r="J16" s="908"/>
      <c r="K16" s="85">
        <v>6</v>
      </c>
      <c r="L16" s="943" t="s">
        <v>615</v>
      </c>
      <c r="M16" s="944"/>
      <c r="N16" s="943" t="s">
        <v>641</v>
      </c>
      <c r="O16" s="944"/>
      <c r="P16" s="943" t="s">
        <v>617</v>
      </c>
      <c r="Q16" s="944"/>
      <c r="R16" s="377" t="s">
        <v>469</v>
      </c>
      <c r="S16" s="945"/>
      <c r="T16" s="354"/>
      <c r="U16" s="943" t="s">
        <v>620</v>
      </c>
      <c r="V16" s="944"/>
      <c r="W16" s="943" t="s">
        <v>549</v>
      </c>
      <c r="X16" s="944"/>
      <c r="Y16" s="49"/>
      <c r="Z16" s="49"/>
      <c r="AA16" s="49"/>
      <c r="AB16" s="49"/>
      <c r="AC16" s="268"/>
      <c r="AD16" s="268"/>
      <c r="AE16" s="268">
        <v>0.06</v>
      </c>
      <c r="AF16" s="268"/>
      <c r="AG16" s="277"/>
      <c r="AH16" s="277"/>
      <c r="AI16" s="277"/>
      <c r="AJ16" s="277"/>
      <c r="AK16" s="940"/>
      <c r="AL16" s="941"/>
      <c r="AM16" s="941"/>
      <c r="AN16" s="941"/>
      <c r="AO16" s="942"/>
      <c r="AP16" s="2"/>
      <c r="AQ16" s="54">
        <f t="shared" si="2"/>
        <v>2</v>
      </c>
    </row>
    <row r="17" spans="2:46" ht="12" customHeight="1" x14ac:dyDescent="0.15">
      <c r="B17" s="904"/>
      <c r="C17" s="909"/>
      <c r="D17" s="907"/>
      <c r="E17" s="907"/>
      <c r="F17" s="907"/>
      <c r="G17" s="907"/>
      <c r="H17" s="907"/>
      <c r="I17" s="907"/>
      <c r="J17" s="908"/>
      <c r="K17" s="85">
        <v>7</v>
      </c>
      <c r="L17" s="943" t="s">
        <v>615</v>
      </c>
      <c r="M17" s="944"/>
      <c r="N17" s="943" t="s">
        <v>641</v>
      </c>
      <c r="O17" s="944"/>
      <c r="P17" s="943" t="s">
        <v>497</v>
      </c>
      <c r="Q17" s="944"/>
      <c r="R17" s="377" t="s">
        <v>497</v>
      </c>
      <c r="S17" s="945"/>
      <c r="T17" s="354"/>
      <c r="U17" s="943" t="s">
        <v>619</v>
      </c>
      <c r="V17" s="944"/>
      <c r="W17" s="943" t="s">
        <v>549</v>
      </c>
      <c r="X17" s="944"/>
      <c r="Y17" s="49"/>
      <c r="Z17" s="49"/>
      <c r="AA17" s="49"/>
      <c r="AB17" s="49"/>
      <c r="AC17" s="268"/>
      <c r="AD17" s="268"/>
      <c r="AE17" s="268"/>
      <c r="AF17" s="268"/>
      <c r="AG17" s="277"/>
      <c r="AH17" s="277"/>
      <c r="AI17" s="277"/>
      <c r="AJ17" s="277">
        <v>6.75</v>
      </c>
      <c r="AK17" s="940"/>
      <c r="AL17" s="941"/>
      <c r="AM17" s="941"/>
      <c r="AN17" s="941"/>
      <c r="AO17" s="942"/>
      <c r="AP17" s="2"/>
      <c r="AQ17" s="54">
        <f t="shared" si="2"/>
        <v>3</v>
      </c>
    </row>
    <row r="18" spans="2:46" ht="12" customHeight="1" x14ac:dyDescent="0.15">
      <c r="B18" s="904"/>
      <c r="C18" s="909"/>
      <c r="D18" s="907"/>
      <c r="E18" s="907"/>
      <c r="F18" s="907"/>
      <c r="G18" s="907"/>
      <c r="H18" s="907"/>
      <c r="I18" s="907"/>
      <c r="J18" s="908"/>
      <c r="K18" s="85">
        <v>8</v>
      </c>
      <c r="L18" s="943" t="s">
        <v>615</v>
      </c>
      <c r="M18" s="944"/>
      <c r="N18" s="943" t="s">
        <v>641</v>
      </c>
      <c r="O18" s="944"/>
      <c r="P18" s="943" t="s">
        <v>617</v>
      </c>
      <c r="Q18" s="944"/>
      <c r="R18" s="377" t="s">
        <v>469</v>
      </c>
      <c r="S18" s="945"/>
      <c r="T18" s="354"/>
      <c r="U18" s="943" t="s">
        <v>620</v>
      </c>
      <c r="V18" s="944"/>
      <c r="W18" s="943" t="s">
        <v>549</v>
      </c>
      <c r="X18" s="944"/>
      <c r="Y18" s="49"/>
      <c r="Z18" s="49"/>
      <c r="AA18" s="49"/>
      <c r="AB18" s="49"/>
      <c r="AC18" s="268"/>
      <c r="AD18" s="268"/>
      <c r="AE18" s="268">
        <v>1.4999999999999999E-2</v>
      </c>
      <c r="AF18" s="268"/>
      <c r="AG18" s="277"/>
      <c r="AH18" s="277"/>
      <c r="AI18" s="277"/>
      <c r="AJ18" s="277"/>
      <c r="AK18" s="940"/>
      <c r="AL18" s="941"/>
      <c r="AM18" s="941"/>
      <c r="AN18" s="941"/>
      <c r="AO18" s="942"/>
      <c r="AP18" s="2"/>
      <c r="AQ18" s="54">
        <f t="shared" si="2"/>
        <v>2</v>
      </c>
    </row>
    <row r="19" spans="2:46" ht="12" customHeight="1" x14ac:dyDescent="0.15">
      <c r="B19" s="904"/>
      <c r="C19" s="909"/>
      <c r="D19" s="907"/>
      <c r="E19" s="907"/>
      <c r="F19" s="907"/>
      <c r="G19" s="907"/>
      <c r="H19" s="907"/>
      <c r="I19" s="907"/>
      <c r="J19" s="908"/>
      <c r="K19" s="85">
        <v>9</v>
      </c>
      <c r="L19" s="943" t="s">
        <v>615</v>
      </c>
      <c r="M19" s="944"/>
      <c r="N19" s="943" t="s">
        <v>641</v>
      </c>
      <c r="O19" s="944"/>
      <c r="P19" s="943" t="s">
        <v>617</v>
      </c>
      <c r="Q19" s="944"/>
      <c r="R19" s="377" t="s">
        <v>469</v>
      </c>
      <c r="S19" s="945"/>
      <c r="T19" s="354"/>
      <c r="U19" s="943" t="s">
        <v>620</v>
      </c>
      <c r="V19" s="944"/>
      <c r="W19" s="943" t="s">
        <v>549</v>
      </c>
      <c r="X19" s="944"/>
      <c r="Y19" s="49"/>
      <c r="Z19" s="49"/>
      <c r="AA19" s="49"/>
      <c r="AB19" s="49"/>
      <c r="AC19" s="268"/>
      <c r="AD19" s="268"/>
      <c r="AE19" s="268">
        <v>0.05</v>
      </c>
      <c r="AF19" s="268"/>
      <c r="AG19" s="277"/>
      <c r="AH19" s="277"/>
      <c r="AI19" s="277"/>
      <c r="AJ19" s="277"/>
      <c r="AK19" s="940"/>
      <c r="AL19" s="941"/>
      <c r="AM19" s="941"/>
      <c r="AN19" s="941"/>
      <c r="AO19" s="942"/>
      <c r="AP19" s="2"/>
      <c r="AQ19" s="54">
        <f t="shared" si="2"/>
        <v>2</v>
      </c>
    </row>
    <row r="20" spans="2:46" ht="12" customHeight="1" x14ac:dyDescent="0.15">
      <c r="B20" s="904"/>
      <c r="C20" s="909"/>
      <c r="D20" s="907"/>
      <c r="E20" s="907"/>
      <c r="F20" s="907"/>
      <c r="G20" s="907"/>
      <c r="H20" s="907"/>
      <c r="I20" s="907"/>
      <c r="J20" s="908"/>
      <c r="K20" s="85">
        <v>10</v>
      </c>
      <c r="L20" s="943" t="s">
        <v>615</v>
      </c>
      <c r="M20" s="944"/>
      <c r="N20" s="943" t="s">
        <v>641</v>
      </c>
      <c r="O20" s="944"/>
      <c r="P20" s="943" t="s">
        <v>497</v>
      </c>
      <c r="Q20" s="944"/>
      <c r="R20" s="377" t="s">
        <v>497</v>
      </c>
      <c r="S20" s="945"/>
      <c r="T20" s="354"/>
      <c r="U20" s="943" t="s">
        <v>619</v>
      </c>
      <c r="V20" s="944"/>
      <c r="W20" s="943" t="s">
        <v>549</v>
      </c>
      <c r="X20" s="944"/>
      <c r="Y20" s="49"/>
      <c r="Z20" s="49"/>
      <c r="AA20" s="49"/>
      <c r="AB20" s="49"/>
      <c r="AC20" s="268"/>
      <c r="AD20" s="268"/>
      <c r="AE20" s="268"/>
      <c r="AF20" s="268"/>
      <c r="AG20" s="277"/>
      <c r="AH20" s="277"/>
      <c r="AI20" s="277"/>
      <c r="AJ20" s="277">
        <v>2.25</v>
      </c>
      <c r="AK20" s="940"/>
      <c r="AL20" s="941"/>
      <c r="AM20" s="941"/>
      <c r="AN20" s="941"/>
      <c r="AO20" s="942"/>
      <c r="AP20" s="2"/>
      <c r="AQ20" s="54">
        <f t="shared" si="2"/>
        <v>3</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0.315</v>
      </c>
      <c r="AF35" s="269">
        <f t="shared" si="7"/>
        <v>0</v>
      </c>
      <c r="AG35" s="94">
        <f t="shared" si="7"/>
        <v>0</v>
      </c>
      <c r="AH35" s="94">
        <f t="shared" si="7"/>
        <v>0</v>
      </c>
      <c r="AI35" s="94">
        <f t="shared" si="7"/>
        <v>0</v>
      </c>
      <c r="AJ35" s="95">
        <f t="shared" si="7"/>
        <v>37.69</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5</v>
      </c>
      <c r="AF37" s="952">
        <f t="shared" si="8"/>
        <v>0</v>
      </c>
      <c r="AG37" s="952">
        <f t="shared" si="8"/>
        <v>0</v>
      </c>
      <c r="AH37" s="952">
        <f t="shared" si="8"/>
        <v>0</v>
      </c>
      <c r="AI37" s="952">
        <f t="shared" si="8"/>
        <v>0</v>
      </c>
      <c r="AJ37" s="952">
        <f>COUNTA(AJ11:AJ34)</f>
        <v>5</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2395DE16-A776-4BE8-9B5A-594F923507A9}">
      <formula1>"〇,"</formula1>
    </dataValidation>
    <dataValidation type="list" allowBlank="1" showInputMessage="1" showErrorMessage="1" sqref="N11:O34" xr:uid="{C2F6280F-DB12-4504-B388-0440BC09F7D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1D7601-F668-4EA2-942B-E3702FF27EBF}">
          <x14:formula1>
            <xm:f>'(参考)リスト'!$B$16:$B$21</xm:f>
          </x14:formula1>
          <xm:sqref>L11:M34</xm:sqref>
        </x14:dataValidation>
        <x14:dataValidation type="list" allowBlank="1" showInputMessage="1" showErrorMessage="1" xr:uid="{6BF6786D-31F6-43BB-AD06-31587441DD38}">
          <x14:formula1>
            <xm:f>'(参考)リスト'!$E$16:$E$27</xm:f>
          </x14:formula1>
          <xm:sqref>R11:T34</xm:sqref>
        </x14:dataValidation>
        <x14:dataValidation type="list" allowBlank="1" showInputMessage="1" showErrorMessage="1" xr:uid="{13AFC958-016B-4B2A-9918-C855FCA29D73}">
          <x14:formula1>
            <xm:f>'(参考)リスト'!$D$16:$D$18</xm:f>
          </x14:formula1>
          <xm:sqref>P11:Q34</xm:sqref>
        </x14:dataValidation>
        <x14:dataValidation type="list" allowBlank="1" showInputMessage="1" showErrorMessage="1" xr:uid="{4B421E42-CF73-4A5F-B3A7-3584AD0F2BDF}">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162A-2C97-4E9B-91F1-D2CC8A31D9A1}">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4</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4</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26.86</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4</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641</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2.1</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641</v>
      </c>
      <c r="O12" s="944"/>
      <c r="P12" s="943" t="s">
        <v>497</v>
      </c>
      <c r="Q12" s="944"/>
      <c r="R12" s="825" t="s">
        <v>497</v>
      </c>
      <c r="S12" s="825"/>
      <c r="T12" s="825"/>
      <c r="U12" s="943" t="s">
        <v>619</v>
      </c>
      <c r="V12" s="944"/>
      <c r="W12" s="943" t="s">
        <v>549</v>
      </c>
      <c r="X12" s="944"/>
      <c r="Y12" s="49"/>
      <c r="Z12" s="49"/>
      <c r="AA12" s="49"/>
      <c r="AB12" s="49"/>
      <c r="AC12" s="268"/>
      <c r="AD12" s="268"/>
      <c r="AE12" s="268"/>
      <c r="AF12" s="268"/>
      <c r="AG12" s="277"/>
      <c r="AH12" s="277"/>
      <c r="AI12" s="277"/>
      <c r="AJ12" s="277">
        <v>2.2999999999999998</v>
      </c>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t="s">
        <v>615</v>
      </c>
      <c r="M13" s="944"/>
      <c r="N13" s="943" t="s">
        <v>663</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17.5</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641</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4.96</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670</v>
      </c>
      <c r="M15" s="944"/>
      <c r="N15" s="943" t="s">
        <v>671</v>
      </c>
      <c r="O15" s="944"/>
      <c r="P15" s="943" t="s">
        <v>617</v>
      </c>
      <c r="Q15" s="944"/>
      <c r="R15" s="377" t="s">
        <v>469</v>
      </c>
      <c r="S15" s="945"/>
      <c r="T15" s="354"/>
      <c r="U15" s="943" t="s">
        <v>619</v>
      </c>
      <c r="V15" s="944"/>
      <c r="W15" s="943" t="s">
        <v>549</v>
      </c>
      <c r="X15" s="944"/>
      <c r="Y15" s="49"/>
      <c r="Z15" s="49"/>
      <c r="AA15" s="49"/>
      <c r="AB15" s="49"/>
      <c r="AC15" s="268"/>
      <c r="AD15" s="268"/>
      <c r="AE15" s="268"/>
      <c r="AF15" s="268"/>
      <c r="AG15" s="277"/>
      <c r="AH15" s="277"/>
      <c r="AI15" s="277"/>
      <c r="AJ15" s="277"/>
      <c r="AK15" s="940" t="s">
        <v>898</v>
      </c>
      <c r="AL15" s="941"/>
      <c r="AM15" s="941"/>
      <c r="AN15" s="941"/>
      <c r="AO15" s="942"/>
      <c r="AP15" s="2"/>
      <c r="AQ15" s="54">
        <f t="shared" si="2"/>
        <v>2</v>
      </c>
    </row>
    <row r="16" spans="2:86" ht="12" customHeight="1" x14ac:dyDescent="0.15">
      <c r="B16" s="904"/>
      <c r="C16" s="909"/>
      <c r="D16" s="907"/>
      <c r="E16" s="907"/>
      <c r="F16" s="907"/>
      <c r="G16" s="907"/>
      <c r="H16" s="907"/>
      <c r="I16" s="907"/>
      <c r="J16" s="908"/>
      <c r="K16" s="85">
        <v>6</v>
      </c>
      <c r="L16" s="943" t="s">
        <v>670</v>
      </c>
      <c r="M16" s="944"/>
      <c r="N16" s="943" t="s">
        <v>671</v>
      </c>
      <c r="O16" s="944"/>
      <c r="P16" s="943" t="s">
        <v>617</v>
      </c>
      <c r="Q16" s="944"/>
      <c r="R16" s="377" t="s">
        <v>469</v>
      </c>
      <c r="S16" s="945"/>
      <c r="T16" s="354"/>
      <c r="U16" s="943" t="s">
        <v>619</v>
      </c>
      <c r="V16" s="944"/>
      <c r="W16" s="943" t="s">
        <v>549</v>
      </c>
      <c r="X16" s="944"/>
      <c r="Y16" s="49"/>
      <c r="Z16" s="49"/>
      <c r="AA16" s="49"/>
      <c r="AB16" s="49"/>
      <c r="AC16" s="268"/>
      <c r="AD16" s="268"/>
      <c r="AE16" s="268"/>
      <c r="AF16" s="268"/>
      <c r="AG16" s="277"/>
      <c r="AH16" s="277"/>
      <c r="AI16" s="277"/>
      <c r="AJ16" s="277"/>
      <c r="AK16" s="940" t="s">
        <v>898</v>
      </c>
      <c r="AL16" s="941"/>
      <c r="AM16" s="941"/>
      <c r="AN16" s="941"/>
      <c r="AO16" s="942"/>
      <c r="AP16" s="2"/>
      <c r="AQ16" s="54">
        <f t="shared" si="2"/>
        <v>2</v>
      </c>
    </row>
    <row r="17" spans="2:46" ht="12" customHeight="1" x14ac:dyDescent="0.15">
      <c r="B17" s="904"/>
      <c r="C17" s="909"/>
      <c r="D17" s="907"/>
      <c r="E17" s="907"/>
      <c r="F17" s="907"/>
      <c r="G17" s="907"/>
      <c r="H17" s="907"/>
      <c r="I17" s="907"/>
      <c r="J17" s="908"/>
      <c r="K17" s="85">
        <v>7</v>
      </c>
      <c r="L17" s="943"/>
      <c r="M17" s="944"/>
      <c r="N17" s="943"/>
      <c r="O17" s="944"/>
      <c r="P17" s="943"/>
      <c r="Q17" s="944"/>
      <c r="R17" s="377"/>
      <c r="S17" s="945"/>
      <c r="T17" s="354"/>
      <c r="U17" s="943"/>
      <c r="V17" s="944"/>
      <c r="W17" s="943"/>
      <c r="X17" s="944"/>
      <c r="Y17" s="49"/>
      <c r="Z17" s="49"/>
      <c r="AA17" s="49"/>
      <c r="AB17" s="49"/>
      <c r="AC17" s="268"/>
      <c r="AD17" s="268"/>
      <c r="AE17" s="268"/>
      <c r="AF17" s="268"/>
      <c r="AG17" s="277"/>
      <c r="AH17" s="277"/>
      <c r="AI17" s="277"/>
      <c r="AJ17" s="277"/>
      <c r="AK17" s="940"/>
      <c r="AL17" s="941"/>
      <c r="AM17" s="941"/>
      <c r="AN17" s="941"/>
      <c r="AO17" s="942"/>
      <c r="AP17" s="2"/>
      <c r="AQ17" s="54">
        <f t="shared" si="2"/>
        <v>1</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v>
      </c>
      <c r="AF35" s="269">
        <f t="shared" si="7"/>
        <v>0</v>
      </c>
      <c r="AG35" s="94">
        <f t="shared" si="7"/>
        <v>0</v>
      </c>
      <c r="AH35" s="94">
        <f t="shared" si="7"/>
        <v>0</v>
      </c>
      <c r="AI35" s="94">
        <f t="shared" si="7"/>
        <v>0</v>
      </c>
      <c r="AJ35" s="95">
        <f t="shared" si="7"/>
        <v>26.86</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0</v>
      </c>
      <c r="AF37" s="952">
        <f t="shared" si="8"/>
        <v>0</v>
      </c>
      <c r="AG37" s="952">
        <f t="shared" si="8"/>
        <v>0</v>
      </c>
      <c r="AH37" s="952">
        <f t="shared" si="8"/>
        <v>0</v>
      </c>
      <c r="AI37" s="952">
        <f t="shared" si="8"/>
        <v>0</v>
      </c>
      <c r="AJ37" s="952">
        <f>COUNTA(AJ11:AJ34)</f>
        <v>4</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13103A2A-A5B6-495E-AAD6-95B413285813}">
      <formula1>"〇,"</formula1>
    </dataValidation>
    <dataValidation type="list" allowBlank="1" showInputMessage="1" showErrorMessage="1" sqref="N11:O34" xr:uid="{01569186-45A9-406C-8A7F-F1837A38B92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D8BC9B-5032-43F2-BAEB-4F60F45D9AB2}">
          <x14:formula1>
            <xm:f>'(参考)リスト'!$B$16:$B$21</xm:f>
          </x14:formula1>
          <xm:sqref>L11:M34</xm:sqref>
        </x14:dataValidation>
        <x14:dataValidation type="list" allowBlank="1" showInputMessage="1" showErrorMessage="1" xr:uid="{825BB93C-E46B-43F3-A3F8-EB544C14F8AB}">
          <x14:formula1>
            <xm:f>'(参考)リスト'!$E$16:$E$27</xm:f>
          </x14:formula1>
          <xm:sqref>R11:T34</xm:sqref>
        </x14:dataValidation>
        <x14:dataValidation type="list" allowBlank="1" showInputMessage="1" showErrorMessage="1" xr:uid="{BAD9AB00-FB8E-48D4-B40B-56B4228E8F2A}">
          <x14:formula1>
            <xm:f>'(参考)リスト'!$D$16:$D$18</xm:f>
          </x14:formula1>
          <xm:sqref>P11:Q34</xm:sqref>
        </x14:dataValidation>
        <x14:dataValidation type="list" allowBlank="1" showInputMessage="1" showErrorMessage="1" xr:uid="{9BBCADA0-D407-4063-96F7-65C2B1D2368D}">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17378-18B1-4567-ACCC-16C926A4D804}">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5</v>
      </c>
      <c r="AW5" s="39">
        <f>R7</f>
        <v>10</v>
      </c>
      <c r="AX5" s="50" t="str">
        <f>AM35</f>
        <v>Ⅱ</v>
      </c>
      <c r="AY5" s="50">
        <f>Y37</f>
        <v>0</v>
      </c>
      <c r="AZ5" s="50">
        <f t="shared" ref="AZ5:BJ5" si="0">Z37</f>
        <v>0</v>
      </c>
      <c r="BA5" s="50">
        <f t="shared" si="0"/>
        <v>0</v>
      </c>
      <c r="BB5" s="50">
        <f>AB37</f>
        <v>0</v>
      </c>
      <c r="BC5" s="50">
        <f t="shared" si="0"/>
        <v>0</v>
      </c>
      <c r="BD5" s="50">
        <f>AD37</f>
        <v>0</v>
      </c>
      <c r="BE5" s="50">
        <f>AE37</f>
        <v>2</v>
      </c>
      <c r="BF5" s="50">
        <f t="shared" si="0"/>
        <v>0</v>
      </c>
      <c r="BG5" s="50">
        <f t="shared" si="0"/>
        <v>0</v>
      </c>
      <c r="BH5" s="50">
        <f t="shared" si="0"/>
        <v>0</v>
      </c>
      <c r="BI5" s="50">
        <f>AI37</f>
        <v>0</v>
      </c>
      <c r="BJ5" s="50">
        <f t="shared" si="0"/>
        <v>4</v>
      </c>
      <c r="BK5" s="50">
        <f>IF(Y37&gt;0,R7,0)</f>
        <v>0</v>
      </c>
      <c r="BL5" s="40">
        <f>IF(Y37&gt;0,0,IF(Z37&gt;0,R7,0))</f>
        <v>0</v>
      </c>
      <c r="BM5" s="40">
        <f>IF(Y37+Z37&gt;0,0,IF(AA37&gt;0,R7,0))</f>
        <v>0</v>
      </c>
      <c r="BN5" s="40">
        <f>IF(Y37+Z37+AA37&gt;0,0,IF(AB37&gt;0,R7,0))</f>
        <v>0</v>
      </c>
      <c r="BO5" s="50">
        <f>AC35</f>
        <v>0</v>
      </c>
      <c r="BP5" s="50">
        <f t="shared" ref="BP5:BQ5" si="1">AD35</f>
        <v>0</v>
      </c>
      <c r="BQ5" s="50">
        <f t="shared" si="1"/>
        <v>4.6500000000000004</v>
      </c>
      <c r="BR5" s="50">
        <f>AF35</f>
        <v>0</v>
      </c>
      <c r="BS5" s="50">
        <f>AG35</f>
        <v>0</v>
      </c>
      <c r="BT5" s="50">
        <f>AH35</f>
        <v>0</v>
      </c>
      <c r="BU5" s="50">
        <f>AI35</f>
        <v>0</v>
      </c>
      <c r="BV5" s="50">
        <f>AJ35</f>
        <v>14.41</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5</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663</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0.91</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642</v>
      </c>
      <c r="O12" s="944"/>
      <c r="P12" s="943" t="s">
        <v>497</v>
      </c>
      <c r="Q12" s="944"/>
      <c r="R12" s="825" t="s">
        <v>497</v>
      </c>
      <c r="S12" s="825"/>
      <c r="T12" s="825"/>
      <c r="U12" s="943" t="s">
        <v>619</v>
      </c>
      <c r="V12" s="944"/>
      <c r="W12" s="943" t="s">
        <v>549</v>
      </c>
      <c r="X12" s="944"/>
      <c r="Y12" s="49"/>
      <c r="Z12" s="49"/>
      <c r="AA12" s="49"/>
      <c r="AB12" s="49"/>
      <c r="AC12" s="268"/>
      <c r="AD12" s="268"/>
      <c r="AE12" s="268"/>
      <c r="AF12" s="268"/>
      <c r="AG12" s="277"/>
      <c r="AH12" s="277"/>
      <c r="AI12" s="277"/>
      <c r="AJ12" s="277">
        <v>5.6</v>
      </c>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t="s">
        <v>615</v>
      </c>
      <c r="M13" s="944"/>
      <c r="N13" s="943" t="s">
        <v>642</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2.4</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642</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5.5</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668</v>
      </c>
      <c r="O15" s="944"/>
      <c r="P15" s="943" t="s">
        <v>617</v>
      </c>
      <c r="Q15" s="944"/>
      <c r="R15" s="377" t="s">
        <v>503</v>
      </c>
      <c r="S15" s="945"/>
      <c r="T15" s="354"/>
      <c r="U15" s="943" t="s">
        <v>620</v>
      </c>
      <c r="V15" s="944"/>
      <c r="W15" s="943" t="s">
        <v>549</v>
      </c>
      <c r="X15" s="944"/>
      <c r="Y15" s="49"/>
      <c r="Z15" s="49"/>
      <c r="AA15" s="49"/>
      <c r="AB15" s="49"/>
      <c r="AC15" s="268"/>
      <c r="AD15" s="268"/>
      <c r="AE15" s="268">
        <v>1.65</v>
      </c>
      <c r="AF15" s="268"/>
      <c r="AG15" s="277"/>
      <c r="AH15" s="277"/>
      <c r="AI15" s="277"/>
      <c r="AJ15" s="277"/>
      <c r="AK15" s="943" t="s">
        <v>910</v>
      </c>
      <c r="AL15" s="964"/>
      <c r="AM15" s="964"/>
      <c r="AN15" s="964"/>
      <c r="AO15" s="944"/>
      <c r="AP15" s="2"/>
      <c r="AQ15" s="54">
        <f t="shared" si="2"/>
        <v>2</v>
      </c>
    </row>
    <row r="16" spans="2:86" ht="12" customHeight="1" x14ac:dyDescent="0.15">
      <c r="B16" s="904"/>
      <c r="C16" s="909"/>
      <c r="D16" s="907"/>
      <c r="E16" s="907"/>
      <c r="F16" s="907"/>
      <c r="G16" s="907"/>
      <c r="H16" s="907"/>
      <c r="I16" s="907"/>
      <c r="J16" s="908"/>
      <c r="K16" s="85">
        <v>6</v>
      </c>
      <c r="L16" s="943" t="s">
        <v>615</v>
      </c>
      <c r="M16" s="944"/>
      <c r="N16" s="943" t="s">
        <v>641</v>
      </c>
      <c r="O16" s="944"/>
      <c r="P16" s="943" t="s">
        <v>617</v>
      </c>
      <c r="Q16" s="944"/>
      <c r="R16" s="377" t="s">
        <v>503</v>
      </c>
      <c r="S16" s="945"/>
      <c r="T16" s="354"/>
      <c r="U16" s="943" t="s">
        <v>620</v>
      </c>
      <c r="V16" s="944"/>
      <c r="W16" s="943" t="s">
        <v>549</v>
      </c>
      <c r="X16" s="944"/>
      <c r="Y16" s="49"/>
      <c r="Z16" s="49"/>
      <c r="AA16" s="49"/>
      <c r="AB16" s="49"/>
      <c r="AC16" s="268"/>
      <c r="AD16" s="268"/>
      <c r="AE16" s="268">
        <v>3</v>
      </c>
      <c r="AF16" s="268"/>
      <c r="AG16" s="277"/>
      <c r="AH16" s="277"/>
      <c r="AI16" s="277"/>
      <c r="AJ16" s="277"/>
      <c r="AK16" s="943" t="s">
        <v>911</v>
      </c>
      <c r="AL16" s="964"/>
      <c r="AM16" s="964"/>
      <c r="AN16" s="964"/>
      <c r="AO16" s="944"/>
      <c r="AP16" s="2"/>
      <c r="AQ16" s="54">
        <f t="shared" si="2"/>
        <v>2</v>
      </c>
    </row>
    <row r="17" spans="2:46" ht="12" customHeight="1" x14ac:dyDescent="0.15">
      <c r="B17" s="904"/>
      <c r="C17" s="909"/>
      <c r="D17" s="907"/>
      <c r="E17" s="907"/>
      <c r="F17" s="907"/>
      <c r="G17" s="907"/>
      <c r="H17" s="907"/>
      <c r="I17" s="907"/>
      <c r="J17" s="908"/>
      <c r="K17" s="85">
        <v>7</v>
      </c>
      <c r="L17" s="943" t="s">
        <v>670</v>
      </c>
      <c r="M17" s="944"/>
      <c r="N17" s="943" t="s">
        <v>671</v>
      </c>
      <c r="O17" s="944"/>
      <c r="P17" s="943" t="s">
        <v>617</v>
      </c>
      <c r="Q17" s="944"/>
      <c r="R17" s="377" t="s">
        <v>469</v>
      </c>
      <c r="S17" s="945"/>
      <c r="T17" s="354"/>
      <c r="U17" s="943" t="s">
        <v>619</v>
      </c>
      <c r="V17" s="944"/>
      <c r="W17" s="943" t="s">
        <v>549</v>
      </c>
      <c r="X17" s="944"/>
      <c r="Y17" s="49"/>
      <c r="Z17" s="49"/>
      <c r="AA17" s="49"/>
      <c r="AB17" s="49"/>
      <c r="AC17" s="268"/>
      <c r="AD17" s="268"/>
      <c r="AE17" s="268"/>
      <c r="AF17" s="268"/>
      <c r="AG17" s="277"/>
      <c r="AH17" s="277"/>
      <c r="AI17" s="277"/>
      <c r="AJ17" s="277"/>
      <c r="AK17" s="940" t="s">
        <v>898</v>
      </c>
      <c r="AL17" s="941"/>
      <c r="AM17" s="941"/>
      <c r="AN17" s="941"/>
      <c r="AO17" s="942"/>
      <c r="AP17" s="2"/>
      <c r="AQ17" s="54">
        <f t="shared" si="2"/>
        <v>2</v>
      </c>
    </row>
    <row r="18" spans="2:46" ht="12" customHeight="1" x14ac:dyDescent="0.15">
      <c r="B18" s="904"/>
      <c r="C18" s="909"/>
      <c r="D18" s="907"/>
      <c r="E18" s="907"/>
      <c r="F18" s="907"/>
      <c r="G18" s="907"/>
      <c r="H18" s="907"/>
      <c r="I18" s="907"/>
      <c r="J18" s="908"/>
      <c r="K18" s="85">
        <v>8</v>
      </c>
      <c r="L18" s="943" t="s">
        <v>670</v>
      </c>
      <c r="M18" s="944"/>
      <c r="N18" s="943" t="s">
        <v>671</v>
      </c>
      <c r="O18" s="944"/>
      <c r="P18" s="943" t="s">
        <v>617</v>
      </c>
      <c r="Q18" s="944"/>
      <c r="R18" s="377" t="s">
        <v>469</v>
      </c>
      <c r="S18" s="945"/>
      <c r="T18" s="354"/>
      <c r="U18" s="943" t="s">
        <v>619</v>
      </c>
      <c r="V18" s="944"/>
      <c r="W18" s="943" t="s">
        <v>549</v>
      </c>
      <c r="X18" s="944"/>
      <c r="Y18" s="49"/>
      <c r="Z18" s="49"/>
      <c r="AA18" s="49"/>
      <c r="AB18" s="49"/>
      <c r="AC18" s="268"/>
      <c r="AD18" s="268"/>
      <c r="AE18" s="268"/>
      <c r="AF18" s="268"/>
      <c r="AG18" s="277"/>
      <c r="AH18" s="277"/>
      <c r="AI18" s="277"/>
      <c r="AJ18" s="277"/>
      <c r="AK18" s="940" t="s">
        <v>898</v>
      </c>
      <c r="AL18" s="941"/>
      <c r="AM18" s="941"/>
      <c r="AN18" s="941"/>
      <c r="AO18" s="942"/>
      <c r="AP18" s="2"/>
      <c r="AQ18" s="54">
        <f t="shared" si="2"/>
        <v>2</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4.6500000000000004</v>
      </c>
      <c r="AF35" s="269">
        <f t="shared" si="7"/>
        <v>0</v>
      </c>
      <c r="AG35" s="94">
        <f t="shared" si="7"/>
        <v>0</v>
      </c>
      <c r="AH35" s="94">
        <f t="shared" si="7"/>
        <v>0</v>
      </c>
      <c r="AI35" s="94">
        <f t="shared" si="7"/>
        <v>0</v>
      </c>
      <c r="AJ35" s="95">
        <f t="shared" si="7"/>
        <v>14.41</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2</v>
      </c>
      <c r="AF37" s="952">
        <f t="shared" si="8"/>
        <v>0</v>
      </c>
      <c r="AG37" s="952">
        <f t="shared" si="8"/>
        <v>0</v>
      </c>
      <c r="AH37" s="952">
        <f t="shared" si="8"/>
        <v>0</v>
      </c>
      <c r="AI37" s="952">
        <f t="shared" si="8"/>
        <v>0</v>
      </c>
      <c r="AJ37" s="952">
        <f>COUNTA(AJ11:AJ34)</f>
        <v>4</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4F12F419-E0B3-425D-9A73-FE44F4610323}">
      <formula1>"〇,"</formula1>
    </dataValidation>
    <dataValidation type="list" allowBlank="1" showInputMessage="1" showErrorMessage="1" sqref="N11:O34" xr:uid="{4ECB097D-8AE3-41E2-9435-2CD3E7FD9A6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D429276-25AC-45EF-9076-B079118F27F8}">
          <x14:formula1>
            <xm:f>'(参考)リスト'!$B$16:$B$21</xm:f>
          </x14:formula1>
          <xm:sqref>L11:M34</xm:sqref>
        </x14:dataValidation>
        <x14:dataValidation type="list" allowBlank="1" showInputMessage="1" showErrorMessage="1" xr:uid="{A7E3B772-2B85-4970-9CF3-7045E40B1366}">
          <x14:formula1>
            <xm:f>'(参考)リスト'!$E$16:$E$27</xm:f>
          </x14:formula1>
          <xm:sqref>R11:T34</xm:sqref>
        </x14:dataValidation>
        <x14:dataValidation type="list" allowBlank="1" showInputMessage="1" showErrorMessage="1" xr:uid="{248EE8B2-E7C6-4FF6-951D-07AA1C00BEEC}">
          <x14:formula1>
            <xm:f>'(参考)リスト'!$D$16:$D$18</xm:f>
          </x14:formula1>
          <xm:sqref>P11:Q34</xm:sqref>
        </x14:dataValidation>
        <x14:dataValidation type="list" allowBlank="1" showInputMessage="1" showErrorMessage="1" xr:uid="{372E91CD-9E0D-46BE-B231-69BA9069AF88}">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3F85-1B93-4049-89D1-0492A930CC0A}">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6</v>
      </c>
      <c r="AW5" s="39">
        <f>R7</f>
        <v>10</v>
      </c>
      <c r="AX5" s="50" t="str">
        <f>AM35</f>
        <v>Ⅱ</v>
      </c>
      <c r="AY5" s="50">
        <f>Y37</f>
        <v>0</v>
      </c>
      <c r="AZ5" s="50">
        <f t="shared" ref="AZ5:BJ5" si="0">Z37</f>
        <v>0</v>
      </c>
      <c r="BA5" s="50">
        <f t="shared" si="0"/>
        <v>0</v>
      </c>
      <c r="BB5" s="50">
        <f>AB37</f>
        <v>0</v>
      </c>
      <c r="BC5" s="50">
        <f t="shared" si="0"/>
        <v>0</v>
      </c>
      <c r="BD5" s="50">
        <f>AD37</f>
        <v>0</v>
      </c>
      <c r="BE5" s="50">
        <f>AE37</f>
        <v>2</v>
      </c>
      <c r="BF5" s="50">
        <f t="shared" si="0"/>
        <v>3</v>
      </c>
      <c r="BG5" s="50">
        <f t="shared" si="0"/>
        <v>0</v>
      </c>
      <c r="BH5" s="50">
        <f t="shared" si="0"/>
        <v>0</v>
      </c>
      <c r="BI5" s="50">
        <f>AI37</f>
        <v>0</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1.1099999999999999</v>
      </c>
      <c r="BR5" s="50">
        <f>AF35</f>
        <v>0.77</v>
      </c>
      <c r="BS5" s="50">
        <f>AG35</f>
        <v>0</v>
      </c>
      <c r="BT5" s="50">
        <f>AH35</f>
        <v>0</v>
      </c>
      <c r="BU5" s="50">
        <f>AI35</f>
        <v>0</v>
      </c>
      <c r="BV5" s="50">
        <f>AJ35</f>
        <v>1.25</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6</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641</v>
      </c>
      <c r="O11" s="944"/>
      <c r="P11" s="943" t="s">
        <v>617</v>
      </c>
      <c r="Q11" s="944"/>
      <c r="R11" s="825" t="s">
        <v>503</v>
      </c>
      <c r="S11" s="825"/>
      <c r="T11" s="825"/>
      <c r="U11" s="943" t="s">
        <v>620</v>
      </c>
      <c r="V11" s="944"/>
      <c r="W11" s="943" t="s">
        <v>549</v>
      </c>
      <c r="X11" s="944"/>
      <c r="Y11" s="49"/>
      <c r="Z11" s="49"/>
      <c r="AA11" s="49"/>
      <c r="AB11" s="49"/>
      <c r="AC11" s="268"/>
      <c r="AD11" s="268"/>
      <c r="AE11" s="268">
        <v>0.48</v>
      </c>
      <c r="AF11" s="268"/>
      <c r="AG11" s="277"/>
      <c r="AH11" s="277"/>
      <c r="AI11" s="277"/>
      <c r="AJ11" s="277"/>
      <c r="AK11" s="943" t="s">
        <v>910</v>
      </c>
      <c r="AL11" s="964"/>
      <c r="AM11" s="964"/>
      <c r="AN11" s="964"/>
      <c r="AO11" s="944"/>
      <c r="AP11" s="2"/>
      <c r="AQ11" s="54">
        <f>IF(P11="材質劣化",2,IF(P11="漏水",3,1))</f>
        <v>2</v>
      </c>
      <c r="AS11" s="38" t="str">
        <f>IF(Y11&lt;&gt;"",1,"")</f>
        <v/>
      </c>
    </row>
    <row r="12" spans="2:86" ht="12" customHeight="1" x14ac:dyDescent="0.15">
      <c r="B12" s="904"/>
      <c r="C12" s="909"/>
      <c r="D12" s="907"/>
      <c r="E12" s="907"/>
      <c r="F12" s="907"/>
      <c r="G12" s="907"/>
      <c r="H12" s="907"/>
      <c r="I12" s="907"/>
      <c r="J12" s="908"/>
      <c r="K12" s="85">
        <v>2</v>
      </c>
      <c r="L12" s="943" t="s">
        <v>615</v>
      </c>
      <c r="M12" s="944"/>
      <c r="N12" s="943" t="s">
        <v>641</v>
      </c>
      <c r="O12" s="944"/>
      <c r="P12" s="943" t="s">
        <v>617</v>
      </c>
      <c r="Q12" s="944"/>
      <c r="R12" s="825" t="s">
        <v>503</v>
      </c>
      <c r="S12" s="825"/>
      <c r="T12" s="825"/>
      <c r="U12" s="943" t="s">
        <v>620</v>
      </c>
      <c r="V12" s="944"/>
      <c r="W12" s="943" t="s">
        <v>549</v>
      </c>
      <c r="X12" s="944"/>
      <c r="Y12" s="49"/>
      <c r="Z12" s="49"/>
      <c r="AA12" s="49"/>
      <c r="AB12" s="49"/>
      <c r="AC12" s="268"/>
      <c r="AD12" s="268"/>
      <c r="AE12" s="268">
        <v>0.63</v>
      </c>
      <c r="AF12" s="268"/>
      <c r="AG12" s="277"/>
      <c r="AH12" s="277"/>
      <c r="AI12" s="277"/>
      <c r="AJ12" s="277"/>
      <c r="AK12" s="943" t="s">
        <v>910</v>
      </c>
      <c r="AL12" s="964"/>
      <c r="AM12" s="964"/>
      <c r="AN12" s="964"/>
      <c r="AO12" s="944"/>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642</v>
      </c>
      <c r="O13" s="944"/>
      <c r="P13" s="943" t="s">
        <v>497</v>
      </c>
      <c r="Q13" s="944"/>
      <c r="R13" s="377" t="s">
        <v>497</v>
      </c>
      <c r="S13" s="945"/>
      <c r="T13" s="354"/>
      <c r="U13" s="943" t="s">
        <v>619</v>
      </c>
      <c r="V13" s="944"/>
      <c r="W13" s="943" t="s">
        <v>549</v>
      </c>
      <c r="X13" s="944"/>
      <c r="Y13" s="49"/>
      <c r="Z13" s="49"/>
      <c r="AA13" s="49"/>
      <c r="AB13" s="49"/>
      <c r="AC13" s="268"/>
      <c r="AD13" s="268"/>
      <c r="AE13" s="268"/>
      <c r="AF13" s="268"/>
      <c r="AG13" s="277"/>
      <c r="AH13" s="277"/>
      <c r="AI13" s="277"/>
      <c r="AJ13" s="277">
        <v>0.75</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642</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0.5</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642</v>
      </c>
      <c r="O15" s="944"/>
      <c r="P15" s="943" t="s">
        <v>617</v>
      </c>
      <c r="Q15" s="944"/>
      <c r="R15" s="377" t="s">
        <v>469</v>
      </c>
      <c r="S15" s="945"/>
      <c r="T15" s="354"/>
      <c r="U15" s="943" t="s">
        <v>619</v>
      </c>
      <c r="V15" s="944"/>
      <c r="W15" s="943" t="s">
        <v>549</v>
      </c>
      <c r="X15" s="944"/>
      <c r="Y15" s="49"/>
      <c r="Z15" s="49"/>
      <c r="AA15" s="49"/>
      <c r="AB15" s="49"/>
      <c r="AC15" s="268"/>
      <c r="AD15" s="268"/>
      <c r="AE15" s="268"/>
      <c r="AF15" s="268">
        <v>0.05</v>
      </c>
      <c r="AG15" s="277"/>
      <c r="AH15" s="277"/>
      <c r="AI15" s="277"/>
      <c r="AJ15" s="277"/>
      <c r="AK15" s="940"/>
      <c r="AL15" s="941"/>
      <c r="AM15" s="941"/>
      <c r="AN15" s="941"/>
      <c r="AO15" s="942"/>
      <c r="AP15" s="2"/>
      <c r="AQ15" s="54">
        <f t="shared" si="2"/>
        <v>2</v>
      </c>
    </row>
    <row r="16" spans="2:86" ht="12" customHeight="1" x14ac:dyDescent="0.15">
      <c r="B16" s="904"/>
      <c r="C16" s="909"/>
      <c r="D16" s="907"/>
      <c r="E16" s="907"/>
      <c r="F16" s="907"/>
      <c r="G16" s="907"/>
      <c r="H16" s="907"/>
      <c r="I16" s="907"/>
      <c r="J16" s="908"/>
      <c r="K16" s="85">
        <v>6</v>
      </c>
      <c r="L16" s="943" t="s">
        <v>615</v>
      </c>
      <c r="M16" s="944"/>
      <c r="N16" s="943" t="s">
        <v>638</v>
      </c>
      <c r="O16" s="944"/>
      <c r="P16" s="943" t="s">
        <v>617</v>
      </c>
      <c r="Q16" s="944"/>
      <c r="R16" s="377" t="s">
        <v>461</v>
      </c>
      <c r="S16" s="945"/>
      <c r="T16" s="354"/>
      <c r="U16" s="943" t="s">
        <v>619</v>
      </c>
      <c r="V16" s="944"/>
      <c r="W16" s="943" t="s">
        <v>549</v>
      </c>
      <c r="X16" s="944"/>
      <c r="Y16" s="49"/>
      <c r="Z16" s="49"/>
      <c r="AA16" s="49"/>
      <c r="AB16" s="49"/>
      <c r="AC16" s="268"/>
      <c r="AD16" s="268"/>
      <c r="AE16" s="268"/>
      <c r="AF16" s="268">
        <v>0.18</v>
      </c>
      <c r="AG16" s="277"/>
      <c r="AH16" s="277"/>
      <c r="AI16" s="277"/>
      <c r="AJ16" s="277"/>
      <c r="AK16" s="940"/>
      <c r="AL16" s="941"/>
      <c r="AM16" s="941"/>
      <c r="AN16" s="941"/>
      <c r="AO16" s="942"/>
      <c r="AP16" s="2"/>
      <c r="AQ16" s="54">
        <f t="shared" si="2"/>
        <v>2</v>
      </c>
    </row>
    <row r="17" spans="2:46" ht="12" customHeight="1" x14ac:dyDescent="0.15">
      <c r="B17" s="904"/>
      <c r="C17" s="909"/>
      <c r="D17" s="907"/>
      <c r="E17" s="907"/>
      <c r="F17" s="907"/>
      <c r="G17" s="907"/>
      <c r="H17" s="907"/>
      <c r="I17" s="907"/>
      <c r="J17" s="908"/>
      <c r="K17" s="85">
        <v>7</v>
      </c>
      <c r="L17" s="943" t="s">
        <v>615</v>
      </c>
      <c r="M17" s="944"/>
      <c r="N17" s="943" t="s">
        <v>642</v>
      </c>
      <c r="O17" s="944"/>
      <c r="P17" s="943" t="s">
        <v>617</v>
      </c>
      <c r="Q17" s="944"/>
      <c r="R17" s="377" t="s">
        <v>461</v>
      </c>
      <c r="S17" s="945"/>
      <c r="T17" s="354"/>
      <c r="U17" s="943" t="s">
        <v>619</v>
      </c>
      <c r="V17" s="944"/>
      <c r="W17" s="943" t="s">
        <v>549</v>
      </c>
      <c r="X17" s="944"/>
      <c r="Y17" s="49"/>
      <c r="Z17" s="49"/>
      <c r="AA17" s="49"/>
      <c r="AB17" s="49"/>
      <c r="AC17" s="268"/>
      <c r="AD17" s="268"/>
      <c r="AE17" s="268"/>
      <c r="AF17" s="268">
        <v>0.54</v>
      </c>
      <c r="AG17" s="277"/>
      <c r="AH17" s="277"/>
      <c r="AI17" s="277"/>
      <c r="AJ17" s="277"/>
      <c r="AK17" s="940"/>
      <c r="AL17" s="941"/>
      <c r="AM17" s="941"/>
      <c r="AN17" s="941"/>
      <c r="AO17" s="942"/>
      <c r="AP17" s="2"/>
      <c r="AQ17" s="54">
        <f t="shared" si="2"/>
        <v>2</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1.1099999999999999</v>
      </c>
      <c r="AF35" s="269">
        <f t="shared" si="7"/>
        <v>0.77</v>
      </c>
      <c r="AG35" s="94">
        <f t="shared" si="7"/>
        <v>0</v>
      </c>
      <c r="AH35" s="94">
        <f t="shared" si="7"/>
        <v>0</v>
      </c>
      <c r="AI35" s="94">
        <f t="shared" si="7"/>
        <v>0</v>
      </c>
      <c r="AJ35" s="95">
        <f t="shared" si="7"/>
        <v>1.25</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2</v>
      </c>
      <c r="AF37" s="952">
        <f t="shared" si="8"/>
        <v>3</v>
      </c>
      <c r="AG37" s="952">
        <f t="shared" si="8"/>
        <v>0</v>
      </c>
      <c r="AH37" s="952">
        <f t="shared" si="8"/>
        <v>0</v>
      </c>
      <c r="AI37" s="952">
        <f t="shared" si="8"/>
        <v>0</v>
      </c>
      <c r="AJ37" s="952">
        <f>COUNTA(AJ11:AJ34)</f>
        <v>2</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B77E567B-9062-4EE9-89C8-5C31CB5BCE52}">
      <formula1>"〇,"</formula1>
    </dataValidation>
    <dataValidation type="list" allowBlank="1" showInputMessage="1" showErrorMessage="1" sqref="N11:O34" xr:uid="{7C3BED59-109B-4268-8248-FCDC3847FBD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3EC178-2976-4A65-B2D6-2C0F9DC6D7B6}">
          <x14:formula1>
            <xm:f>'(参考)リスト'!$B$16:$B$21</xm:f>
          </x14:formula1>
          <xm:sqref>L11:M34</xm:sqref>
        </x14:dataValidation>
        <x14:dataValidation type="list" allowBlank="1" showInputMessage="1" showErrorMessage="1" xr:uid="{61416F0F-C448-46A1-9747-ACEB5433F2FF}">
          <x14:formula1>
            <xm:f>'(参考)リスト'!$E$16:$E$27</xm:f>
          </x14:formula1>
          <xm:sqref>R11:T34</xm:sqref>
        </x14:dataValidation>
        <x14:dataValidation type="list" allowBlank="1" showInputMessage="1" showErrorMessage="1" xr:uid="{4B4733FD-A412-4A06-B982-6ADD8638170A}">
          <x14:formula1>
            <xm:f>'(参考)リスト'!$D$16:$D$18</xm:f>
          </x14:formula1>
          <xm:sqref>P11:Q34</xm:sqref>
        </x14:dataValidation>
        <x14:dataValidation type="list" allowBlank="1" showInputMessage="1" showErrorMessage="1" xr:uid="{6CE8B07A-6A7B-46A0-83D1-2F59D2E0D87A}">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81EBA-01DA-4E56-B349-98DC89423197}">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7</v>
      </c>
      <c r="AW5" s="39">
        <f>R7</f>
        <v>10</v>
      </c>
      <c r="AX5" s="50" t="str">
        <f>AM35</f>
        <v>Ⅱ</v>
      </c>
      <c r="AY5" s="50">
        <f>Y37</f>
        <v>0</v>
      </c>
      <c r="AZ5" s="50">
        <f t="shared" ref="AZ5:BJ5" si="0">Z37</f>
        <v>0</v>
      </c>
      <c r="BA5" s="50">
        <f t="shared" si="0"/>
        <v>0</v>
      </c>
      <c r="BB5" s="50">
        <f>AB37</f>
        <v>0</v>
      </c>
      <c r="BC5" s="50">
        <f t="shared" si="0"/>
        <v>0</v>
      </c>
      <c r="BD5" s="50">
        <f>AD37</f>
        <v>0</v>
      </c>
      <c r="BE5" s="50">
        <f>AE37</f>
        <v>1</v>
      </c>
      <c r="BF5" s="50">
        <f t="shared" si="0"/>
        <v>6</v>
      </c>
      <c r="BG5" s="50">
        <f t="shared" si="0"/>
        <v>0</v>
      </c>
      <c r="BH5" s="50">
        <f t="shared" si="0"/>
        <v>0</v>
      </c>
      <c r="BI5" s="50">
        <f>AI37</f>
        <v>0</v>
      </c>
      <c r="BJ5" s="50">
        <f t="shared" si="0"/>
        <v>1</v>
      </c>
      <c r="BK5" s="50">
        <f>IF(Y37&gt;0,R7,0)</f>
        <v>0</v>
      </c>
      <c r="BL5" s="40">
        <f>IF(Y37&gt;0,0,IF(Z37&gt;0,R7,0))</f>
        <v>0</v>
      </c>
      <c r="BM5" s="40">
        <f>IF(Y37+Z37&gt;0,0,IF(AA37&gt;0,R7,0))</f>
        <v>0</v>
      </c>
      <c r="BN5" s="40">
        <f>IF(Y37+Z37+AA37&gt;0,0,IF(AB37&gt;0,R7,0))</f>
        <v>0</v>
      </c>
      <c r="BO5" s="50">
        <f>AC35</f>
        <v>0</v>
      </c>
      <c r="BP5" s="50">
        <f t="shared" ref="BP5:BQ5" si="1">AD35</f>
        <v>0</v>
      </c>
      <c r="BQ5" s="50">
        <f t="shared" si="1"/>
        <v>0.4</v>
      </c>
      <c r="BR5" s="50">
        <f>AF35</f>
        <v>2.13</v>
      </c>
      <c r="BS5" s="50">
        <f>AG35</f>
        <v>0</v>
      </c>
      <c r="BT5" s="50">
        <f>AH35</f>
        <v>0</v>
      </c>
      <c r="BU5" s="50">
        <f>AI35</f>
        <v>0</v>
      </c>
      <c r="BV5" s="50">
        <f>AJ35</f>
        <v>0.35</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7</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663</v>
      </c>
      <c r="O11" s="944"/>
      <c r="P11" s="943" t="s">
        <v>617</v>
      </c>
      <c r="Q11" s="944"/>
      <c r="R11" s="825" t="s">
        <v>461</v>
      </c>
      <c r="S11" s="825"/>
      <c r="T11" s="825"/>
      <c r="U11" s="943" t="s">
        <v>619</v>
      </c>
      <c r="V11" s="944"/>
      <c r="W11" s="943" t="s">
        <v>549</v>
      </c>
      <c r="X11" s="944"/>
      <c r="Y11" s="49"/>
      <c r="Z11" s="49"/>
      <c r="AA11" s="49"/>
      <c r="AB11" s="49"/>
      <c r="AC11" s="268"/>
      <c r="AD11" s="268"/>
      <c r="AE11" s="268"/>
      <c r="AF11" s="268">
        <v>0.25</v>
      </c>
      <c r="AG11" s="277"/>
      <c r="AH11" s="277"/>
      <c r="AI11" s="277"/>
      <c r="AJ11" s="277"/>
      <c r="AK11" s="940"/>
      <c r="AL11" s="941"/>
      <c r="AM11" s="941"/>
      <c r="AN11" s="941"/>
      <c r="AO11" s="942"/>
      <c r="AP11" s="2"/>
      <c r="AQ11" s="54">
        <f>IF(P11="材質劣化",2,IF(P11="漏水",3,1))</f>
        <v>2</v>
      </c>
      <c r="AS11" s="38" t="str">
        <f>IF(Y11&lt;&gt;"",1,"")</f>
        <v/>
      </c>
    </row>
    <row r="12" spans="2:86" ht="12" customHeight="1" x14ac:dyDescent="0.15">
      <c r="B12" s="904"/>
      <c r="C12" s="909"/>
      <c r="D12" s="907"/>
      <c r="E12" s="907"/>
      <c r="F12" s="907"/>
      <c r="G12" s="907"/>
      <c r="H12" s="907"/>
      <c r="I12" s="907"/>
      <c r="J12" s="908"/>
      <c r="K12" s="85">
        <v>2</v>
      </c>
      <c r="L12" s="943" t="s">
        <v>615</v>
      </c>
      <c r="M12" s="944"/>
      <c r="N12" s="943" t="s">
        <v>663</v>
      </c>
      <c r="O12" s="944"/>
      <c r="P12" s="943" t="s">
        <v>617</v>
      </c>
      <c r="Q12" s="944"/>
      <c r="R12" s="825" t="s">
        <v>461</v>
      </c>
      <c r="S12" s="825"/>
      <c r="T12" s="825"/>
      <c r="U12" s="943" t="s">
        <v>619</v>
      </c>
      <c r="V12" s="944"/>
      <c r="W12" s="943" t="s">
        <v>549</v>
      </c>
      <c r="X12" s="944"/>
      <c r="Y12" s="49"/>
      <c r="Z12" s="49"/>
      <c r="AA12" s="49"/>
      <c r="AB12" s="49"/>
      <c r="AC12" s="268"/>
      <c r="AD12" s="268"/>
      <c r="AE12" s="268"/>
      <c r="AF12" s="268">
        <v>0.24</v>
      </c>
      <c r="AG12" s="277"/>
      <c r="AH12" s="277"/>
      <c r="AI12" s="277"/>
      <c r="AJ12" s="277"/>
      <c r="AK12" s="940"/>
      <c r="AL12" s="941"/>
      <c r="AM12" s="941"/>
      <c r="AN12" s="941"/>
      <c r="AO12" s="942"/>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638</v>
      </c>
      <c r="O13" s="944"/>
      <c r="P13" s="943" t="s">
        <v>617</v>
      </c>
      <c r="Q13" s="944"/>
      <c r="R13" s="377" t="s">
        <v>503</v>
      </c>
      <c r="S13" s="945"/>
      <c r="T13" s="354"/>
      <c r="U13" s="943" t="s">
        <v>620</v>
      </c>
      <c r="V13" s="944"/>
      <c r="W13" s="943" t="s">
        <v>549</v>
      </c>
      <c r="X13" s="944"/>
      <c r="Y13" s="49"/>
      <c r="Z13" s="49"/>
      <c r="AA13" s="49"/>
      <c r="AB13" s="49"/>
      <c r="AC13" s="268"/>
      <c r="AD13" s="268"/>
      <c r="AE13" s="268">
        <v>0.4</v>
      </c>
      <c r="AF13" s="268"/>
      <c r="AG13" s="277"/>
      <c r="AH13" s="277"/>
      <c r="AI13" s="277"/>
      <c r="AJ13" s="277"/>
      <c r="AK13" s="943" t="s">
        <v>911</v>
      </c>
      <c r="AL13" s="964"/>
      <c r="AM13" s="964"/>
      <c r="AN13" s="964"/>
      <c r="AO13" s="944"/>
      <c r="AP13" s="2"/>
      <c r="AQ13" s="54">
        <f t="shared" ref="AQ13:AQ27" si="2">IF(P13="材質劣化",2,IF(P13="漏水",3,1))</f>
        <v>2</v>
      </c>
    </row>
    <row r="14" spans="2:86" ht="12" customHeight="1" x14ac:dyDescent="0.15">
      <c r="B14" s="904"/>
      <c r="C14" s="909"/>
      <c r="D14" s="907"/>
      <c r="E14" s="907"/>
      <c r="F14" s="907"/>
      <c r="G14" s="907"/>
      <c r="H14" s="907"/>
      <c r="I14" s="907"/>
      <c r="J14" s="908"/>
      <c r="K14" s="85">
        <v>4</v>
      </c>
      <c r="L14" s="943" t="s">
        <v>615</v>
      </c>
      <c r="M14" s="944"/>
      <c r="N14" s="943" t="s">
        <v>668</v>
      </c>
      <c r="O14" s="944"/>
      <c r="P14" s="943" t="s">
        <v>617</v>
      </c>
      <c r="Q14" s="944"/>
      <c r="R14" s="377" t="s">
        <v>461</v>
      </c>
      <c r="S14" s="945"/>
      <c r="T14" s="354"/>
      <c r="U14" s="943" t="s">
        <v>619</v>
      </c>
      <c r="V14" s="944"/>
      <c r="W14" s="943" t="s">
        <v>549</v>
      </c>
      <c r="X14" s="944"/>
      <c r="Y14" s="49"/>
      <c r="Z14" s="49"/>
      <c r="AA14" s="49"/>
      <c r="AB14" s="49"/>
      <c r="AC14" s="268"/>
      <c r="AD14" s="268"/>
      <c r="AE14" s="268"/>
      <c r="AF14" s="268">
        <v>0.6</v>
      </c>
      <c r="AG14" s="277"/>
      <c r="AH14" s="277"/>
      <c r="AI14" s="277"/>
      <c r="AJ14" s="277"/>
      <c r="AK14" s="940"/>
      <c r="AL14" s="941"/>
      <c r="AM14" s="941"/>
      <c r="AN14" s="941"/>
      <c r="AO14" s="942"/>
      <c r="AP14" s="2"/>
      <c r="AQ14" s="54">
        <f t="shared" si="2"/>
        <v>2</v>
      </c>
    </row>
    <row r="15" spans="2:86" ht="12" customHeight="1" x14ac:dyDescent="0.15">
      <c r="B15" s="904"/>
      <c r="C15" s="909"/>
      <c r="D15" s="907"/>
      <c r="E15" s="907"/>
      <c r="F15" s="907"/>
      <c r="G15" s="907"/>
      <c r="H15" s="907"/>
      <c r="I15" s="907"/>
      <c r="J15" s="908"/>
      <c r="K15" s="85">
        <v>5</v>
      </c>
      <c r="L15" s="943" t="s">
        <v>615</v>
      </c>
      <c r="M15" s="944"/>
      <c r="N15" s="943" t="s">
        <v>638</v>
      </c>
      <c r="O15" s="944"/>
      <c r="P15" s="943" t="s">
        <v>617</v>
      </c>
      <c r="Q15" s="944"/>
      <c r="R15" s="377" t="s">
        <v>461</v>
      </c>
      <c r="S15" s="945"/>
      <c r="T15" s="354"/>
      <c r="U15" s="943" t="s">
        <v>619</v>
      </c>
      <c r="V15" s="944"/>
      <c r="W15" s="943" t="s">
        <v>549</v>
      </c>
      <c r="X15" s="944"/>
      <c r="Y15" s="49"/>
      <c r="Z15" s="49"/>
      <c r="AA15" s="49"/>
      <c r="AB15" s="49"/>
      <c r="AC15" s="268"/>
      <c r="AD15" s="268"/>
      <c r="AE15" s="268"/>
      <c r="AF15" s="268">
        <v>0.28999999999999998</v>
      </c>
      <c r="AG15" s="277"/>
      <c r="AH15" s="277"/>
      <c r="AI15" s="277"/>
      <c r="AJ15" s="277"/>
      <c r="AK15" s="940"/>
      <c r="AL15" s="941"/>
      <c r="AM15" s="941"/>
      <c r="AN15" s="941"/>
      <c r="AO15" s="942"/>
      <c r="AP15" s="2"/>
      <c r="AQ15" s="54">
        <f t="shared" si="2"/>
        <v>2</v>
      </c>
    </row>
    <row r="16" spans="2:86" ht="12" customHeight="1" x14ac:dyDescent="0.15">
      <c r="B16" s="904"/>
      <c r="C16" s="909"/>
      <c r="D16" s="907"/>
      <c r="E16" s="907"/>
      <c r="F16" s="907"/>
      <c r="G16" s="907"/>
      <c r="H16" s="907"/>
      <c r="I16" s="907"/>
      <c r="J16" s="908"/>
      <c r="K16" s="85">
        <v>6</v>
      </c>
      <c r="L16" s="943" t="s">
        <v>615</v>
      </c>
      <c r="M16" s="944"/>
      <c r="N16" s="943" t="s">
        <v>642</v>
      </c>
      <c r="O16" s="944"/>
      <c r="P16" s="943" t="s">
        <v>617</v>
      </c>
      <c r="Q16" s="944"/>
      <c r="R16" s="377" t="s">
        <v>461</v>
      </c>
      <c r="S16" s="945"/>
      <c r="T16" s="354"/>
      <c r="U16" s="943" t="s">
        <v>619</v>
      </c>
      <c r="V16" s="944"/>
      <c r="W16" s="943" t="s">
        <v>549</v>
      </c>
      <c r="X16" s="944"/>
      <c r="Y16" s="49"/>
      <c r="Z16" s="49"/>
      <c r="AA16" s="49"/>
      <c r="AB16" s="49"/>
      <c r="AC16" s="268"/>
      <c r="AD16" s="268"/>
      <c r="AE16" s="268"/>
      <c r="AF16" s="268">
        <v>0.35</v>
      </c>
      <c r="AG16" s="277"/>
      <c r="AH16" s="277"/>
      <c r="AI16" s="277"/>
      <c r="AJ16" s="277"/>
      <c r="AK16" s="940"/>
      <c r="AL16" s="941"/>
      <c r="AM16" s="941"/>
      <c r="AN16" s="941"/>
      <c r="AO16" s="942"/>
      <c r="AP16" s="2"/>
      <c r="AQ16" s="54">
        <f t="shared" si="2"/>
        <v>2</v>
      </c>
    </row>
    <row r="17" spans="2:46" ht="12" customHeight="1" x14ac:dyDescent="0.15">
      <c r="B17" s="904"/>
      <c r="C17" s="909"/>
      <c r="D17" s="907"/>
      <c r="E17" s="907"/>
      <c r="F17" s="907"/>
      <c r="G17" s="907"/>
      <c r="H17" s="907"/>
      <c r="I17" s="907"/>
      <c r="J17" s="908"/>
      <c r="K17" s="85">
        <v>7</v>
      </c>
      <c r="L17" s="943" t="s">
        <v>615</v>
      </c>
      <c r="M17" s="944"/>
      <c r="N17" s="943" t="s">
        <v>641</v>
      </c>
      <c r="O17" s="944"/>
      <c r="P17" s="943" t="s">
        <v>617</v>
      </c>
      <c r="Q17" s="944"/>
      <c r="R17" s="377" t="s">
        <v>461</v>
      </c>
      <c r="S17" s="945"/>
      <c r="T17" s="354"/>
      <c r="U17" s="943" t="s">
        <v>619</v>
      </c>
      <c r="V17" s="944"/>
      <c r="W17" s="943" t="s">
        <v>549</v>
      </c>
      <c r="X17" s="944"/>
      <c r="Y17" s="49"/>
      <c r="Z17" s="49"/>
      <c r="AA17" s="49"/>
      <c r="AB17" s="49"/>
      <c r="AC17" s="268"/>
      <c r="AD17" s="268"/>
      <c r="AE17" s="268"/>
      <c r="AF17" s="268">
        <v>0.4</v>
      </c>
      <c r="AG17" s="277"/>
      <c r="AH17" s="277"/>
      <c r="AI17" s="277"/>
      <c r="AJ17" s="277"/>
      <c r="AK17" s="940"/>
      <c r="AL17" s="941"/>
      <c r="AM17" s="941"/>
      <c r="AN17" s="941"/>
      <c r="AO17" s="942"/>
      <c r="AP17" s="2"/>
      <c r="AQ17" s="54">
        <f t="shared" si="2"/>
        <v>2</v>
      </c>
    </row>
    <row r="18" spans="2:46" ht="12" customHeight="1" x14ac:dyDescent="0.15">
      <c r="B18" s="904"/>
      <c r="C18" s="909"/>
      <c r="D18" s="907"/>
      <c r="E18" s="907"/>
      <c r="F18" s="907"/>
      <c r="G18" s="907"/>
      <c r="H18" s="907"/>
      <c r="I18" s="907"/>
      <c r="J18" s="908"/>
      <c r="K18" s="85">
        <v>8</v>
      </c>
      <c r="L18" s="943" t="s">
        <v>615</v>
      </c>
      <c r="M18" s="944"/>
      <c r="N18" s="943" t="s">
        <v>642</v>
      </c>
      <c r="O18" s="944"/>
      <c r="P18" s="943" t="s">
        <v>497</v>
      </c>
      <c r="Q18" s="944"/>
      <c r="R18" s="377" t="s">
        <v>497</v>
      </c>
      <c r="S18" s="945"/>
      <c r="T18" s="354"/>
      <c r="U18" s="943" t="s">
        <v>619</v>
      </c>
      <c r="V18" s="944"/>
      <c r="W18" s="943" t="s">
        <v>549</v>
      </c>
      <c r="X18" s="944"/>
      <c r="Y18" s="49"/>
      <c r="Z18" s="49"/>
      <c r="AA18" s="49"/>
      <c r="AB18" s="49"/>
      <c r="AC18" s="268"/>
      <c r="AD18" s="268"/>
      <c r="AE18" s="268"/>
      <c r="AF18" s="268"/>
      <c r="AG18" s="277"/>
      <c r="AH18" s="277"/>
      <c r="AI18" s="277"/>
      <c r="AJ18" s="277">
        <v>0.35</v>
      </c>
      <c r="AK18" s="940"/>
      <c r="AL18" s="941"/>
      <c r="AM18" s="941"/>
      <c r="AN18" s="941"/>
      <c r="AO18" s="942"/>
      <c r="AP18" s="2"/>
      <c r="AQ18" s="54">
        <f t="shared" si="2"/>
        <v>3</v>
      </c>
    </row>
    <row r="19" spans="2:46" ht="12" customHeight="1" x14ac:dyDescent="0.15">
      <c r="B19" s="904"/>
      <c r="C19" s="909"/>
      <c r="D19" s="907"/>
      <c r="E19" s="907"/>
      <c r="F19" s="907"/>
      <c r="G19" s="907"/>
      <c r="H19" s="907"/>
      <c r="I19" s="907"/>
      <c r="J19" s="908"/>
      <c r="K19" s="85">
        <v>9</v>
      </c>
      <c r="L19" s="943" t="s">
        <v>670</v>
      </c>
      <c r="M19" s="944"/>
      <c r="N19" s="943" t="s">
        <v>671</v>
      </c>
      <c r="O19" s="944"/>
      <c r="P19" s="943" t="s">
        <v>617</v>
      </c>
      <c r="Q19" s="944"/>
      <c r="R19" s="377" t="s">
        <v>469</v>
      </c>
      <c r="S19" s="945"/>
      <c r="T19" s="354"/>
      <c r="U19" s="943" t="s">
        <v>619</v>
      </c>
      <c r="V19" s="944"/>
      <c r="W19" s="943" t="s">
        <v>549</v>
      </c>
      <c r="X19" s="944"/>
      <c r="Y19" s="49"/>
      <c r="Z19" s="49"/>
      <c r="AA19" s="49"/>
      <c r="AB19" s="49"/>
      <c r="AC19" s="268"/>
      <c r="AD19" s="268"/>
      <c r="AE19" s="268"/>
      <c r="AF19" s="268"/>
      <c r="AG19" s="277"/>
      <c r="AH19" s="277"/>
      <c r="AI19" s="277"/>
      <c r="AJ19" s="277"/>
      <c r="AK19" s="940" t="s">
        <v>898</v>
      </c>
      <c r="AL19" s="941"/>
      <c r="AM19" s="941"/>
      <c r="AN19" s="941"/>
      <c r="AO19" s="942"/>
      <c r="AP19" s="2"/>
      <c r="AQ19" s="54">
        <f t="shared" si="2"/>
        <v>2</v>
      </c>
    </row>
    <row r="20" spans="2:46" ht="12" customHeight="1" x14ac:dyDescent="0.15">
      <c r="B20" s="904"/>
      <c r="C20" s="909"/>
      <c r="D20" s="907"/>
      <c r="E20" s="907"/>
      <c r="F20" s="907"/>
      <c r="G20" s="907"/>
      <c r="H20" s="907"/>
      <c r="I20" s="907"/>
      <c r="J20" s="908"/>
      <c r="K20" s="85">
        <v>10</v>
      </c>
      <c r="L20" s="943" t="s">
        <v>670</v>
      </c>
      <c r="M20" s="944"/>
      <c r="N20" s="943" t="s">
        <v>671</v>
      </c>
      <c r="O20" s="944"/>
      <c r="P20" s="943" t="s">
        <v>617</v>
      </c>
      <c r="Q20" s="944"/>
      <c r="R20" s="377" t="s">
        <v>469</v>
      </c>
      <c r="S20" s="945"/>
      <c r="T20" s="354"/>
      <c r="U20" s="943" t="s">
        <v>619</v>
      </c>
      <c r="V20" s="944"/>
      <c r="W20" s="943" t="s">
        <v>549</v>
      </c>
      <c r="X20" s="944"/>
      <c r="Y20" s="49"/>
      <c r="Z20" s="49"/>
      <c r="AA20" s="49"/>
      <c r="AB20" s="49"/>
      <c r="AC20" s="268"/>
      <c r="AD20" s="268"/>
      <c r="AE20" s="268"/>
      <c r="AF20" s="268"/>
      <c r="AG20" s="277"/>
      <c r="AH20" s="277"/>
      <c r="AI20" s="277"/>
      <c r="AJ20" s="277"/>
      <c r="AK20" s="940" t="s">
        <v>898</v>
      </c>
      <c r="AL20" s="941"/>
      <c r="AM20" s="941"/>
      <c r="AN20" s="941"/>
      <c r="AO20" s="942"/>
      <c r="AP20" s="2"/>
      <c r="AQ20" s="54">
        <f t="shared" si="2"/>
        <v>2</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0.4</v>
      </c>
      <c r="AF35" s="269">
        <f t="shared" si="7"/>
        <v>2.13</v>
      </c>
      <c r="AG35" s="94">
        <f t="shared" si="7"/>
        <v>0</v>
      </c>
      <c r="AH35" s="94">
        <f t="shared" si="7"/>
        <v>0</v>
      </c>
      <c r="AI35" s="94">
        <f t="shared" si="7"/>
        <v>0</v>
      </c>
      <c r="AJ35" s="95">
        <f t="shared" si="7"/>
        <v>0.35</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1</v>
      </c>
      <c r="AF37" s="952">
        <f t="shared" si="8"/>
        <v>6</v>
      </c>
      <c r="AG37" s="952">
        <f t="shared" si="8"/>
        <v>0</v>
      </c>
      <c r="AH37" s="952">
        <f t="shared" si="8"/>
        <v>0</v>
      </c>
      <c r="AI37" s="952">
        <f t="shared" si="8"/>
        <v>0</v>
      </c>
      <c r="AJ37" s="952">
        <f>COUNTA(AJ11:AJ34)</f>
        <v>1</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90FC8A8B-0184-4D42-B116-18136AA4A6BD}">
      <formula1>"〇,"</formula1>
    </dataValidation>
    <dataValidation type="list" allowBlank="1" showInputMessage="1" showErrorMessage="1" sqref="N11:O34" xr:uid="{33B4B652-618A-4C75-972F-F893BAF30B5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FDF88C-0C41-4B54-BE7B-8B7E00E3AE59}">
          <x14:formula1>
            <xm:f>'(参考)リスト'!$B$16:$B$21</xm:f>
          </x14:formula1>
          <xm:sqref>L11:M34</xm:sqref>
        </x14:dataValidation>
        <x14:dataValidation type="list" allowBlank="1" showInputMessage="1" showErrorMessage="1" xr:uid="{6A5FC12A-1FDC-4B93-98E4-721FF636E517}">
          <x14:formula1>
            <xm:f>'(参考)リスト'!$E$16:$E$27</xm:f>
          </x14:formula1>
          <xm:sqref>R11:T34</xm:sqref>
        </x14:dataValidation>
        <x14:dataValidation type="list" allowBlank="1" showInputMessage="1" showErrorMessage="1" xr:uid="{6FCF80C0-3111-4E7B-9791-6779185401B6}">
          <x14:formula1>
            <xm:f>'(参考)リスト'!$D$16:$D$18</xm:f>
          </x14:formula1>
          <xm:sqref>P11:Q34</xm:sqref>
        </x14:dataValidation>
        <x14:dataValidation type="list" allowBlank="1" showInputMessage="1" showErrorMessage="1" xr:uid="{AD82831C-474B-4F06-883F-7CD7921FCD49}">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E94-B63A-4772-93AB-D8988C25671D}">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8</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1</v>
      </c>
      <c r="BG5" s="50">
        <f t="shared" si="0"/>
        <v>0</v>
      </c>
      <c r="BH5" s="50">
        <f t="shared" si="0"/>
        <v>0</v>
      </c>
      <c r="BI5" s="50">
        <f>AI37</f>
        <v>0</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0.23</v>
      </c>
      <c r="BS5" s="50">
        <f>AG35</f>
        <v>0</v>
      </c>
      <c r="BT5" s="50">
        <f>AH35</f>
        <v>0</v>
      </c>
      <c r="BU5" s="50">
        <f>AI35</f>
        <v>0</v>
      </c>
      <c r="BV5" s="50">
        <f>AJ35</f>
        <v>32.04</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8</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663</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5</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663</v>
      </c>
      <c r="O12" s="944"/>
      <c r="P12" s="943" t="s">
        <v>497</v>
      </c>
      <c r="Q12" s="944"/>
      <c r="R12" s="825" t="s">
        <v>497</v>
      </c>
      <c r="S12" s="825"/>
      <c r="T12" s="825"/>
      <c r="U12" s="943" t="s">
        <v>619</v>
      </c>
      <c r="V12" s="944"/>
      <c r="W12" s="943" t="s">
        <v>549</v>
      </c>
      <c r="X12" s="944"/>
      <c r="Y12" s="49"/>
      <c r="Z12" s="49"/>
      <c r="AA12" s="49"/>
      <c r="AB12" s="49"/>
      <c r="AC12" s="268"/>
      <c r="AD12" s="268"/>
      <c r="AE12" s="268"/>
      <c r="AF12" s="268"/>
      <c r="AG12" s="277"/>
      <c r="AH12" s="277"/>
      <c r="AI12" s="277"/>
      <c r="AJ12" s="277">
        <v>3.25</v>
      </c>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t="s">
        <v>615</v>
      </c>
      <c r="M13" s="944"/>
      <c r="N13" s="943" t="s">
        <v>638</v>
      </c>
      <c r="O13" s="944"/>
      <c r="P13" s="943" t="s">
        <v>617</v>
      </c>
      <c r="Q13" s="944"/>
      <c r="R13" s="377" t="s">
        <v>461</v>
      </c>
      <c r="S13" s="945"/>
      <c r="T13" s="354"/>
      <c r="U13" s="943" t="s">
        <v>619</v>
      </c>
      <c r="V13" s="944"/>
      <c r="W13" s="943" t="s">
        <v>549</v>
      </c>
      <c r="X13" s="944"/>
      <c r="Y13" s="49"/>
      <c r="Z13" s="49"/>
      <c r="AA13" s="49"/>
      <c r="AB13" s="49"/>
      <c r="AC13" s="268"/>
      <c r="AD13" s="268"/>
      <c r="AE13" s="268"/>
      <c r="AF13" s="268">
        <v>0.23</v>
      </c>
      <c r="AG13" s="277"/>
      <c r="AH13" s="277"/>
      <c r="AI13" s="277"/>
      <c r="AJ13" s="277"/>
      <c r="AK13" s="940"/>
      <c r="AL13" s="941"/>
      <c r="AM13" s="941"/>
      <c r="AN13" s="941"/>
      <c r="AO13" s="942"/>
      <c r="AP13" s="2"/>
      <c r="AQ13" s="54">
        <f t="shared" ref="AQ13:AQ27" si="2">IF(P13="材質劣化",2,IF(P13="漏水",3,1))</f>
        <v>2</v>
      </c>
    </row>
    <row r="14" spans="2:86" ht="12" customHeight="1" x14ac:dyDescent="0.15">
      <c r="B14" s="904"/>
      <c r="C14" s="909"/>
      <c r="D14" s="907"/>
      <c r="E14" s="907"/>
      <c r="F14" s="907"/>
      <c r="G14" s="907"/>
      <c r="H14" s="907"/>
      <c r="I14" s="907"/>
      <c r="J14" s="908"/>
      <c r="K14" s="85">
        <v>4</v>
      </c>
      <c r="L14" s="943" t="s">
        <v>615</v>
      </c>
      <c r="M14" s="944"/>
      <c r="N14" s="943" t="s">
        <v>642</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7.54</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663</v>
      </c>
      <c r="O15" s="944"/>
      <c r="P15" s="943" t="s">
        <v>497</v>
      </c>
      <c r="Q15" s="944"/>
      <c r="R15" s="377" t="s">
        <v>497</v>
      </c>
      <c r="S15" s="945"/>
      <c r="T15" s="354"/>
      <c r="U15" s="943" t="s">
        <v>619</v>
      </c>
      <c r="V15" s="944"/>
      <c r="W15" s="943" t="s">
        <v>549</v>
      </c>
      <c r="X15" s="944"/>
      <c r="Y15" s="49"/>
      <c r="Z15" s="49"/>
      <c r="AA15" s="49"/>
      <c r="AB15" s="49"/>
      <c r="AC15" s="268"/>
      <c r="AD15" s="268"/>
      <c r="AE15" s="268"/>
      <c r="AF15" s="268"/>
      <c r="AG15" s="277"/>
      <c r="AH15" s="277"/>
      <c r="AI15" s="277"/>
      <c r="AJ15" s="277">
        <v>9.5</v>
      </c>
      <c r="AK15" s="940"/>
      <c r="AL15" s="941"/>
      <c r="AM15" s="941"/>
      <c r="AN15" s="941"/>
      <c r="AO15" s="942"/>
      <c r="AP15" s="2"/>
      <c r="AQ15" s="54">
        <f t="shared" si="2"/>
        <v>3</v>
      </c>
    </row>
    <row r="16" spans="2:86" ht="12" customHeight="1" x14ac:dyDescent="0.15">
      <c r="B16" s="904"/>
      <c r="C16" s="909"/>
      <c r="D16" s="907"/>
      <c r="E16" s="907"/>
      <c r="F16" s="907"/>
      <c r="G16" s="907"/>
      <c r="H16" s="907"/>
      <c r="I16" s="907"/>
      <c r="J16" s="908"/>
      <c r="K16" s="85">
        <v>6</v>
      </c>
      <c r="L16" s="943" t="s">
        <v>615</v>
      </c>
      <c r="M16" s="944"/>
      <c r="N16" s="943" t="s">
        <v>642</v>
      </c>
      <c r="O16" s="944"/>
      <c r="P16" s="943" t="s">
        <v>497</v>
      </c>
      <c r="Q16" s="944"/>
      <c r="R16" s="377" t="s">
        <v>497</v>
      </c>
      <c r="S16" s="945"/>
      <c r="T16" s="354"/>
      <c r="U16" s="943" t="s">
        <v>619</v>
      </c>
      <c r="V16" s="944"/>
      <c r="W16" s="943" t="s">
        <v>549</v>
      </c>
      <c r="X16" s="944"/>
      <c r="Y16" s="49"/>
      <c r="Z16" s="49"/>
      <c r="AA16" s="49"/>
      <c r="AB16" s="49"/>
      <c r="AC16" s="268"/>
      <c r="AD16" s="268"/>
      <c r="AE16" s="268"/>
      <c r="AF16" s="268"/>
      <c r="AG16" s="277"/>
      <c r="AH16" s="277"/>
      <c r="AI16" s="277"/>
      <c r="AJ16" s="277">
        <v>6.75</v>
      </c>
      <c r="AK16" s="940"/>
      <c r="AL16" s="941"/>
      <c r="AM16" s="941"/>
      <c r="AN16" s="941"/>
      <c r="AO16" s="942"/>
      <c r="AP16" s="2"/>
      <c r="AQ16" s="54">
        <f t="shared" si="2"/>
        <v>3</v>
      </c>
    </row>
    <row r="17" spans="2:46" ht="12" customHeight="1" x14ac:dyDescent="0.15">
      <c r="B17" s="904"/>
      <c r="C17" s="909"/>
      <c r="D17" s="907"/>
      <c r="E17" s="907"/>
      <c r="F17" s="907"/>
      <c r="G17" s="907"/>
      <c r="H17" s="907"/>
      <c r="I17" s="907"/>
      <c r="J17" s="908"/>
      <c r="K17" s="85">
        <v>7</v>
      </c>
      <c r="L17" s="943"/>
      <c r="M17" s="944"/>
      <c r="N17" s="943"/>
      <c r="O17" s="944"/>
      <c r="P17" s="943"/>
      <c r="Q17" s="944"/>
      <c r="R17" s="377"/>
      <c r="S17" s="945"/>
      <c r="T17" s="354"/>
      <c r="U17" s="943"/>
      <c r="V17" s="944"/>
      <c r="W17" s="943"/>
      <c r="X17" s="944"/>
      <c r="Y17" s="49"/>
      <c r="Z17" s="49"/>
      <c r="AA17" s="49"/>
      <c r="AB17" s="49"/>
      <c r="AC17" s="268"/>
      <c r="AD17" s="268"/>
      <c r="AE17" s="268"/>
      <c r="AF17" s="268"/>
      <c r="AG17" s="277"/>
      <c r="AH17" s="277"/>
      <c r="AI17" s="277"/>
      <c r="AJ17" s="277"/>
      <c r="AK17" s="940"/>
      <c r="AL17" s="941"/>
      <c r="AM17" s="941"/>
      <c r="AN17" s="941"/>
      <c r="AO17" s="942"/>
      <c r="AP17" s="2"/>
      <c r="AQ17" s="54">
        <f t="shared" si="2"/>
        <v>1</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v>
      </c>
      <c r="AF35" s="269">
        <f t="shared" si="7"/>
        <v>0.23</v>
      </c>
      <c r="AG35" s="94">
        <f t="shared" si="7"/>
        <v>0</v>
      </c>
      <c r="AH35" s="94">
        <f t="shared" si="7"/>
        <v>0</v>
      </c>
      <c r="AI35" s="94">
        <f t="shared" si="7"/>
        <v>0</v>
      </c>
      <c r="AJ35" s="95">
        <f t="shared" si="7"/>
        <v>32.04</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0</v>
      </c>
      <c r="AF37" s="952">
        <f t="shared" si="8"/>
        <v>1</v>
      </c>
      <c r="AG37" s="952">
        <f t="shared" si="8"/>
        <v>0</v>
      </c>
      <c r="AH37" s="952">
        <f t="shared" si="8"/>
        <v>0</v>
      </c>
      <c r="AI37" s="952">
        <f t="shared" si="8"/>
        <v>0</v>
      </c>
      <c r="AJ37" s="952">
        <f>COUNTA(AJ11:AJ34)</f>
        <v>5</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B568A1BC-5D64-4175-A9AD-570CC42230BD}">
      <formula1>"〇,"</formula1>
    </dataValidation>
    <dataValidation type="list" allowBlank="1" showInputMessage="1" showErrorMessage="1" sqref="N11:O34" xr:uid="{0A33DFDC-CBB1-46F0-A51B-14657B0048E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E65418-A5E9-4985-ADB2-8240964BE0CF}">
          <x14:formula1>
            <xm:f>'(参考)リスト'!$B$16:$B$21</xm:f>
          </x14:formula1>
          <xm:sqref>L11:M34</xm:sqref>
        </x14:dataValidation>
        <x14:dataValidation type="list" allowBlank="1" showInputMessage="1" showErrorMessage="1" xr:uid="{A02877BB-FB1A-4F5B-B94C-AD72D2E4505A}">
          <x14:formula1>
            <xm:f>'(参考)リスト'!$E$16:$E$27</xm:f>
          </x14:formula1>
          <xm:sqref>R11:T34</xm:sqref>
        </x14:dataValidation>
        <x14:dataValidation type="list" allowBlank="1" showInputMessage="1" showErrorMessage="1" xr:uid="{0000C22D-F64C-4DCB-84C5-C094E9B0A4DF}">
          <x14:formula1>
            <xm:f>'(参考)リスト'!$D$16:$D$18</xm:f>
          </x14:formula1>
          <xm:sqref>P11:Q34</xm:sqref>
        </x14:dataValidation>
        <x14:dataValidation type="list" allowBlank="1" showInputMessage="1" showErrorMessage="1" xr:uid="{85DEE59F-DE68-4028-BB25-88FC7B6BBD04}">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1571-FABE-408B-9CC9-900A30F3B58F}">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9</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1</v>
      </c>
      <c r="BJ5" s="50">
        <f t="shared" si="0"/>
        <v>4</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8.06</v>
      </c>
      <c r="BV5" s="50">
        <f>AJ35</f>
        <v>20.399999999999999</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9</v>
      </c>
      <c r="O7" s="920"/>
      <c r="P7" s="916" t="s">
        <v>364</v>
      </c>
      <c r="Q7" s="918"/>
      <c r="R7" s="921">
        <v>10</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642</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4.5</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642</v>
      </c>
      <c r="O12" s="944"/>
      <c r="P12" s="943" t="s">
        <v>497</v>
      </c>
      <c r="Q12" s="944"/>
      <c r="R12" s="825" t="s">
        <v>497</v>
      </c>
      <c r="S12" s="825"/>
      <c r="T12" s="825"/>
      <c r="U12" s="943" t="s">
        <v>619</v>
      </c>
      <c r="V12" s="944"/>
      <c r="W12" s="943" t="s">
        <v>549</v>
      </c>
      <c r="X12" s="944"/>
      <c r="Y12" s="49"/>
      <c r="Z12" s="49"/>
      <c r="AA12" s="49"/>
      <c r="AB12" s="49"/>
      <c r="AC12" s="268"/>
      <c r="AD12" s="268"/>
      <c r="AE12" s="268"/>
      <c r="AF12" s="268"/>
      <c r="AG12" s="277"/>
      <c r="AH12" s="277"/>
      <c r="AI12" s="277"/>
      <c r="AJ12" s="277">
        <v>4.08</v>
      </c>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t="s">
        <v>615</v>
      </c>
      <c r="M13" s="944"/>
      <c r="N13" s="943" t="s">
        <v>641</v>
      </c>
      <c r="O13" s="944"/>
      <c r="P13" s="943" t="s">
        <v>497</v>
      </c>
      <c r="Q13" s="944"/>
      <c r="R13" s="377" t="s">
        <v>497</v>
      </c>
      <c r="S13" s="945"/>
      <c r="T13" s="354"/>
      <c r="U13" s="943" t="s">
        <v>620</v>
      </c>
      <c r="V13" s="944"/>
      <c r="W13" s="943" t="s">
        <v>549</v>
      </c>
      <c r="X13" s="944"/>
      <c r="Y13" s="49"/>
      <c r="Z13" s="49"/>
      <c r="AA13" s="49"/>
      <c r="AB13" s="49"/>
      <c r="AC13" s="268"/>
      <c r="AD13" s="268"/>
      <c r="AE13" s="268"/>
      <c r="AF13" s="268"/>
      <c r="AG13" s="277"/>
      <c r="AH13" s="277"/>
      <c r="AI13" s="277"/>
      <c r="AJ13" s="277">
        <v>5.72</v>
      </c>
      <c r="AK13" s="940"/>
      <c r="AL13" s="941"/>
      <c r="AM13" s="941"/>
      <c r="AN13" s="941"/>
      <c r="AO13" s="942"/>
      <c r="AP13" s="2"/>
      <c r="AQ13" s="54">
        <f t="shared" ref="AQ13:AQ27" si="2">IF(P13="材質劣化",2,IF(P13="漏水",3,1))</f>
        <v>3</v>
      </c>
    </row>
    <row r="14" spans="2:86" ht="12" customHeight="1" x14ac:dyDescent="0.15">
      <c r="B14" s="904"/>
      <c r="C14" s="909"/>
      <c r="D14" s="907"/>
      <c r="E14" s="907"/>
      <c r="F14" s="907"/>
      <c r="G14" s="907"/>
      <c r="H14" s="907"/>
      <c r="I14" s="907"/>
      <c r="J14" s="908"/>
      <c r="K14" s="85">
        <v>4</v>
      </c>
      <c r="L14" s="943" t="s">
        <v>615</v>
      </c>
      <c r="M14" s="944"/>
      <c r="N14" s="943" t="s">
        <v>638</v>
      </c>
      <c r="O14" s="944"/>
      <c r="P14" s="943" t="s">
        <v>497</v>
      </c>
      <c r="Q14" s="944"/>
      <c r="R14" s="377" t="s">
        <v>497</v>
      </c>
      <c r="S14" s="945"/>
      <c r="T14" s="354"/>
      <c r="U14" s="943" t="s">
        <v>619</v>
      </c>
      <c r="V14" s="944"/>
      <c r="W14" s="943" t="s">
        <v>549</v>
      </c>
      <c r="X14" s="944"/>
      <c r="Y14" s="49"/>
      <c r="Z14" s="49"/>
      <c r="AA14" s="49"/>
      <c r="AB14" s="49"/>
      <c r="AC14" s="268"/>
      <c r="AD14" s="268"/>
      <c r="AE14" s="268"/>
      <c r="AF14" s="268"/>
      <c r="AG14" s="277"/>
      <c r="AH14" s="277"/>
      <c r="AI14" s="277"/>
      <c r="AJ14" s="277">
        <v>6.1</v>
      </c>
      <c r="AK14" s="940"/>
      <c r="AL14" s="941"/>
      <c r="AM14" s="941"/>
      <c r="AN14" s="941"/>
      <c r="AO14" s="942"/>
      <c r="AP14" s="2"/>
      <c r="AQ14" s="54">
        <f t="shared" si="2"/>
        <v>3</v>
      </c>
    </row>
    <row r="15" spans="2:86" ht="12" customHeight="1" x14ac:dyDescent="0.15">
      <c r="B15" s="904"/>
      <c r="C15" s="909"/>
      <c r="D15" s="907"/>
      <c r="E15" s="907"/>
      <c r="F15" s="907"/>
      <c r="G15" s="907"/>
      <c r="H15" s="907"/>
      <c r="I15" s="907"/>
      <c r="J15" s="908"/>
      <c r="K15" s="85">
        <v>5</v>
      </c>
      <c r="L15" s="943" t="s">
        <v>615</v>
      </c>
      <c r="M15" s="944"/>
      <c r="N15" s="943" t="s">
        <v>641</v>
      </c>
      <c r="O15" s="944"/>
      <c r="P15" s="943" t="s">
        <v>497</v>
      </c>
      <c r="Q15" s="944"/>
      <c r="R15" s="377" t="s">
        <v>497</v>
      </c>
      <c r="S15" s="945"/>
      <c r="T15" s="354"/>
      <c r="U15" s="943" t="s">
        <v>619</v>
      </c>
      <c r="V15" s="944"/>
      <c r="W15" s="943" t="s">
        <v>549</v>
      </c>
      <c r="X15" s="944"/>
      <c r="Y15" s="49"/>
      <c r="Z15" s="49"/>
      <c r="AA15" s="49"/>
      <c r="AB15" s="49"/>
      <c r="AC15" s="268"/>
      <c r="AD15" s="268"/>
      <c r="AE15" s="268"/>
      <c r="AF15" s="268"/>
      <c r="AG15" s="277"/>
      <c r="AH15" s="277"/>
      <c r="AI15" s="277">
        <v>8.06</v>
      </c>
      <c r="AJ15" s="277"/>
      <c r="AK15" s="940"/>
      <c r="AL15" s="941"/>
      <c r="AM15" s="941"/>
      <c r="AN15" s="941"/>
      <c r="AO15" s="942"/>
      <c r="AP15" s="2"/>
      <c r="AQ15" s="54">
        <f t="shared" si="2"/>
        <v>3</v>
      </c>
    </row>
    <row r="16" spans="2:86" ht="12" customHeight="1" x14ac:dyDescent="0.15">
      <c r="B16" s="904"/>
      <c r="C16" s="909"/>
      <c r="D16" s="907"/>
      <c r="E16" s="907"/>
      <c r="F16" s="907"/>
      <c r="G16" s="907"/>
      <c r="H16" s="907"/>
      <c r="I16" s="907"/>
      <c r="J16" s="908"/>
      <c r="K16" s="85">
        <v>6</v>
      </c>
      <c r="L16" s="943" t="s">
        <v>670</v>
      </c>
      <c r="M16" s="944"/>
      <c r="N16" s="943" t="s">
        <v>671</v>
      </c>
      <c r="O16" s="944"/>
      <c r="P16" s="943" t="s">
        <v>497</v>
      </c>
      <c r="Q16" s="944"/>
      <c r="R16" s="377" t="s">
        <v>499</v>
      </c>
      <c r="S16" s="945"/>
      <c r="T16" s="354"/>
      <c r="U16" s="943" t="s">
        <v>620</v>
      </c>
      <c r="V16" s="944"/>
      <c r="W16" s="943" t="s">
        <v>549</v>
      </c>
      <c r="X16" s="944"/>
      <c r="Y16" s="49"/>
      <c r="Z16" s="49"/>
      <c r="AA16" s="49"/>
      <c r="AB16" s="49"/>
      <c r="AC16" s="268"/>
      <c r="AD16" s="268"/>
      <c r="AE16" s="268"/>
      <c r="AF16" s="268"/>
      <c r="AG16" s="277"/>
      <c r="AH16" s="277"/>
      <c r="AI16" s="277"/>
      <c r="AJ16" s="277"/>
      <c r="AK16" s="940"/>
      <c r="AL16" s="941"/>
      <c r="AM16" s="941"/>
      <c r="AN16" s="941"/>
      <c r="AO16" s="942"/>
      <c r="AP16" s="2"/>
      <c r="AQ16" s="54">
        <f t="shared" si="2"/>
        <v>3</v>
      </c>
    </row>
    <row r="17" spans="2:46" ht="12" customHeight="1" x14ac:dyDescent="0.15">
      <c r="B17" s="904"/>
      <c r="C17" s="909"/>
      <c r="D17" s="907"/>
      <c r="E17" s="907"/>
      <c r="F17" s="907"/>
      <c r="G17" s="907"/>
      <c r="H17" s="907"/>
      <c r="I17" s="907"/>
      <c r="J17" s="908"/>
      <c r="K17" s="85">
        <v>7</v>
      </c>
      <c r="L17" s="943"/>
      <c r="M17" s="944"/>
      <c r="N17" s="943"/>
      <c r="O17" s="944"/>
      <c r="P17" s="943"/>
      <c r="Q17" s="944"/>
      <c r="R17" s="377"/>
      <c r="S17" s="945"/>
      <c r="T17" s="354"/>
      <c r="U17" s="943"/>
      <c r="V17" s="944"/>
      <c r="W17" s="943"/>
      <c r="X17" s="944"/>
      <c r="Y17" s="49"/>
      <c r="Z17" s="49"/>
      <c r="AA17" s="49"/>
      <c r="AB17" s="49"/>
      <c r="AC17" s="268"/>
      <c r="AD17" s="268"/>
      <c r="AE17" s="268"/>
      <c r="AF17" s="268"/>
      <c r="AG17" s="277"/>
      <c r="AH17" s="277"/>
      <c r="AI17" s="277"/>
      <c r="AJ17" s="277"/>
      <c r="AK17" s="940"/>
      <c r="AL17" s="941"/>
      <c r="AM17" s="941"/>
      <c r="AN17" s="941"/>
      <c r="AO17" s="942"/>
      <c r="AP17" s="2"/>
      <c r="AQ17" s="54">
        <f t="shared" si="2"/>
        <v>1</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v>
      </c>
      <c r="AF35" s="269">
        <f t="shared" si="7"/>
        <v>0</v>
      </c>
      <c r="AG35" s="94">
        <f t="shared" si="7"/>
        <v>0</v>
      </c>
      <c r="AH35" s="94">
        <f t="shared" si="7"/>
        <v>0</v>
      </c>
      <c r="AI35" s="94">
        <f t="shared" si="7"/>
        <v>8.06</v>
      </c>
      <c r="AJ35" s="95">
        <f t="shared" si="7"/>
        <v>20.399999999999999</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0</v>
      </c>
      <c r="AF37" s="952">
        <f t="shared" si="8"/>
        <v>0</v>
      </c>
      <c r="AG37" s="952">
        <f t="shared" si="8"/>
        <v>0</v>
      </c>
      <c r="AH37" s="952">
        <f t="shared" si="8"/>
        <v>0</v>
      </c>
      <c r="AI37" s="952">
        <f t="shared" si="8"/>
        <v>1</v>
      </c>
      <c r="AJ37" s="952">
        <f>COUNTA(AJ11:AJ34)</f>
        <v>4</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CC118AFA-56C7-45A3-96C0-934615277092}">
      <formula1>"〇,"</formula1>
    </dataValidation>
    <dataValidation type="list" allowBlank="1" showInputMessage="1" showErrorMessage="1" sqref="N11:O34" xr:uid="{A63BA6D3-5EB8-4DDC-81E4-1C57E21F98D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21D37B-353F-4BC3-870E-EB499D0DF008}">
          <x14:formula1>
            <xm:f>'(参考)リスト'!$B$16:$B$21</xm:f>
          </x14:formula1>
          <xm:sqref>L11:M34</xm:sqref>
        </x14:dataValidation>
        <x14:dataValidation type="list" allowBlank="1" showInputMessage="1" showErrorMessage="1" xr:uid="{39EFB205-9483-4099-8A7A-0EB9AC91DB34}">
          <x14:formula1>
            <xm:f>'(参考)リスト'!$E$16:$E$27</xm:f>
          </x14:formula1>
          <xm:sqref>R11:T34</xm:sqref>
        </x14:dataValidation>
        <x14:dataValidation type="list" allowBlank="1" showInputMessage="1" showErrorMessage="1" xr:uid="{5D928607-1BEA-44EE-BB48-A68F4E7574FB}">
          <x14:formula1>
            <xm:f>'(参考)リスト'!$D$16:$D$18</xm:f>
          </x14:formula1>
          <xm:sqref>P11:Q34</xm:sqref>
        </x14:dataValidation>
        <x14:dataValidation type="list" allowBlank="1" showInputMessage="1" showErrorMessage="1" xr:uid="{BC07492C-F7A4-4F2F-9A96-C961D4A0906A}">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7B597-FF9D-49B8-BC67-4BE2C7947993}">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f>N7</f>
        <v>10</v>
      </c>
      <c r="AW5" s="39">
        <f>R7</f>
        <v>2.5</v>
      </c>
      <c r="AX5" s="50" t="str">
        <f>AM35</f>
        <v>Ⅱ</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31</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v>10</v>
      </c>
      <c r="O7" s="920"/>
      <c r="P7" s="916" t="s">
        <v>364</v>
      </c>
      <c r="Q7" s="918"/>
      <c r="R7" s="921">
        <v>2.5</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638</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19.84</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641</v>
      </c>
      <c r="O12" s="944"/>
      <c r="P12" s="943" t="s">
        <v>497</v>
      </c>
      <c r="Q12" s="944"/>
      <c r="R12" s="825" t="s">
        <v>497</v>
      </c>
      <c r="S12" s="825"/>
      <c r="T12" s="825"/>
      <c r="U12" s="943" t="s">
        <v>619</v>
      </c>
      <c r="V12" s="944"/>
      <c r="W12" s="943" t="s">
        <v>549</v>
      </c>
      <c r="X12" s="944"/>
      <c r="Y12" s="49"/>
      <c r="Z12" s="49"/>
      <c r="AA12" s="49"/>
      <c r="AB12" s="49"/>
      <c r="AC12" s="268"/>
      <c r="AD12" s="268"/>
      <c r="AE12" s="268"/>
      <c r="AF12" s="268"/>
      <c r="AG12" s="277"/>
      <c r="AH12" s="277"/>
      <c r="AI12" s="277"/>
      <c r="AJ12" s="277">
        <v>11.16</v>
      </c>
      <c r="AK12" s="940"/>
      <c r="AL12" s="941"/>
      <c r="AM12" s="941"/>
      <c r="AN12" s="941"/>
      <c r="AO12" s="942"/>
      <c r="AP12" s="2"/>
      <c r="AQ12" s="54">
        <f>IF(P12="材質劣化",2,IF(P12="漏水",3,1))</f>
        <v>3</v>
      </c>
    </row>
    <row r="13" spans="2:86" ht="12" customHeight="1" x14ac:dyDescent="0.15">
      <c r="B13" s="904"/>
      <c r="C13" s="909"/>
      <c r="D13" s="907"/>
      <c r="E13" s="907"/>
      <c r="F13" s="907"/>
      <c r="G13" s="907"/>
      <c r="H13" s="907"/>
      <c r="I13" s="907"/>
      <c r="J13" s="908"/>
      <c r="K13" s="85">
        <v>3</v>
      </c>
      <c r="L13" s="943"/>
      <c r="M13" s="944"/>
      <c r="N13" s="943"/>
      <c r="O13" s="944"/>
      <c r="P13" s="943"/>
      <c r="Q13" s="944"/>
      <c r="R13" s="377"/>
      <c r="S13" s="945"/>
      <c r="T13" s="354"/>
      <c r="U13" s="943"/>
      <c r="V13" s="944"/>
      <c r="W13" s="943"/>
      <c r="X13" s="944"/>
      <c r="Y13" s="49"/>
      <c r="Z13" s="49"/>
      <c r="AA13" s="49"/>
      <c r="AB13" s="49"/>
      <c r="AC13" s="268"/>
      <c r="AD13" s="268"/>
      <c r="AE13" s="268"/>
      <c r="AF13" s="268"/>
      <c r="AG13" s="277"/>
      <c r="AH13" s="277"/>
      <c r="AI13" s="277"/>
      <c r="AJ13" s="277"/>
      <c r="AK13" s="940"/>
      <c r="AL13" s="941"/>
      <c r="AM13" s="941"/>
      <c r="AN13" s="941"/>
      <c r="AO13" s="942"/>
      <c r="AP13" s="2"/>
      <c r="AQ13" s="54">
        <f t="shared" ref="AQ13:AQ27" si="2">IF(P13="材質劣化",2,IF(P13="漏水",3,1))</f>
        <v>1</v>
      </c>
    </row>
    <row r="14" spans="2:86" ht="12" customHeight="1" x14ac:dyDescent="0.15">
      <c r="B14" s="904"/>
      <c r="C14" s="909"/>
      <c r="D14" s="907"/>
      <c r="E14" s="907"/>
      <c r="F14" s="907"/>
      <c r="G14" s="907"/>
      <c r="H14" s="907"/>
      <c r="I14" s="907"/>
      <c r="J14" s="908"/>
      <c r="K14" s="85">
        <v>4</v>
      </c>
      <c r="L14" s="943"/>
      <c r="M14" s="944"/>
      <c r="N14" s="943"/>
      <c r="O14" s="944"/>
      <c r="P14" s="943"/>
      <c r="Q14" s="944"/>
      <c r="R14" s="377"/>
      <c r="S14" s="945"/>
      <c r="T14" s="354"/>
      <c r="U14" s="943"/>
      <c r="V14" s="944"/>
      <c r="W14" s="943"/>
      <c r="X14" s="944"/>
      <c r="Y14" s="49"/>
      <c r="Z14" s="49"/>
      <c r="AA14" s="49"/>
      <c r="AB14" s="49"/>
      <c r="AC14" s="268"/>
      <c r="AD14" s="268"/>
      <c r="AE14" s="268"/>
      <c r="AF14" s="268"/>
      <c r="AG14" s="277"/>
      <c r="AH14" s="277"/>
      <c r="AI14" s="277"/>
      <c r="AJ14" s="277"/>
      <c r="AK14" s="940"/>
      <c r="AL14" s="941"/>
      <c r="AM14" s="941"/>
      <c r="AN14" s="941"/>
      <c r="AO14" s="942"/>
      <c r="AP14" s="2"/>
      <c r="AQ14" s="54">
        <f t="shared" si="2"/>
        <v>1</v>
      </c>
    </row>
    <row r="15" spans="2:86" ht="12" customHeight="1" x14ac:dyDescent="0.15">
      <c r="B15" s="904"/>
      <c r="C15" s="909"/>
      <c r="D15" s="907"/>
      <c r="E15" s="907"/>
      <c r="F15" s="907"/>
      <c r="G15" s="907"/>
      <c r="H15" s="907"/>
      <c r="I15" s="907"/>
      <c r="J15" s="908"/>
      <c r="K15" s="85">
        <v>5</v>
      </c>
      <c r="L15" s="943"/>
      <c r="M15" s="944"/>
      <c r="N15" s="943"/>
      <c r="O15" s="944"/>
      <c r="P15" s="943"/>
      <c r="Q15" s="944"/>
      <c r="R15" s="377"/>
      <c r="S15" s="945"/>
      <c r="T15" s="354"/>
      <c r="U15" s="943"/>
      <c r="V15" s="944"/>
      <c r="W15" s="943"/>
      <c r="X15" s="944"/>
      <c r="Y15" s="49"/>
      <c r="Z15" s="49"/>
      <c r="AA15" s="49"/>
      <c r="AB15" s="49"/>
      <c r="AC15" s="268"/>
      <c r="AD15" s="268"/>
      <c r="AE15" s="268"/>
      <c r="AF15" s="268"/>
      <c r="AG15" s="277"/>
      <c r="AH15" s="277"/>
      <c r="AI15" s="277"/>
      <c r="AJ15" s="277"/>
      <c r="AK15" s="940"/>
      <c r="AL15" s="941"/>
      <c r="AM15" s="941"/>
      <c r="AN15" s="941"/>
      <c r="AO15" s="942"/>
      <c r="AP15" s="2"/>
      <c r="AQ15" s="54">
        <f t="shared" si="2"/>
        <v>1</v>
      </c>
    </row>
    <row r="16" spans="2:86" ht="12" customHeight="1" x14ac:dyDescent="0.15">
      <c r="B16" s="904"/>
      <c r="C16" s="909"/>
      <c r="D16" s="907"/>
      <c r="E16" s="907"/>
      <c r="F16" s="907"/>
      <c r="G16" s="907"/>
      <c r="H16" s="907"/>
      <c r="I16" s="907"/>
      <c r="J16" s="908"/>
      <c r="K16" s="85">
        <v>6</v>
      </c>
      <c r="L16" s="943"/>
      <c r="M16" s="944"/>
      <c r="N16" s="943"/>
      <c r="O16" s="944"/>
      <c r="P16" s="943"/>
      <c r="Q16" s="944"/>
      <c r="R16" s="377"/>
      <c r="S16" s="945"/>
      <c r="T16" s="354"/>
      <c r="U16" s="943"/>
      <c r="V16" s="944"/>
      <c r="W16" s="943"/>
      <c r="X16" s="944"/>
      <c r="Y16" s="49"/>
      <c r="Z16" s="49"/>
      <c r="AA16" s="49"/>
      <c r="AB16" s="49"/>
      <c r="AC16" s="268"/>
      <c r="AD16" s="268"/>
      <c r="AE16" s="268"/>
      <c r="AF16" s="268"/>
      <c r="AG16" s="277"/>
      <c r="AH16" s="277"/>
      <c r="AI16" s="277"/>
      <c r="AJ16" s="277"/>
      <c r="AK16" s="940"/>
      <c r="AL16" s="941"/>
      <c r="AM16" s="941"/>
      <c r="AN16" s="941"/>
      <c r="AO16" s="942"/>
      <c r="AP16" s="2"/>
      <c r="AQ16" s="54">
        <f t="shared" si="2"/>
        <v>1</v>
      </c>
    </row>
    <row r="17" spans="2:46" ht="12" customHeight="1" x14ac:dyDescent="0.15">
      <c r="B17" s="904"/>
      <c r="C17" s="909"/>
      <c r="D17" s="907"/>
      <c r="E17" s="907"/>
      <c r="F17" s="907"/>
      <c r="G17" s="907"/>
      <c r="H17" s="907"/>
      <c r="I17" s="907"/>
      <c r="J17" s="908"/>
      <c r="K17" s="85">
        <v>7</v>
      </c>
      <c r="L17" s="943"/>
      <c r="M17" s="944"/>
      <c r="N17" s="943"/>
      <c r="O17" s="944"/>
      <c r="P17" s="943"/>
      <c r="Q17" s="944"/>
      <c r="R17" s="377"/>
      <c r="S17" s="945"/>
      <c r="T17" s="354"/>
      <c r="U17" s="943"/>
      <c r="V17" s="944"/>
      <c r="W17" s="943"/>
      <c r="X17" s="944"/>
      <c r="Y17" s="49"/>
      <c r="Z17" s="49"/>
      <c r="AA17" s="49"/>
      <c r="AB17" s="49"/>
      <c r="AC17" s="268"/>
      <c r="AD17" s="268"/>
      <c r="AE17" s="268"/>
      <c r="AF17" s="268"/>
      <c r="AG17" s="277"/>
      <c r="AH17" s="277"/>
      <c r="AI17" s="277"/>
      <c r="AJ17" s="277"/>
      <c r="AK17" s="940"/>
      <c r="AL17" s="941"/>
      <c r="AM17" s="941"/>
      <c r="AN17" s="941"/>
      <c r="AO17" s="942"/>
      <c r="AP17" s="2"/>
      <c r="AQ17" s="54">
        <f t="shared" si="2"/>
        <v>1</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v>
      </c>
      <c r="AF35" s="269">
        <f t="shared" si="7"/>
        <v>0</v>
      </c>
      <c r="AG35" s="94">
        <f t="shared" si="7"/>
        <v>0</v>
      </c>
      <c r="AH35" s="94">
        <f t="shared" si="7"/>
        <v>0</v>
      </c>
      <c r="AI35" s="94">
        <f t="shared" si="7"/>
        <v>0</v>
      </c>
      <c r="AJ35" s="95">
        <f t="shared" si="7"/>
        <v>31</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0</v>
      </c>
      <c r="AF37" s="952">
        <f t="shared" si="8"/>
        <v>0</v>
      </c>
      <c r="AG37" s="952">
        <f t="shared" si="8"/>
        <v>0</v>
      </c>
      <c r="AH37" s="952">
        <f t="shared" si="8"/>
        <v>0</v>
      </c>
      <c r="AI37" s="952">
        <f t="shared" si="8"/>
        <v>0</v>
      </c>
      <c r="AJ37" s="952">
        <f>COUNTA(AJ11:AJ34)</f>
        <v>2</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96424DDE-78DE-459D-86E3-4EA24D229318}">
      <formula1>"〇,"</formula1>
    </dataValidation>
    <dataValidation type="list" allowBlank="1" showInputMessage="1" showErrorMessage="1" sqref="N11:O34" xr:uid="{4D0A25BC-8C3E-4E87-AD23-3CDF7772667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758A43-51D3-48A4-B863-5C354FA1DAE7}">
          <x14:formula1>
            <xm:f>'(参考)リスト'!$B$16:$B$21</xm:f>
          </x14:formula1>
          <xm:sqref>L11:M34</xm:sqref>
        </x14:dataValidation>
        <x14:dataValidation type="list" allowBlank="1" showInputMessage="1" showErrorMessage="1" xr:uid="{9F12323D-BEA6-464F-BB74-49A64E523AFB}">
          <x14:formula1>
            <xm:f>'(参考)リスト'!$E$16:$E$27</xm:f>
          </x14:formula1>
          <xm:sqref>R11:T34</xm:sqref>
        </x14:dataValidation>
        <x14:dataValidation type="list" allowBlank="1" showInputMessage="1" showErrorMessage="1" xr:uid="{DBF383AB-5A7D-4242-B844-98941EBC2755}">
          <x14:formula1>
            <xm:f>'(参考)リスト'!$D$16:$D$18</xm:f>
          </x14:formula1>
          <xm:sqref>P11:Q34</xm:sqref>
        </x14:dataValidation>
        <x14:dataValidation type="list" allowBlank="1" showInputMessage="1" showErrorMessage="1" xr:uid="{AD24F140-0436-434E-B50D-197BFD4C04E9}">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04594-6451-49F8-9855-BDC86E5D2677}">
  <dimension ref="B1:CH53"/>
  <sheetViews>
    <sheetView showGridLines="0" view="pageBreakPreview" zoomScaleNormal="85" zoomScaleSheetLayoutView="100" workbookViewId="0">
      <selection activeCell="C6" sqref="C6:AJ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8" t="s">
        <v>342</v>
      </c>
      <c r="AV1" s="889" t="s">
        <v>343</v>
      </c>
      <c r="AW1" s="889"/>
      <c r="AX1" s="889"/>
      <c r="AY1" s="883" t="s">
        <v>344</v>
      </c>
      <c r="AZ1" s="883"/>
      <c r="BA1" s="883"/>
      <c r="BB1" s="883"/>
      <c r="BC1" s="883"/>
      <c r="BD1" s="883"/>
      <c r="BE1" s="883"/>
      <c r="BF1" s="883"/>
      <c r="BG1" s="883"/>
      <c r="BH1" s="883"/>
      <c r="BI1" s="883"/>
      <c r="BJ1" s="883"/>
      <c r="BK1" s="883" t="s">
        <v>345</v>
      </c>
      <c r="BL1" s="883"/>
      <c r="BM1" s="883"/>
      <c r="BN1" s="883"/>
      <c r="BO1" s="883"/>
      <c r="BP1" s="883"/>
      <c r="BQ1" s="883"/>
      <c r="BR1" s="883"/>
      <c r="BS1" s="883"/>
      <c r="BT1" s="883"/>
      <c r="BU1" s="883"/>
      <c r="BV1" s="883"/>
      <c r="BW1" s="885"/>
      <c r="BX1" s="885"/>
      <c r="BY1" s="885"/>
      <c r="BZ1" s="885"/>
      <c r="CA1" s="885"/>
      <c r="CB1" s="885"/>
      <c r="CC1" s="885"/>
      <c r="CD1" s="885"/>
      <c r="CE1" s="885"/>
      <c r="CF1" s="885"/>
      <c r="CG1" s="885"/>
      <c r="CH1" s="885"/>
    </row>
    <row r="2" spans="2:86" ht="8.25" customHeight="1" x14ac:dyDescent="0.15">
      <c r="AU2" s="888"/>
      <c r="AV2" s="889" t="s">
        <v>346</v>
      </c>
      <c r="AW2" s="890" t="s">
        <v>347</v>
      </c>
      <c r="AX2" s="890" t="s">
        <v>348</v>
      </c>
      <c r="AY2" s="883" t="s">
        <v>349</v>
      </c>
      <c r="AZ2" s="883"/>
      <c r="BA2" s="883"/>
      <c r="BB2" s="883"/>
      <c r="BC2" s="883"/>
      <c r="BD2" s="883"/>
      <c r="BE2" s="883"/>
      <c r="BF2" s="883"/>
      <c r="BG2" s="883"/>
      <c r="BH2" s="883"/>
      <c r="BI2" s="883"/>
      <c r="BJ2" s="883"/>
      <c r="BK2" s="883" t="s">
        <v>350</v>
      </c>
      <c r="BL2" s="883"/>
      <c r="BM2" s="883"/>
      <c r="BN2" s="883"/>
      <c r="BO2" s="883" t="s">
        <v>351</v>
      </c>
      <c r="BP2" s="883"/>
      <c r="BQ2" s="883"/>
      <c r="BR2" s="883"/>
      <c r="BS2" s="883"/>
      <c r="BT2" s="883"/>
      <c r="BU2" s="883"/>
      <c r="BV2" s="883"/>
      <c r="BW2" s="884"/>
      <c r="BX2" s="884"/>
      <c r="BY2" s="884"/>
      <c r="BZ2" s="884"/>
      <c r="CA2" s="885"/>
      <c r="CB2" s="885"/>
      <c r="CC2" s="885"/>
      <c r="CD2" s="885"/>
      <c r="CE2" s="885"/>
      <c r="CF2" s="885"/>
      <c r="CG2" s="885"/>
      <c r="CH2" s="885"/>
    </row>
    <row r="3" spans="2:86" ht="24.95" customHeight="1" x14ac:dyDescent="0.15">
      <c r="B3" s="648" t="s">
        <v>352</v>
      </c>
      <c r="C3" s="886"/>
      <c r="D3" s="886"/>
      <c r="E3" s="887"/>
      <c r="F3" s="887"/>
      <c r="G3" s="887"/>
      <c r="H3" s="887"/>
      <c r="I3" s="887"/>
      <c r="J3" s="887"/>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c r="AJ3" s="886"/>
      <c r="AK3" s="886"/>
      <c r="AL3" s="886"/>
      <c r="AM3" s="886"/>
      <c r="AN3" s="886"/>
      <c r="AO3" s="886"/>
      <c r="AU3" s="888"/>
      <c r="AV3" s="889"/>
      <c r="AW3" s="890"/>
      <c r="AX3" s="890"/>
      <c r="AY3" s="883" t="s">
        <v>353</v>
      </c>
      <c r="AZ3" s="883"/>
      <c r="BA3" s="883"/>
      <c r="BB3" s="883"/>
      <c r="BC3" s="883" t="s">
        <v>354</v>
      </c>
      <c r="BD3" s="883"/>
      <c r="BE3" s="883"/>
      <c r="BF3" s="883"/>
      <c r="BG3" s="883" t="s">
        <v>355</v>
      </c>
      <c r="BH3" s="883"/>
      <c r="BI3" s="883"/>
      <c r="BJ3" s="883"/>
      <c r="BK3" s="883" t="s">
        <v>356</v>
      </c>
      <c r="BL3" s="883"/>
      <c r="BM3" s="883"/>
      <c r="BN3" s="883"/>
      <c r="BO3" s="883" t="s">
        <v>354</v>
      </c>
      <c r="BP3" s="883"/>
      <c r="BQ3" s="883"/>
      <c r="BR3" s="883"/>
      <c r="BS3" s="883" t="s">
        <v>355</v>
      </c>
      <c r="BT3" s="883"/>
      <c r="BU3" s="883"/>
      <c r="BV3" s="883"/>
      <c r="BW3" s="885"/>
      <c r="BX3" s="885"/>
      <c r="BY3" s="885"/>
      <c r="BZ3" s="885"/>
      <c r="CA3" s="885"/>
      <c r="CB3" s="885"/>
      <c r="CC3" s="885"/>
      <c r="CD3" s="885"/>
      <c r="CE3" s="885"/>
      <c r="CF3" s="885"/>
      <c r="CG3" s="885"/>
      <c r="CH3" s="885"/>
    </row>
    <row r="4" spans="2:86" ht="18" customHeight="1" x14ac:dyDescent="0.15">
      <c r="B4" s="473" t="s">
        <v>60</v>
      </c>
      <c r="C4" s="473"/>
      <c r="D4" s="473"/>
      <c r="E4" s="898" t="s">
        <v>582</v>
      </c>
      <c r="F4" s="899"/>
      <c r="G4" s="899"/>
      <c r="H4" s="899"/>
      <c r="I4" s="899"/>
      <c r="J4" s="900"/>
      <c r="K4" s="532" t="s">
        <v>61</v>
      </c>
      <c r="L4" s="532"/>
      <c r="M4" s="532"/>
      <c r="N4" s="896" t="s">
        <v>584</v>
      </c>
      <c r="O4" s="896"/>
      <c r="P4" s="896"/>
      <c r="Q4" s="896"/>
      <c r="R4" s="896"/>
      <c r="S4" s="896"/>
      <c r="T4" s="297" t="s">
        <v>247</v>
      </c>
      <c r="U4" s="298"/>
      <c r="V4" s="298"/>
      <c r="W4" s="298"/>
      <c r="X4" s="299"/>
      <c r="Y4" s="901" t="s">
        <v>589</v>
      </c>
      <c r="Z4" s="901"/>
      <c r="AA4" s="901"/>
      <c r="AB4" s="901"/>
      <c r="AC4" s="901"/>
      <c r="AD4" s="901"/>
      <c r="AE4" s="901"/>
      <c r="AF4" s="901"/>
      <c r="AG4" s="297" t="s">
        <v>248</v>
      </c>
      <c r="AH4" s="298"/>
      <c r="AI4" s="298"/>
      <c r="AJ4" s="299"/>
      <c r="AK4" s="868">
        <v>45926</v>
      </c>
      <c r="AL4" s="891"/>
      <c r="AM4" s="891"/>
      <c r="AN4" s="891"/>
      <c r="AO4" s="892"/>
      <c r="AU4" s="888"/>
      <c r="AV4" s="889"/>
      <c r="AW4" s="890"/>
      <c r="AX4" s="890"/>
      <c r="AY4" s="248" t="s">
        <v>357</v>
      </c>
      <c r="AZ4" s="248" t="s">
        <v>358</v>
      </c>
      <c r="BA4" s="248" t="s">
        <v>359</v>
      </c>
      <c r="BB4" s="248" t="s">
        <v>360</v>
      </c>
      <c r="BC4" s="248" t="s">
        <v>357</v>
      </c>
      <c r="BD4" s="248" t="s">
        <v>358</v>
      </c>
      <c r="BE4" s="248" t="s">
        <v>359</v>
      </c>
      <c r="BF4" s="248" t="s">
        <v>360</v>
      </c>
      <c r="BG4" s="248" t="s">
        <v>357</v>
      </c>
      <c r="BH4" s="248" t="s">
        <v>358</v>
      </c>
      <c r="BI4" s="248" t="s">
        <v>359</v>
      </c>
      <c r="BJ4" s="248" t="s">
        <v>360</v>
      </c>
      <c r="BK4" s="248" t="s">
        <v>357</v>
      </c>
      <c r="BL4" s="248" t="s">
        <v>358</v>
      </c>
      <c r="BM4" s="248" t="s">
        <v>359</v>
      </c>
      <c r="BN4" s="248" t="s">
        <v>360</v>
      </c>
      <c r="BO4" s="248" t="s">
        <v>357</v>
      </c>
      <c r="BP4" s="248" t="s">
        <v>358</v>
      </c>
      <c r="BQ4" s="248" t="s">
        <v>359</v>
      </c>
      <c r="BR4" s="248" t="s">
        <v>360</v>
      </c>
      <c r="BS4" s="248" t="s">
        <v>357</v>
      </c>
      <c r="BT4" s="248" t="s">
        <v>358</v>
      </c>
      <c r="BU4" s="248" t="s">
        <v>359</v>
      </c>
      <c r="BV4" s="248" t="s">
        <v>360</v>
      </c>
      <c r="BW4" s="249"/>
      <c r="BX4" s="249"/>
      <c r="BY4" s="249"/>
      <c r="BZ4" s="249"/>
      <c r="CA4" s="249"/>
      <c r="CB4" s="249"/>
      <c r="CC4" s="249"/>
      <c r="CD4" s="249"/>
      <c r="CE4" s="249"/>
      <c r="CF4" s="249"/>
      <c r="CG4" s="249"/>
      <c r="CH4" s="249"/>
    </row>
    <row r="5" spans="2:86" ht="18" customHeight="1" x14ac:dyDescent="0.15">
      <c r="B5" s="481" t="s">
        <v>165</v>
      </c>
      <c r="C5" s="481"/>
      <c r="D5" s="481"/>
      <c r="E5" s="893" t="s">
        <v>583</v>
      </c>
      <c r="F5" s="894"/>
      <c r="G5" s="894"/>
      <c r="H5" s="894"/>
      <c r="I5" s="894"/>
      <c r="J5" s="895"/>
      <c r="K5" s="546" t="s">
        <v>166</v>
      </c>
      <c r="L5" s="546"/>
      <c r="M5" s="546"/>
      <c r="N5" s="896" t="s">
        <v>585</v>
      </c>
      <c r="O5" s="896"/>
      <c r="P5" s="896"/>
      <c r="Q5" s="896"/>
      <c r="R5" s="896"/>
      <c r="S5" s="896"/>
      <c r="T5" s="300"/>
      <c r="U5" s="301"/>
      <c r="V5" s="301"/>
      <c r="W5" s="301"/>
      <c r="X5" s="302"/>
      <c r="Y5" s="897" t="s">
        <v>591</v>
      </c>
      <c r="Z5" s="897"/>
      <c r="AA5" s="897"/>
      <c r="AB5" s="897"/>
      <c r="AC5" s="897"/>
      <c r="AD5" s="897"/>
      <c r="AE5" s="897"/>
      <c r="AF5" s="897"/>
      <c r="AG5" s="786"/>
      <c r="AH5" s="902"/>
      <c r="AI5" s="902"/>
      <c r="AJ5" s="787"/>
      <c r="AK5" s="684"/>
      <c r="AL5" s="685"/>
      <c r="AM5" s="685"/>
      <c r="AN5" s="685"/>
      <c r="AO5" s="686"/>
      <c r="AU5" s="888"/>
      <c r="AV5" s="45" t="str">
        <f>N7</f>
        <v>PE</v>
      </c>
      <c r="AW5" s="39">
        <f>R7</f>
        <v>0.6</v>
      </c>
      <c r="AX5" s="50" t="str">
        <f>AM35</f>
        <v>Ⅱ</v>
      </c>
      <c r="AY5" s="50">
        <f>Y37</f>
        <v>0</v>
      </c>
      <c r="AZ5" s="50">
        <f t="shared" ref="AZ5:BJ5" si="0">Z37</f>
        <v>0</v>
      </c>
      <c r="BA5" s="50">
        <f t="shared" si="0"/>
        <v>0</v>
      </c>
      <c r="BB5" s="50">
        <f>AB37</f>
        <v>0</v>
      </c>
      <c r="BC5" s="50">
        <f t="shared" si="0"/>
        <v>0</v>
      </c>
      <c r="BD5" s="50">
        <f>AD37</f>
        <v>0</v>
      </c>
      <c r="BE5" s="50">
        <f>AE37</f>
        <v>2</v>
      </c>
      <c r="BF5" s="50">
        <f t="shared" si="0"/>
        <v>0</v>
      </c>
      <c r="BG5" s="50">
        <f t="shared" si="0"/>
        <v>0</v>
      </c>
      <c r="BH5" s="50">
        <f t="shared" si="0"/>
        <v>0</v>
      </c>
      <c r="BI5" s="50">
        <f>AI37</f>
        <v>0</v>
      </c>
      <c r="BJ5" s="50">
        <f t="shared" si="0"/>
        <v>1</v>
      </c>
      <c r="BK5" s="50">
        <f>IF(Y37&gt;0,R7,0)</f>
        <v>0</v>
      </c>
      <c r="BL5" s="40">
        <f>IF(Y37&gt;0,0,IF(Z37&gt;0,R7,0))</f>
        <v>0</v>
      </c>
      <c r="BM5" s="40">
        <f>IF(Y37+Z37&gt;0,0,IF(AA37&gt;0,R7,0))</f>
        <v>0</v>
      </c>
      <c r="BN5" s="40">
        <f>IF(Y37+Z37+AA37&gt;0,0,IF(AB37&gt;0,R7,0))</f>
        <v>0</v>
      </c>
      <c r="BO5" s="50">
        <f>AC35</f>
        <v>0</v>
      </c>
      <c r="BP5" s="50">
        <f t="shared" ref="BP5:BQ5" si="1">AD35</f>
        <v>0</v>
      </c>
      <c r="BQ5" s="50">
        <f t="shared" si="1"/>
        <v>0.4</v>
      </c>
      <c r="BR5" s="50">
        <f>AF35</f>
        <v>0</v>
      </c>
      <c r="BS5" s="50">
        <f>AG35</f>
        <v>0</v>
      </c>
      <c r="BT5" s="50">
        <f>AH35</f>
        <v>0</v>
      </c>
      <c r="BU5" s="50">
        <f>AI35</f>
        <v>0</v>
      </c>
      <c r="BV5" s="50">
        <f>AJ35</f>
        <v>1.6319999999999999</v>
      </c>
      <c r="BW5" s="140"/>
      <c r="BX5" s="141"/>
      <c r="BY5" s="141"/>
      <c r="BZ5" s="141"/>
      <c r="CA5" s="142"/>
      <c r="CB5" s="142"/>
      <c r="CC5" s="142"/>
      <c r="CD5" s="142"/>
      <c r="CE5" s="142"/>
      <c r="CF5" s="142"/>
      <c r="CG5" s="142"/>
      <c r="CH5" s="142"/>
    </row>
    <row r="6" spans="2:86" ht="12" customHeight="1" x14ac:dyDescent="0.15">
      <c r="B6" s="903" t="s">
        <v>361</v>
      </c>
      <c r="C6" s="905"/>
      <c r="D6" s="906"/>
      <c r="E6" s="907"/>
      <c r="F6" s="907"/>
      <c r="G6" s="907"/>
      <c r="H6" s="907"/>
      <c r="I6" s="907"/>
      <c r="J6" s="908"/>
      <c r="K6" s="913" t="s">
        <v>362</v>
      </c>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5"/>
      <c r="AP6" s="2"/>
    </row>
    <row r="7" spans="2:86" ht="12" customHeight="1" x14ac:dyDescent="0.15">
      <c r="B7" s="904"/>
      <c r="C7" s="909"/>
      <c r="D7" s="907"/>
      <c r="E7" s="907"/>
      <c r="F7" s="907"/>
      <c r="G7" s="907"/>
      <c r="H7" s="907"/>
      <c r="I7" s="907"/>
      <c r="J7" s="908"/>
      <c r="K7" s="916" t="s">
        <v>363</v>
      </c>
      <c r="L7" s="917"/>
      <c r="M7" s="918"/>
      <c r="N7" s="919" t="s">
        <v>573</v>
      </c>
      <c r="O7" s="920"/>
      <c r="P7" s="916" t="s">
        <v>364</v>
      </c>
      <c r="Q7" s="918"/>
      <c r="R7" s="921">
        <v>0.6</v>
      </c>
      <c r="S7" s="922"/>
      <c r="T7" s="923"/>
      <c r="U7" s="924" t="s">
        <v>365</v>
      </c>
      <c r="V7" s="925"/>
      <c r="W7" s="924" t="s">
        <v>366</v>
      </c>
      <c r="X7" s="925"/>
      <c r="Y7" s="918" t="s">
        <v>367</v>
      </c>
      <c r="Z7" s="930"/>
      <c r="AA7" s="930"/>
      <c r="AB7" s="930"/>
      <c r="AC7" s="924" t="s">
        <v>368</v>
      </c>
      <c r="AD7" s="931"/>
      <c r="AE7" s="931"/>
      <c r="AF7" s="931"/>
      <c r="AG7" s="931"/>
      <c r="AH7" s="931"/>
      <c r="AI7" s="931"/>
      <c r="AJ7" s="925"/>
      <c r="AK7" s="924" t="s">
        <v>369</v>
      </c>
      <c r="AL7" s="931"/>
      <c r="AM7" s="931"/>
      <c r="AN7" s="933"/>
      <c r="AO7" s="934"/>
      <c r="AP7" s="2"/>
      <c r="AW7" s="53"/>
    </row>
    <row r="8" spans="2:86" ht="12" customHeight="1" x14ac:dyDescent="0.15">
      <c r="B8" s="904"/>
      <c r="C8" s="909"/>
      <c r="D8" s="907"/>
      <c r="E8" s="907"/>
      <c r="F8" s="907"/>
      <c r="G8" s="907"/>
      <c r="H8" s="907"/>
      <c r="I8" s="907"/>
      <c r="J8" s="908"/>
      <c r="K8" s="930" t="s">
        <v>310</v>
      </c>
      <c r="L8" s="930" t="s">
        <v>259</v>
      </c>
      <c r="M8" s="930"/>
      <c r="N8" s="930" t="s">
        <v>260</v>
      </c>
      <c r="O8" s="930"/>
      <c r="P8" s="930" t="s">
        <v>370</v>
      </c>
      <c r="Q8" s="930"/>
      <c r="R8" s="930" t="s">
        <v>371</v>
      </c>
      <c r="S8" s="930"/>
      <c r="T8" s="930"/>
      <c r="U8" s="926"/>
      <c r="V8" s="927"/>
      <c r="W8" s="926"/>
      <c r="X8" s="927"/>
      <c r="Y8" s="918"/>
      <c r="Z8" s="930"/>
      <c r="AA8" s="930"/>
      <c r="AB8" s="930"/>
      <c r="AC8" s="928"/>
      <c r="AD8" s="932"/>
      <c r="AE8" s="932"/>
      <c r="AF8" s="932"/>
      <c r="AG8" s="932"/>
      <c r="AH8" s="932"/>
      <c r="AI8" s="932"/>
      <c r="AJ8" s="929"/>
      <c r="AK8" s="926"/>
      <c r="AL8" s="935"/>
      <c r="AM8" s="935"/>
      <c r="AN8" s="936"/>
      <c r="AO8" s="937"/>
      <c r="AP8" s="2"/>
    </row>
    <row r="9" spans="2:86" ht="12" customHeight="1" x14ac:dyDescent="0.15">
      <c r="B9" s="904"/>
      <c r="C9" s="909"/>
      <c r="D9" s="907"/>
      <c r="E9" s="907"/>
      <c r="F9" s="907"/>
      <c r="G9" s="907"/>
      <c r="H9" s="907"/>
      <c r="I9" s="907"/>
      <c r="J9" s="908"/>
      <c r="K9" s="930"/>
      <c r="L9" s="930"/>
      <c r="M9" s="930"/>
      <c r="N9" s="930"/>
      <c r="O9" s="930"/>
      <c r="P9" s="930"/>
      <c r="Q9" s="930"/>
      <c r="R9" s="930"/>
      <c r="S9" s="930"/>
      <c r="T9" s="930"/>
      <c r="U9" s="926"/>
      <c r="V9" s="927"/>
      <c r="W9" s="926"/>
      <c r="X9" s="927"/>
      <c r="Y9" s="918" t="s">
        <v>372</v>
      </c>
      <c r="Z9" s="930"/>
      <c r="AA9" s="930"/>
      <c r="AB9" s="930"/>
      <c r="AC9" s="930" t="s">
        <v>373</v>
      </c>
      <c r="AD9" s="930"/>
      <c r="AE9" s="930"/>
      <c r="AF9" s="930"/>
      <c r="AG9" s="930" t="s">
        <v>374</v>
      </c>
      <c r="AH9" s="930"/>
      <c r="AI9" s="930"/>
      <c r="AJ9" s="930"/>
      <c r="AK9" s="926"/>
      <c r="AL9" s="935"/>
      <c r="AM9" s="935"/>
      <c r="AN9" s="936"/>
      <c r="AO9" s="937"/>
      <c r="AP9" s="2"/>
    </row>
    <row r="10" spans="2:86" ht="12" customHeight="1" x14ac:dyDescent="0.15">
      <c r="B10" s="904"/>
      <c r="C10" s="909"/>
      <c r="D10" s="907"/>
      <c r="E10" s="907"/>
      <c r="F10" s="907"/>
      <c r="G10" s="907"/>
      <c r="H10" s="907"/>
      <c r="I10" s="907"/>
      <c r="J10" s="908"/>
      <c r="K10" s="930"/>
      <c r="L10" s="930"/>
      <c r="M10" s="930"/>
      <c r="N10" s="930"/>
      <c r="O10" s="930"/>
      <c r="P10" s="930"/>
      <c r="Q10" s="930"/>
      <c r="R10" s="930"/>
      <c r="S10" s="930"/>
      <c r="T10" s="930"/>
      <c r="U10" s="928"/>
      <c r="V10" s="929"/>
      <c r="W10" s="928"/>
      <c r="X10" s="929"/>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28"/>
      <c r="AL10" s="932"/>
      <c r="AM10" s="932"/>
      <c r="AN10" s="938"/>
      <c r="AO10" s="939"/>
      <c r="AP10" s="2"/>
    </row>
    <row r="11" spans="2:86" ht="12" customHeight="1" x14ac:dyDescent="0.15">
      <c r="B11" s="904"/>
      <c r="C11" s="909"/>
      <c r="D11" s="907"/>
      <c r="E11" s="907"/>
      <c r="F11" s="907"/>
      <c r="G11" s="907"/>
      <c r="H11" s="907"/>
      <c r="I11" s="907"/>
      <c r="J11" s="908"/>
      <c r="K11" s="85">
        <v>1</v>
      </c>
      <c r="L11" s="943" t="s">
        <v>615</v>
      </c>
      <c r="M11" s="944"/>
      <c r="N11" s="943" t="s">
        <v>642</v>
      </c>
      <c r="O11" s="944"/>
      <c r="P11" s="943" t="s">
        <v>497</v>
      </c>
      <c r="Q11" s="944"/>
      <c r="R11" s="825" t="s">
        <v>497</v>
      </c>
      <c r="S11" s="825"/>
      <c r="T11" s="825"/>
      <c r="U11" s="943" t="s">
        <v>619</v>
      </c>
      <c r="V11" s="944"/>
      <c r="W11" s="943" t="s">
        <v>549</v>
      </c>
      <c r="X11" s="944"/>
      <c r="Y11" s="49"/>
      <c r="Z11" s="49"/>
      <c r="AA11" s="49"/>
      <c r="AB11" s="49"/>
      <c r="AC11" s="268"/>
      <c r="AD11" s="268"/>
      <c r="AE11" s="268"/>
      <c r="AF11" s="268"/>
      <c r="AG11" s="277"/>
      <c r="AH11" s="277"/>
      <c r="AI11" s="277"/>
      <c r="AJ11" s="277">
        <v>1.6319999999999999</v>
      </c>
      <c r="AK11" s="940"/>
      <c r="AL11" s="941"/>
      <c r="AM11" s="941"/>
      <c r="AN11" s="941"/>
      <c r="AO11" s="942"/>
      <c r="AP11" s="2"/>
      <c r="AQ11" s="54">
        <f>IF(P11="材質劣化",2,IF(P11="漏水",3,1))</f>
        <v>3</v>
      </c>
      <c r="AS11" s="38" t="str">
        <f>IF(Y11&lt;&gt;"",1,"")</f>
        <v/>
      </c>
    </row>
    <row r="12" spans="2:86" ht="12" customHeight="1" x14ac:dyDescent="0.15">
      <c r="B12" s="904"/>
      <c r="C12" s="909"/>
      <c r="D12" s="907"/>
      <c r="E12" s="907"/>
      <c r="F12" s="907"/>
      <c r="G12" s="907"/>
      <c r="H12" s="907"/>
      <c r="I12" s="907"/>
      <c r="J12" s="908"/>
      <c r="K12" s="85">
        <v>2</v>
      </c>
      <c r="L12" s="943" t="s">
        <v>615</v>
      </c>
      <c r="M12" s="944"/>
      <c r="N12" s="943" t="s">
        <v>616</v>
      </c>
      <c r="O12" s="944"/>
      <c r="P12" s="943" t="s">
        <v>617</v>
      </c>
      <c r="Q12" s="944"/>
      <c r="R12" s="825" t="s">
        <v>469</v>
      </c>
      <c r="S12" s="825"/>
      <c r="T12" s="825"/>
      <c r="U12" s="943" t="s">
        <v>620</v>
      </c>
      <c r="V12" s="944"/>
      <c r="W12" s="943" t="s">
        <v>549</v>
      </c>
      <c r="X12" s="944"/>
      <c r="Y12" s="49"/>
      <c r="Z12" s="49"/>
      <c r="AA12" s="49"/>
      <c r="AB12" s="49"/>
      <c r="AC12" s="268"/>
      <c r="AD12" s="268"/>
      <c r="AE12" s="268">
        <v>0.2</v>
      </c>
      <c r="AF12" s="268"/>
      <c r="AG12" s="277"/>
      <c r="AH12" s="277"/>
      <c r="AI12" s="277"/>
      <c r="AJ12" s="277"/>
      <c r="AK12" s="940"/>
      <c r="AL12" s="941"/>
      <c r="AM12" s="941"/>
      <c r="AN12" s="941"/>
      <c r="AO12" s="942"/>
      <c r="AP12" s="2"/>
      <c r="AQ12" s="54">
        <f>IF(P12="材質劣化",2,IF(P12="漏水",3,1))</f>
        <v>2</v>
      </c>
    </row>
    <row r="13" spans="2:86" ht="12" customHeight="1" x14ac:dyDescent="0.15">
      <c r="B13" s="904"/>
      <c r="C13" s="909"/>
      <c r="D13" s="907"/>
      <c r="E13" s="907"/>
      <c r="F13" s="907"/>
      <c r="G13" s="907"/>
      <c r="H13" s="907"/>
      <c r="I13" s="907"/>
      <c r="J13" s="908"/>
      <c r="K13" s="85">
        <v>3</v>
      </c>
      <c r="L13" s="943" t="s">
        <v>615</v>
      </c>
      <c r="M13" s="944"/>
      <c r="N13" s="943" t="s">
        <v>616</v>
      </c>
      <c r="O13" s="944"/>
      <c r="P13" s="943" t="s">
        <v>617</v>
      </c>
      <c r="Q13" s="944"/>
      <c r="R13" s="377" t="s">
        <v>469</v>
      </c>
      <c r="S13" s="945"/>
      <c r="T13" s="354"/>
      <c r="U13" s="943" t="s">
        <v>549</v>
      </c>
      <c r="V13" s="944"/>
      <c r="W13" s="943" t="s">
        <v>549</v>
      </c>
      <c r="X13" s="944"/>
      <c r="Y13" s="49"/>
      <c r="Z13" s="49"/>
      <c r="AA13" s="49"/>
      <c r="AB13" s="49"/>
      <c r="AC13" s="268"/>
      <c r="AD13" s="268"/>
      <c r="AE13" s="268">
        <v>0.2</v>
      </c>
      <c r="AF13" s="268"/>
      <c r="AG13" s="277"/>
      <c r="AH13" s="277"/>
      <c r="AI13" s="277"/>
      <c r="AJ13" s="277"/>
      <c r="AK13" s="940"/>
      <c r="AL13" s="941"/>
      <c r="AM13" s="941"/>
      <c r="AN13" s="941"/>
      <c r="AO13" s="942"/>
      <c r="AP13" s="2"/>
      <c r="AQ13" s="54">
        <f t="shared" ref="AQ13:AQ27" si="2">IF(P13="材質劣化",2,IF(P13="漏水",3,1))</f>
        <v>2</v>
      </c>
    </row>
    <row r="14" spans="2:86" ht="12" customHeight="1" x14ac:dyDescent="0.15">
      <c r="B14" s="904"/>
      <c r="C14" s="909"/>
      <c r="D14" s="907"/>
      <c r="E14" s="907"/>
      <c r="F14" s="907"/>
      <c r="G14" s="907"/>
      <c r="H14" s="907"/>
      <c r="I14" s="907"/>
      <c r="J14" s="908"/>
      <c r="K14" s="85">
        <v>4</v>
      </c>
      <c r="L14" s="943"/>
      <c r="M14" s="944"/>
      <c r="N14" s="943"/>
      <c r="O14" s="944"/>
      <c r="P14" s="943"/>
      <c r="Q14" s="944"/>
      <c r="R14" s="377"/>
      <c r="S14" s="945"/>
      <c r="T14" s="354"/>
      <c r="U14" s="943"/>
      <c r="V14" s="944"/>
      <c r="W14" s="943"/>
      <c r="X14" s="944"/>
      <c r="Y14" s="49"/>
      <c r="Z14" s="49"/>
      <c r="AA14" s="49"/>
      <c r="AB14" s="49"/>
      <c r="AC14" s="268"/>
      <c r="AD14" s="268"/>
      <c r="AE14" s="268"/>
      <c r="AF14" s="268"/>
      <c r="AG14" s="277"/>
      <c r="AH14" s="277"/>
      <c r="AI14" s="277"/>
      <c r="AJ14" s="277"/>
      <c r="AK14" s="940"/>
      <c r="AL14" s="941"/>
      <c r="AM14" s="941"/>
      <c r="AN14" s="941"/>
      <c r="AO14" s="942"/>
      <c r="AP14" s="2"/>
      <c r="AQ14" s="54">
        <f t="shared" si="2"/>
        <v>1</v>
      </c>
    </row>
    <row r="15" spans="2:86" ht="12" customHeight="1" x14ac:dyDescent="0.15">
      <c r="B15" s="904"/>
      <c r="C15" s="909"/>
      <c r="D15" s="907"/>
      <c r="E15" s="907"/>
      <c r="F15" s="907"/>
      <c r="G15" s="907"/>
      <c r="H15" s="907"/>
      <c r="I15" s="907"/>
      <c r="J15" s="908"/>
      <c r="K15" s="85">
        <v>5</v>
      </c>
      <c r="L15" s="943"/>
      <c r="M15" s="944"/>
      <c r="N15" s="943"/>
      <c r="O15" s="944"/>
      <c r="P15" s="943"/>
      <c r="Q15" s="944"/>
      <c r="R15" s="377"/>
      <c r="S15" s="945"/>
      <c r="T15" s="354"/>
      <c r="U15" s="943"/>
      <c r="V15" s="944"/>
      <c r="W15" s="943"/>
      <c r="X15" s="944"/>
      <c r="Y15" s="49"/>
      <c r="Z15" s="49"/>
      <c r="AA15" s="49"/>
      <c r="AB15" s="49"/>
      <c r="AC15" s="268"/>
      <c r="AD15" s="268"/>
      <c r="AE15" s="268"/>
      <c r="AF15" s="268"/>
      <c r="AG15" s="277"/>
      <c r="AH15" s="277"/>
      <c r="AI15" s="277"/>
      <c r="AJ15" s="277"/>
      <c r="AK15" s="940"/>
      <c r="AL15" s="941"/>
      <c r="AM15" s="941"/>
      <c r="AN15" s="941"/>
      <c r="AO15" s="942"/>
      <c r="AP15" s="2"/>
      <c r="AQ15" s="54">
        <f t="shared" si="2"/>
        <v>1</v>
      </c>
    </row>
    <row r="16" spans="2:86" ht="12" customHeight="1" x14ac:dyDescent="0.15">
      <c r="B16" s="904"/>
      <c r="C16" s="909"/>
      <c r="D16" s="907"/>
      <c r="E16" s="907"/>
      <c r="F16" s="907"/>
      <c r="G16" s="907"/>
      <c r="H16" s="907"/>
      <c r="I16" s="907"/>
      <c r="J16" s="908"/>
      <c r="K16" s="85">
        <v>6</v>
      </c>
      <c r="L16" s="943"/>
      <c r="M16" s="944"/>
      <c r="N16" s="943"/>
      <c r="O16" s="944"/>
      <c r="P16" s="943"/>
      <c r="Q16" s="944"/>
      <c r="R16" s="377"/>
      <c r="S16" s="945"/>
      <c r="T16" s="354"/>
      <c r="U16" s="943"/>
      <c r="V16" s="944"/>
      <c r="W16" s="943"/>
      <c r="X16" s="944"/>
      <c r="Y16" s="49"/>
      <c r="Z16" s="49"/>
      <c r="AA16" s="49"/>
      <c r="AB16" s="49"/>
      <c r="AC16" s="268"/>
      <c r="AD16" s="268"/>
      <c r="AE16" s="268"/>
      <c r="AF16" s="268"/>
      <c r="AG16" s="277"/>
      <c r="AH16" s="277"/>
      <c r="AI16" s="277"/>
      <c r="AJ16" s="277"/>
      <c r="AK16" s="940"/>
      <c r="AL16" s="941"/>
      <c r="AM16" s="941"/>
      <c r="AN16" s="941"/>
      <c r="AO16" s="942"/>
      <c r="AP16" s="2"/>
      <c r="AQ16" s="54">
        <f t="shared" si="2"/>
        <v>1</v>
      </c>
    </row>
    <row r="17" spans="2:46" ht="12" customHeight="1" x14ac:dyDescent="0.15">
      <c r="B17" s="904"/>
      <c r="C17" s="909"/>
      <c r="D17" s="907"/>
      <c r="E17" s="907"/>
      <c r="F17" s="907"/>
      <c r="G17" s="907"/>
      <c r="H17" s="907"/>
      <c r="I17" s="907"/>
      <c r="J17" s="908"/>
      <c r="K17" s="85">
        <v>7</v>
      </c>
      <c r="L17" s="943"/>
      <c r="M17" s="944"/>
      <c r="N17" s="943"/>
      <c r="O17" s="944"/>
      <c r="P17" s="943"/>
      <c r="Q17" s="944"/>
      <c r="R17" s="377"/>
      <c r="S17" s="945"/>
      <c r="T17" s="354"/>
      <c r="U17" s="943"/>
      <c r="V17" s="944"/>
      <c r="W17" s="943"/>
      <c r="X17" s="944"/>
      <c r="Y17" s="49"/>
      <c r="Z17" s="49"/>
      <c r="AA17" s="49"/>
      <c r="AB17" s="49"/>
      <c r="AC17" s="268"/>
      <c r="AD17" s="268"/>
      <c r="AE17" s="268"/>
      <c r="AF17" s="268"/>
      <c r="AG17" s="277"/>
      <c r="AH17" s="277"/>
      <c r="AI17" s="277"/>
      <c r="AJ17" s="277"/>
      <c r="AK17" s="940"/>
      <c r="AL17" s="941"/>
      <c r="AM17" s="941"/>
      <c r="AN17" s="941"/>
      <c r="AO17" s="942"/>
      <c r="AP17" s="2"/>
      <c r="AQ17" s="54">
        <f t="shared" si="2"/>
        <v>1</v>
      </c>
    </row>
    <row r="18" spans="2:46" ht="12" customHeight="1" x14ac:dyDescent="0.15">
      <c r="B18" s="904"/>
      <c r="C18" s="909"/>
      <c r="D18" s="907"/>
      <c r="E18" s="907"/>
      <c r="F18" s="907"/>
      <c r="G18" s="907"/>
      <c r="H18" s="907"/>
      <c r="I18" s="907"/>
      <c r="J18" s="908"/>
      <c r="K18" s="85">
        <v>8</v>
      </c>
      <c r="L18" s="943"/>
      <c r="M18" s="944"/>
      <c r="N18" s="943"/>
      <c r="O18" s="944"/>
      <c r="P18" s="943"/>
      <c r="Q18" s="944"/>
      <c r="R18" s="377"/>
      <c r="S18" s="945"/>
      <c r="T18" s="354"/>
      <c r="U18" s="943"/>
      <c r="V18" s="944"/>
      <c r="W18" s="943"/>
      <c r="X18" s="944"/>
      <c r="Y18" s="49"/>
      <c r="Z18" s="49"/>
      <c r="AA18" s="49"/>
      <c r="AB18" s="49"/>
      <c r="AC18" s="268"/>
      <c r="AD18" s="268"/>
      <c r="AE18" s="268"/>
      <c r="AF18" s="268"/>
      <c r="AG18" s="277"/>
      <c r="AH18" s="277"/>
      <c r="AI18" s="277"/>
      <c r="AJ18" s="277"/>
      <c r="AK18" s="940"/>
      <c r="AL18" s="941"/>
      <c r="AM18" s="941"/>
      <c r="AN18" s="941"/>
      <c r="AO18" s="942"/>
      <c r="AP18" s="2"/>
      <c r="AQ18" s="54">
        <f t="shared" si="2"/>
        <v>1</v>
      </c>
    </row>
    <row r="19" spans="2:46" ht="12" customHeight="1" x14ac:dyDescent="0.15">
      <c r="B19" s="904"/>
      <c r="C19" s="909"/>
      <c r="D19" s="907"/>
      <c r="E19" s="907"/>
      <c r="F19" s="907"/>
      <c r="G19" s="907"/>
      <c r="H19" s="907"/>
      <c r="I19" s="907"/>
      <c r="J19" s="908"/>
      <c r="K19" s="85">
        <v>9</v>
      </c>
      <c r="L19" s="943"/>
      <c r="M19" s="944"/>
      <c r="N19" s="943"/>
      <c r="O19" s="944"/>
      <c r="P19" s="943"/>
      <c r="Q19" s="944"/>
      <c r="R19" s="377"/>
      <c r="S19" s="945"/>
      <c r="T19" s="354"/>
      <c r="U19" s="943"/>
      <c r="V19" s="944"/>
      <c r="W19" s="943"/>
      <c r="X19" s="944"/>
      <c r="Y19" s="49"/>
      <c r="Z19" s="49"/>
      <c r="AA19" s="49"/>
      <c r="AB19" s="49"/>
      <c r="AC19" s="268"/>
      <c r="AD19" s="268"/>
      <c r="AE19" s="268"/>
      <c r="AF19" s="268"/>
      <c r="AG19" s="277"/>
      <c r="AH19" s="277"/>
      <c r="AI19" s="277"/>
      <c r="AJ19" s="277"/>
      <c r="AK19" s="940"/>
      <c r="AL19" s="941"/>
      <c r="AM19" s="941"/>
      <c r="AN19" s="941"/>
      <c r="AO19" s="942"/>
      <c r="AP19" s="2"/>
      <c r="AQ19" s="54">
        <f t="shared" si="2"/>
        <v>1</v>
      </c>
    </row>
    <row r="20" spans="2:46" ht="12" customHeight="1" x14ac:dyDescent="0.15">
      <c r="B20" s="904"/>
      <c r="C20" s="909"/>
      <c r="D20" s="907"/>
      <c r="E20" s="907"/>
      <c r="F20" s="907"/>
      <c r="G20" s="907"/>
      <c r="H20" s="907"/>
      <c r="I20" s="907"/>
      <c r="J20" s="908"/>
      <c r="K20" s="85">
        <v>10</v>
      </c>
      <c r="L20" s="943"/>
      <c r="M20" s="944"/>
      <c r="N20" s="943"/>
      <c r="O20" s="944"/>
      <c r="P20" s="943"/>
      <c r="Q20" s="944"/>
      <c r="R20" s="377"/>
      <c r="S20" s="945"/>
      <c r="T20" s="354"/>
      <c r="U20" s="943"/>
      <c r="V20" s="944"/>
      <c r="W20" s="943"/>
      <c r="X20" s="944"/>
      <c r="Y20" s="49"/>
      <c r="Z20" s="49"/>
      <c r="AA20" s="49"/>
      <c r="AB20" s="49"/>
      <c r="AC20" s="268"/>
      <c r="AD20" s="268"/>
      <c r="AE20" s="268"/>
      <c r="AF20" s="268"/>
      <c r="AG20" s="277"/>
      <c r="AH20" s="277"/>
      <c r="AI20" s="277"/>
      <c r="AJ20" s="277"/>
      <c r="AK20" s="940"/>
      <c r="AL20" s="941"/>
      <c r="AM20" s="941"/>
      <c r="AN20" s="941"/>
      <c r="AO20" s="942"/>
      <c r="AP20" s="2"/>
      <c r="AQ20" s="54">
        <f t="shared" si="2"/>
        <v>1</v>
      </c>
    </row>
    <row r="21" spans="2:46" ht="12" customHeight="1" x14ac:dyDescent="0.15">
      <c r="B21" s="904"/>
      <c r="C21" s="909"/>
      <c r="D21" s="907"/>
      <c r="E21" s="907"/>
      <c r="F21" s="907"/>
      <c r="G21" s="907"/>
      <c r="H21" s="907"/>
      <c r="I21" s="907"/>
      <c r="J21" s="908"/>
      <c r="K21" s="85">
        <v>11</v>
      </c>
      <c r="L21" s="943"/>
      <c r="M21" s="944"/>
      <c r="N21" s="943"/>
      <c r="O21" s="944"/>
      <c r="P21" s="943"/>
      <c r="Q21" s="944"/>
      <c r="R21" s="377"/>
      <c r="S21" s="945"/>
      <c r="T21" s="354"/>
      <c r="U21" s="943"/>
      <c r="V21" s="944"/>
      <c r="W21" s="943"/>
      <c r="X21" s="944"/>
      <c r="Y21" s="49"/>
      <c r="Z21" s="49"/>
      <c r="AA21" s="49"/>
      <c r="AB21" s="49"/>
      <c r="AC21" s="268"/>
      <c r="AD21" s="268"/>
      <c r="AE21" s="268"/>
      <c r="AF21" s="268"/>
      <c r="AG21" s="277"/>
      <c r="AH21" s="277"/>
      <c r="AI21" s="277"/>
      <c r="AJ21" s="277"/>
      <c r="AK21" s="940"/>
      <c r="AL21" s="941"/>
      <c r="AM21" s="941"/>
      <c r="AN21" s="941"/>
      <c r="AO21" s="942"/>
      <c r="AP21" s="2"/>
      <c r="AQ21" s="54">
        <f>IF(P21="材質劣化",2,IF(P21="漏水",3,1))</f>
        <v>1</v>
      </c>
    </row>
    <row r="22" spans="2:46" ht="12" customHeight="1" x14ac:dyDescent="0.15">
      <c r="B22" s="904"/>
      <c r="C22" s="909"/>
      <c r="D22" s="907"/>
      <c r="E22" s="907"/>
      <c r="F22" s="907"/>
      <c r="G22" s="907"/>
      <c r="H22" s="907"/>
      <c r="I22" s="907"/>
      <c r="J22" s="908"/>
      <c r="K22" s="85">
        <v>12</v>
      </c>
      <c r="L22" s="943"/>
      <c r="M22" s="944"/>
      <c r="N22" s="943"/>
      <c r="O22" s="944"/>
      <c r="P22" s="943"/>
      <c r="Q22" s="944"/>
      <c r="R22" s="377"/>
      <c r="S22" s="945"/>
      <c r="T22" s="354"/>
      <c r="U22" s="943"/>
      <c r="V22" s="944"/>
      <c r="W22" s="943"/>
      <c r="X22" s="944"/>
      <c r="Y22" s="49"/>
      <c r="Z22" s="49"/>
      <c r="AA22" s="49"/>
      <c r="AB22" s="49"/>
      <c r="AC22" s="268"/>
      <c r="AD22" s="268"/>
      <c r="AE22" s="268"/>
      <c r="AF22" s="268"/>
      <c r="AG22" s="277"/>
      <c r="AH22" s="277"/>
      <c r="AI22" s="277"/>
      <c r="AJ22" s="277"/>
      <c r="AK22" s="940"/>
      <c r="AL22" s="941"/>
      <c r="AM22" s="941"/>
      <c r="AN22" s="941"/>
      <c r="AO22" s="942"/>
      <c r="AP22" s="2"/>
      <c r="AQ22" s="54">
        <f t="shared" si="2"/>
        <v>1</v>
      </c>
    </row>
    <row r="23" spans="2:46" ht="12" customHeight="1" x14ac:dyDescent="0.15">
      <c r="B23" s="904"/>
      <c r="C23" s="909"/>
      <c r="D23" s="907"/>
      <c r="E23" s="907"/>
      <c r="F23" s="907"/>
      <c r="G23" s="907"/>
      <c r="H23" s="907"/>
      <c r="I23" s="907"/>
      <c r="J23" s="908"/>
      <c r="K23" s="85">
        <v>13</v>
      </c>
      <c r="L23" s="943"/>
      <c r="M23" s="944"/>
      <c r="N23" s="943"/>
      <c r="O23" s="944"/>
      <c r="P23" s="943"/>
      <c r="Q23" s="944"/>
      <c r="R23" s="377"/>
      <c r="S23" s="945"/>
      <c r="T23" s="354"/>
      <c r="U23" s="943"/>
      <c r="V23" s="944"/>
      <c r="W23" s="943"/>
      <c r="X23" s="944"/>
      <c r="Y23" s="49"/>
      <c r="Z23" s="49"/>
      <c r="AA23" s="49"/>
      <c r="AB23" s="49"/>
      <c r="AC23" s="268"/>
      <c r="AD23" s="268"/>
      <c r="AE23" s="268"/>
      <c r="AF23" s="268"/>
      <c r="AG23" s="277"/>
      <c r="AH23" s="277"/>
      <c r="AI23" s="277"/>
      <c r="AJ23" s="277"/>
      <c r="AK23" s="940"/>
      <c r="AL23" s="941"/>
      <c r="AM23" s="941"/>
      <c r="AN23" s="941"/>
      <c r="AO23" s="942"/>
      <c r="AP23" s="2"/>
      <c r="AQ23" s="54">
        <f t="shared" si="2"/>
        <v>1</v>
      </c>
    </row>
    <row r="24" spans="2:46" ht="12" customHeight="1" x14ac:dyDescent="0.15">
      <c r="B24" s="904"/>
      <c r="C24" s="909"/>
      <c r="D24" s="907"/>
      <c r="E24" s="907"/>
      <c r="F24" s="907"/>
      <c r="G24" s="907"/>
      <c r="H24" s="907"/>
      <c r="I24" s="907"/>
      <c r="J24" s="908"/>
      <c r="K24" s="85">
        <v>14</v>
      </c>
      <c r="L24" s="943"/>
      <c r="M24" s="944"/>
      <c r="N24" s="943"/>
      <c r="O24" s="944"/>
      <c r="P24" s="943"/>
      <c r="Q24" s="944"/>
      <c r="R24" s="377"/>
      <c r="S24" s="945"/>
      <c r="T24" s="354"/>
      <c r="U24" s="943"/>
      <c r="V24" s="944"/>
      <c r="W24" s="943"/>
      <c r="X24" s="944"/>
      <c r="Y24" s="49"/>
      <c r="Z24" s="49"/>
      <c r="AA24" s="49"/>
      <c r="AB24" s="49"/>
      <c r="AC24" s="268"/>
      <c r="AD24" s="268"/>
      <c r="AE24" s="268"/>
      <c r="AF24" s="268"/>
      <c r="AG24" s="277"/>
      <c r="AH24" s="277"/>
      <c r="AI24" s="277"/>
      <c r="AJ24" s="277"/>
      <c r="AK24" s="940"/>
      <c r="AL24" s="941"/>
      <c r="AM24" s="941"/>
      <c r="AN24" s="941"/>
      <c r="AO24" s="942"/>
      <c r="AP24" s="2"/>
      <c r="AQ24" s="54">
        <f t="shared" si="2"/>
        <v>1</v>
      </c>
    </row>
    <row r="25" spans="2:46" ht="12" customHeight="1" x14ac:dyDescent="0.15">
      <c r="B25" s="904"/>
      <c r="C25" s="909"/>
      <c r="D25" s="907"/>
      <c r="E25" s="907"/>
      <c r="F25" s="907"/>
      <c r="G25" s="907"/>
      <c r="H25" s="907"/>
      <c r="I25" s="907"/>
      <c r="J25" s="908"/>
      <c r="K25" s="85">
        <v>15</v>
      </c>
      <c r="L25" s="943"/>
      <c r="M25" s="944"/>
      <c r="N25" s="943"/>
      <c r="O25" s="944"/>
      <c r="P25" s="943"/>
      <c r="Q25" s="944"/>
      <c r="R25" s="377"/>
      <c r="S25" s="945"/>
      <c r="T25" s="354"/>
      <c r="U25" s="943"/>
      <c r="V25" s="944"/>
      <c r="W25" s="943"/>
      <c r="X25" s="944"/>
      <c r="Y25" s="49"/>
      <c r="Z25" s="49"/>
      <c r="AA25" s="49"/>
      <c r="AB25" s="49"/>
      <c r="AC25" s="268"/>
      <c r="AD25" s="268"/>
      <c r="AE25" s="268"/>
      <c r="AF25" s="268"/>
      <c r="AG25" s="277"/>
      <c r="AH25" s="277"/>
      <c r="AI25" s="277"/>
      <c r="AJ25" s="277"/>
      <c r="AK25" s="940"/>
      <c r="AL25" s="941"/>
      <c r="AM25" s="941"/>
      <c r="AN25" s="941"/>
      <c r="AO25" s="942"/>
      <c r="AP25" s="2"/>
      <c r="AQ25" s="54">
        <f t="shared" si="2"/>
        <v>1</v>
      </c>
    </row>
    <row r="26" spans="2:46" ht="12" customHeight="1" x14ac:dyDescent="0.15">
      <c r="B26" s="904"/>
      <c r="C26" s="909"/>
      <c r="D26" s="907"/>
      <c r="E26" s="907"/>
      <c r="F26" s="907"/>
      <c r="G26" s="907"/>
      <c r="H26" s="907"/>
      <c r="I26" s="907"/>
      <c r="J26" s="908"/>
      <c r="K26" s="85">
        <v>16</v>
      </c>
      <c r="L26" s="943"/>
      <c r="M26" s="944"/>
      <c r="N26" s="943"/>
      <c r="O26" s="944"/>
      <c r="P26" s="943"/>
      <c r="Q26" s="944"/>
      <c r="R26" s="377"/>
      <c r="S26" s="945"/>
      <c r="T26" s="354"/>
      <c r="U26" s="943"/>
      <c r="V26" s="944"/>
      <c r="W26" s="943"/>
      <c r="X26" s="944"/>
      <c r="Y26" s="49"/>
      <c r="Z26" s="49"/>
      <c r="AA26" s="49"/>
      <c r="AB26" s="49"/>
      <c r="AC26" s="268"/>
      <c r="AD26" s="268"/>
      <c r="AE26" s="268"/>
      <c r="AF26" s="268"/>
      <c r="AG26" s="277"/>
      <c r="AH26" s="277"/>
      <c r="AI26" s="277"/>
      <c r="AJ26" s="277"/>
      <c r="AK26" s="940"/>
      <c r="AL26" s="941"/>
      <c r="AM26" s="941"/>
      <c r="AN26" s="941"/>
      <c r="AO26" s="942"/>
      <c r="AP26" s="2"/>
      <c r="AQ26" s="54">
        <f>IF(P26="材質劣化",2,IF(P26="漏水",3,1))</f>
        <v>1</v>
      </c>
    </row>
    <row r="27" spans="2:46" ht="12" customHeight="1" x14ac:dyDescent="0.15">
      <c r="B27" s="904"/>
      <c r="C27" s="909"/>
      <c r="D27" s="907"/>
      <c r="E27" s="907"/>
      <c r="F27" s="907"/>
      <c r="G27" s="907"/>
      <c r="H27" s="907"/>
      <c r="I27" s="907"/>
      <c r="J27" s="908"/>
      <c r="K27" s="85">
        <v>17</v>
      </c>
      <c r="L27" s="943"/>
      <c r="M27" s="944"/>
      <c r="N27" s="943"/>
      <c r="O27" s="944"/>
      <c r="P27" s="943"/>
      <c r="Q27" s="944"/>
      <c r="R27" s="377"/>
      <c r="S27" s="945"/>
      <c r="T27" s="354"/>
      <c r="U27" s="943"/>
      <c r="V27" s="944"/>
      <c r="W27" s="943"/>
      <c r="X27" s="944"/>
      <c r="Y27" s="49"/>
      <c r="Z27" s="49"/>
      <c r="AA27" s="49"/>
      <c r="AB27" s="49"/>
      <c r="AC27" s="268"/>
      <c r="AD27" s="268"/>
      <c r="AE27" s="268"/>
      <c r="AF27" s="268"/>
      <c r="AG27" s="277"/>
      <c r="AH27" s="277"/>
      <c r="AI27" s="277"/>
      <c r="AJ27" s="277"/>
      <c r="AK27" s="940"/>
      <c r="AL27" s="941"/>
      <c r="AM27" s="941"/>
      <c r="AN27" s="941"/>
      <c r="AO27" s="942"/>
      <c r="AP27" s="2"/>
      <c r="AQ27" s="54">
        <f t="shared" si="2"/>
        <v>1</v>
      </c>
    </row>
    <row r="28" spans="2:46" ht="12" customHeight="1" x14ac:dyDescent="0.15">
      <c r="B28" s="904"/>
      <c r="C28" s="909"/>
      <c r="D28" s="907"/>
      <c r="E28" s="907"/>
      <c r="F28" s="907"/>
      <c r="G28" s="907"/>
      <c r="H28" s="907"/>
      <c r="I28" s="907"/>
      <c r="J28" s="908"/>
      <c r="K28" s="85">
        <v>18</v>
      </c>
      <c r="L28" s="943"/>
      <c r="M28" s="944"/>
      <c r="N28" s="943"/>
      <c r="O28" s="944"/>
      <c r="P28" s="943"/>
      <c r="Q28" s="944"/>
      <c r="R28" s="377"/>
      <c r="S28" s="945"/>
      <c r="T28" s="354"/>
      <c r="U28" s="943"/>
      <c r="V28" s="944"/>
      <c r="W28" s="943"/>
      <c r="X28" s="944"/>
      <c r="Y28" s="49"/>
      <c r="Z28" s="49"/>
      <c r="AA28" s="49"/>
      <c r="AB28" s="49"/>
      <c r="AC28" s="268"/>
      <c r="AD28" s="268"/>
      <c r="AE28" s="268"/>
      <c r="AF28" s="268"/>
      <c r="AG28" s="277"/>
      <c r="AH28" s="277"/>
      <c r="AI28" s="277"/>
      <c r="AJ28" s="277"/>
      <c r="AK28" s="940"/>
      <c r="AL28" s="941"/>
      <c r="AM28" s="941"/>
      <c r="AN28" s="941"/>
      <c r="AO28" s="942"/>
      <c r="AP28" s="2"/>
      <c r="AQ28" s="54">
        <f>IF(P30="材質劣化",2,IF(P30="漏水",3,1))</f>
        <v>1</v>
      </c>
    </row>
    <row r="29" spans="2:46" ht="12" customHeight="1" x14ac:dyDescent="0.15">
      <c r="B29" s="904"/>
      <c r="C29" s="909"/>
      <c r="D29" s="907"/>
      <c r="E29" s="907"/>
      <c r="F29" s="907"/>
      <c r="G29" s="907"/>
      <c r="H29" s="907"/>
      <c r="I29" s="907"/>
      <c r="J29" s="908"/>
      <c r="K29" s="85">
        <v>19</v>
      </c>
      <c r="L29" s="943"/>
      <c r="M29" s="944"/>
      <c r="N29" s="943"/>
      <c r="O29" s="944"/>
      <c r="P29" s="943"/>
      <c r="Q29" s="944"/>
      <c r="R29" s="377"/>
      <c r="S29" s="945"/>
      <c r="T29" s="354"/>
      <c r="U29" s="943"/>
      <c r="V29" s="944"/>
      <c r="W29" s="943"/>
      <c r="X29" s="944"/>
      <c r="Y29" s="49"/>
      <c r="Z29" s="49"/>
      <c r="AA29" s="49"/>
      <c r="AB29" s="49"/>
      <c r="AC29" s="268"/>
      <c r="AD29" s="268"/>
      <c r="AE29" s="268"/>
      <c r="AF29" s="268"/>
      <c r="AG29" s="277"/>
      <c r="AH29" s="277"/>
      <c r="AI29" s="277"/>
      <c r="AJ29" s="277"/>
      <c r="AK29" s="940"/>
      <c r="AL29" s="941"/>
      <c r="AM29" s="941"/>
      <c r="AN29" s="941"/>
      <c r="AO29" s="942"/>
      <c r="AP29" s="2"/>
      <c r="AQ29" s="54">
        <f>IF(P34="材質劣化",2,IF(P34="漏水",3,1))</f>
        <v>1</v>
      </c>
    </row>
    <row r="30" spans="2:46" ht="12" customHeight="1" x14ac:dyDescent="0.15">
      <c r="B30" s="904"/>
      <c r="C30" s="909"/>
      <c r="D30" s="907"/>
      <c r="E30" s="907"/>
      <c r="F30" s="907"/>
      <c r="G30" s="907"/>
      <c r="H30" s="907"/>
      <c r="I30" s="907"/>
      <c r="J30" s="908"/>
      <c r="K30" s="85">
        <v>20</v>
      </c>
      <c r="L30" s="943"/>
      <c r="M30" s="944"/>
      <c r="N30" s="943"/>
      <c r="O30" s="944"/>
      <c r="P30" s="943"/>
      <c r="Q30" s="944"/>
      <c r="R30" s="377"/>
      <c r="S30" s="945"/>
      <c r="T30" s="354"/>
      <c r="U30" s="943"/>
      <c r="V30" s="944"/>
      <c r="W30" s="943"/>
      <c r="X30" s="944"/>
      <c r="Y30" s="49"/>
      <c r="Z30" s="49"/>
      <c r="AA30" s="49"/>
      <c r="AB30" s="49"/>
      <c r="AC30" s="268"/>
      <c r="AD30" s="268"/>
      <c r="AE30" s="268"/>
      <c r="AF30" s="268"/>
      <c r="AG30" s="277"/>
      <c r="AH30" s="277"/>
      <c r="AI30" s="277"/>
      <c r="AJ30" s="277"/>
      <c r="AK30" s="940"/>
      <c r="AL30" s="941"/>
      <c r="AM30" s="941"/>
      <c r="AN30" s="941"/>
      <c r="AO30" s="942"/>
      <c r="AP30" s="2"/>
      <c r="AQ30" s="54">
        <f t="shared" ref="AQ30:AQ33" si="3">IF(P30="材質劣化",2,IF(P30="漏水",3,1))</f>
        <v>1</v>
      </c>
    </row>
    <row r="31" spans="2:46" ht="12" customHeight="1" x14ac:dyDescent="0.15">
      <c r="B31" s="904"/>
      <c r="C31" s="909"/>
      <c r="D31" s="907"/>
      <c r="E31" s="907"/>
      <c r="F31" s="907"/>
      <c r="G31" s="907"/>
      <c r="H31" s="907"/>
      <c r="I31" s="907"/>
      <c r="J31" s="908"/>
      <c r="K31" s="85">
        <v>21</v>
      </c>
      <c r="L31" s="943"/>
      <c r="M31" s="944"/>
      <c r="N31" s="943"/>
      <c r="O31" s="944"/>
      <c r="P31" s="943"/>
      <c r="Q31" s="944"/>
      <c r="R31" s="377"/>
      <c r="S31" s="945"/>
      <c r="T31" s="354"/>
      <c r="U31" s="943"/>
      <c r="V31" s="944"/>
      <c r="W31" s="943"/>
      <c r="X31" s="944"/>
      <c r="Y31" s="49"/>
      <c r="Z31" s="49"/>
      <c r="AA31" s="49"/>
      <c r="AB31" s="49"/>
      <c r="AC31" s="268"/>
      <c r="AD31" s="268"/>
      <c r="AE31" s="268"/>
      <c r="AF31" s="268"/>
      <c r="AG31" s="277"/>
      <c r="AH31" s="277"/>
      <c r="AI31" s="277"/>
      <c r="AJ31" s="277"/>
      <c r="AK31" s="940"/>
      <c r="AL31" s="941"/>
      <c r="AM31" s="941"/>
      <c r="AN31" s="941"/>
      <c r="AO31" s="942"/>
      <c r="AP31" s="2"/>
      <c r="AQ31" s="54">
        <f t="shared" ref="AQ31" si="4">IF(P33="材質劣化",2,IF(P33="漏水",3,1))</f>
        <v>1</v>
      </c>
    </row>
    <row r="32" spans="2:46" ht="12" customHeight="1" x14ac:dyDescent="0.15">
      <c r="B32" s="904"/>
      <c r="C32" s="909"/>
      <c r="D32" s="907"/>
      <c r="E32" s="907"/>
      <c r="F32" s="907"/>
      <c r="G32" s="907"/>
      <c r="H32" s="907"/>
      <c r="I32" s="907"/>
      <c r="J32" s="908"/>
      <c r="K32" s="85">
        <v>22</v>
      </c>
      <c r="L32" s="943"/>
      <c r="M32" s="944"/>
      <c r="N32" s="943"/>
      <c r="O32" s="944"/>
      <c r="P32" s="943"/>
      <c r="Q32" s="944"/>
      <c r="R32" s="377"/>
      <c r="S32" s="945"/>
      <c r="T32" s="354"/>
      <c r="U32" s="943"/>
      <c r="V32" s="944"/>
      <c r="W32" s="943"/>
      <c r="X32" s="944"/>
      <c r="Y32" s="49"/>
      <c r="Z32" s="49"/>
      <c r="AA32" s="49"/>
      <c r="AB32" s="49"/>
      <c r="AC32" s="268"/>
      <c r="AD32" s="268"/>
      <c r="AE32" s="268"/>
      <c r="AF32" s="268"/>
      <c r="AG32" s="277"/>
      <c r="AH32" s="277"/>
      <c r="AI32" s="277"/>
      <c r="AJ32" s="277"/>
      <c r="AK32" s="940"/>
      <c r="AL32" s="941"/>
      <c r="AM32" s="941"/>
      <c r="AN32" s="941"/>
      <c r="AO32" s="942"/>
      <c r="AP32" s="2"/>
      <c r="AQ32" s="54">
        <f t="shared" ref="AQ32" si="5">IF(P37="材質劣化",2,IF(P37="漏水",3,1))</f>
        <v>1</v>
      </c>
      <c r="AS32" s="256"/>
      <c r="AT32" s="256"/>
    </row>
    <row r="33" spans="2:86" ht="12" customHeight="1" x14ac:dyDescent="0.15">
      <c r="B33" s="904"/>
      <c r="C33" s="909"/>
      <c r="D33" s="907"/>
      <c r="E33" s="907"/>
      <c r="F33" s="907"/>
      <c r="G33" s="907"/>
      <c r="H33" s="907"/>
      <c r="I33" s="907"/>
      <c r="J33" s="908"/>
      <c r="K33" s="85">
        <v>23</v>
      </c>
      <c r="L33" s="943"/>
      <c r="M33" s="944"/>
      <c r="N33" s="943"/>
      <c r="O33" s="944"/>
      <c r="P33" s="943"/>
      <c r="Q33" s="944"/>
      <c r="R33" s="377"/>
      <c r="S33" s="945"/>
      <c r="T33" s="354"/>
      <c r="U33" s="943"/>
      <c r="V33" s="944"/>
      <c r="W33" s="943"/>
      <c r="X33" s="944"/>
      <c r="Y33" s="49"/>
      <c r="Z33" s="49"/>
      <c r="AA33" s="49"/>
      <c r="AB33" s="49"/>
      <c r="AC33" s="268"/>
      <c r="AD33" s="268"/>
      <c r="AE33" s="268"/>
      <c r="AF33" s="268"/>
      <c r="AG33" s="277"/>
      <c r="AH33" s="277"/>
      <c r="AI33" s="277"/>
      <c r="AJ33" s="277"/>
      <c r="AK33" s="940"/>
      <c r="AL33" s="941"/>
      <c r="AM33" s="941"/>
      <c r="AN33" s="941"/>
      <c r="AO33" s="942"/>
      <c r="AP33" s="2"/>
      <c r="AQ33" s="54">
        <f t="shared" si="3"/>
        <v>1</v>
      </c>
      <c r="AS33" s="156"/>
      <c r="AT33" s="156"/>
    </row>
    <row r="34" spans="2:86" ht="12" customHeight="1" x14ac:dyDescent="0.15">
      <c r="B34" s="904"/>
      <c r="C34" s="909"/>
      <c r="D34" s="907"/>
      <c r="E34" s="907"/>
      <c r="F34" s="907"/>
      <c r="G34" s="907"/>
      <c r="H34" s="907"/>
      <c r="I34" s="907"/>
      <c r="J34" s="908"/>
      <c r="K34" s="85">
        <v>24</v>
      </c>
      <c r="L34" s="943"/>
      <c r="M34" s="944"/>
      <c r="N34" s="943"/>
      <c r="O34" s="944"/>
      <c r="P34" s="943"/>
      <c r="Q34" s="944"/>
      <c r="R34" s="377"/>
      <c r="S34" s="945"/>
      <c r="T34" s="354"/>
      <c r="U34" s="943"/>
      <c r="V34" s="944"/>
      <c r="W34" s="943"/>
      <c r="X34" s="944"/>
      <c r="Y34" s="49"/>
      <c r="Z34" s="49"/>
      <c r="AA34" s="49"/>
      <c r="AB34" s="49"/>
      <c r="AC34" s="268"/>
      <c r="AD34" s="268"/>
      <c r="AE34" s="268"/>
      <c r="AF34" s="268"/>
      <c r="AG34" s="277"/>
      <c r="AH34" s="277"/>
      <c r="AI34" s="277"/>
      <c r="AJ34" s="277"/>
      <c r="AK34" s="940"/>
      <c r="AL34" s="941"/>
      <c r="AM34" s="941"/>
      <c r="AN34" s="941"/>
      <c r="AO34" s="942"/>
      <c r="AP34" s="2"/>
      <c r="AQ34" s="54">
        <f t="shared" ref="AQ34" si="6">IF(P36="材質劣化",2,IF(P36="漏水",3,1))</f>
        <v>1</v>
      </c>
      <c r="AS34" s="157"/>
      <c r="AT34" s="157"/>
    </row>
    <row r="35" spans="2:86" ht="12" customHeight="1" x14ac:dyDescent="0.15">
      <c r="B35" s="904"/>
      <c r="C35" s="909"/>
      <c r="D35" s="907"/>
      <c r="E35" s="907"/>
      <c r="F35" s="907"/>
      <c r="G35" s="907"/>
      <c r="H35" s="907"/>
      <c r="I35" s="907"/>
      <c r="J35" s="908"/>
      <c r="K35" s="961" t="s">
        <v>377</v>
      </c>
      <c r="L35" s="930" t="s">
        <v>378</v>
      </c>
      <c r="M35" s="930"/>
      <c r="N35" s="930"/>
      <c r="O35" s="930"/>
      <c r="P35" s="930"/>
      <c r="Q35" s="930"/>
      <c r="R35" s="930"/>
      <c r="S35" s="930"/>
      <c r="T35" s="930"/>
      <c r="U35" s="930"/>
      <c r="V35" s="930"/>
      <c r="W35" s="930"/>
      <c r="X35" s="930"/>
      <c r="Y35" s="916" t="s">
        <v>379</v>
      </c>
      <c r="Z35" s="917"/>
      <c r="AA35" s="917"/>
      <c r="AB35" s="918"/>
      <c r="AC35" s="269">
        <f t="shared" ref="AC35:AJ35" si="7">SUM(AC11:AC34)</f>
        <v>0</v>
      </c>
      <c r="AD35" s="269">
        <f t="shared" si="7"/>
        <v>0</v>
      </c>
      <c r="AE35" s="269">
        <f>SUM(AE11:AE34)</f>
        <v>0.4</v>
      </c>
      <c r="AF35" s="269">
        <f t="shared" si="7"/>
        <v>0</v>
      </c>
      <c r="AG35" s="94">
        <f t="shared" si="7"/>
        <v>0</v>
      </c>
      <c r="AH35" s="94">
        <f t="shared" si="7"/>
        <v>0</v>
      </c>
      <c r="AI35" s="94">
        <f t="shared" si="7"/>
        <v>0</v>
      </c>
      <c r="AJ35" s="95">
        <f t="shared" si="7"/>
        <v>1.6319999999999999</v>
      </c>
      <c r="AK35" s="930" t="s">
        <v>380</v>
      </c>
      <c r="AL35" s="930"/>
      <c r="AM35" s="963" t="str">
        <f>IF(Y37+AC37+AG37&gt;0,"Ⅳ",IF(Z37+AD37+AH37&gt;0,"Ⅲ",IF(AA37+AB37+AE37+AF37+AI37+AJ37&gt;0,"Ⅱ","Ⅰ")))</f>
        <v>Ⅱ</v>
      </c>
      <c r="AN35" s="963"/>
      <c r="AO35" s="963"/>
      <c r="AP35" s="2"/>
    </row>
    <row r="36" spans="2:86" ht="12" customHeight="1" x14ac:dyDescent="0.15">
      <c r="B36" s="904"/>
      <c r="C36" s="909"/>
      <c r="D36" s="907"/>
      <c r="E36" s="907"/>
      <c r="F36" s="907"/>
      <c r="G36" s="907"/>
      <c r="H36" s="907"/>
      <c r="I36" s="907"/>
      <c r="J36" s="908"/>
      <c r="K36" s="962"/>
      <c r="L36" s="924" t="s">
        <v>381</v>
      </c>
      <c r="M36" s="931"/>
      <c r="N36" s="925"/>
      <c r="O36" s="924" t="s">
        <v>382</v>
      </c>
      <c r="P36" s="931"/>
      <c r="Q36" s="931"/>
      <c r="R36" s="931"/>
      <c r="S36" s="931"/>
      <c r="T36" s="931"/>
      <c r="U36" s="931"/>
      <c r="V36" s="931"/>
      <c r="W36" s="931"/>
      <c r="X36" s="925"/>
      <c r="Y36" s="48" t="s">
        <v>233</v>
      </c>
      <c r="Z36" s="44" t="s">
        <v>232</v>
      </c>
      <c r="AA36" s="44" t="s">
        <v>375</v>
      </c>
      <c r="AB36" s="44" t="s">
        <v>376</v>
      </c>
      <c r="AC36" s="44" t="s">
        <v>233</v>
      </c>
      <c r="AD36" s="44" t="s">
        <v>232</v>
      </c>
      <c r="AE36" s="44" t="s">
        <v>375</v>
      </c>
      <c r="AF36" s="44" t="s">
        <v>376</v>
      </c>
      <c r="AG36" s="44" t="s">
        <v>233</v>
      </c>
      <c r="AH36" s="44" t="s">
        <v>232</v>
      </c>
      <c r="AI36" s="44" t="s">
        <v>375</v>
      </c>
      <c r="AJ36" s="70" t="s">
        <v>376</v>
      </c>
      <c r="AK36" s="930"/>
      <c r="AL36" s="930"/>
      <c r="AM36" s="963"/>
      <c r="AN36" s="963"/>
      <c r="AO36" s="963"/>
      <c r="AP36" s="2"/>
    </row>
    <row r="37" spans="2:86" ht="14.25" customHeight="1" x14ac:dyDescent="0.15">
      <c r="B37" s="904"/>
      <c r="C37" s="909"/>
      <c r="D37" s="907"/>
      <c r="E37" s="907"/>
      <c r="F37" s="907"/>
      <c r="G37" s="907"/>
      <c r="H37" s="907"/>
      <c r="I37" s="907"/>
      <c r="J37" s="908"/>
      <c r="K37" s="962"/>
      <c r="L37" s="926"/>
      <c r="M37" s="935"/>
      <c r="N37" s="927"/>
      <c r="O37" s="926"/>
      <c r="P37" s="935"/>
      <c r="Q37" s="935"/>
      <c r="R37" s="935"/>
      <c r="S37" s="935"/>
      <c r="T37" s="935"/>
      <c r="U37" s="935"/>
      <c r="V37" s="935"/>
      <c r="W37" s="935"/>
      <c r="X37" s="927"/>
      <c r="Y37" s="952">
        <f>IF(COUNTIF(Y11:Y34,"〇")&gt;0,1,0)</f>
        <v>0</v>
      </c>
      <c r="Z37" s="952">
        <f>IF(COUNTIF(Z11:Z34,"〇")&gt;0,1,0)</f>
        <v>0</v>
      </c>
      <c r="AA37" s="952">
        <f>IF(COUNTIF(AA11:AA34,"〇")&gt;0,1,0)</f>
        <v>0</v>
      </c>
      <c r="AB37" s="952">
        <f>IF(COUNTIF(AB11:AB34,"〇")&gt;0,1,0)</f>
        <v>0</v>
      </c>
      <c r="AC37" s="952">
        <f>COUNTA(AC11:AC34)</f>
        <v>0</v>
      </c>
      <c r="AD37" s="952">
        <f t="shared" ref="AD37:AI37" si="8">COUNTA(AD11:AD34)</f>
        <v>0</v>
      </c>
      <c r="AE37" s="952">
        <f t="shared" si="8"/>
        <v>2</v>
      </c>
      <c r="AF37" s="952">
        <f t="shared" si="8"/>
        <v>0</v>
      </c>
      <c r="AG37" s="952">
        <f t="shared" si="8"/>
        <v>0</v>
      </c>
      <c r="AH37" s="952">
        <f t="shared" si="8"/>
        <v>0</v>
      </c>
      <c r="AI37" s="952">
        <f t="shared" si="8"/>
        <v>0</v>
      </c>
      <c r="AJ37" s="952">
        <f>COUNTA(AJ11:AJ34)</f>
        <v>1</v>
      </c>
      <c r="AK37" s="930"/>
      <c r="AL37" s="930"/>
      <c r="AM37" s="963"/>
      <c r="AN37" s="963"/>
      <c r="AO37" s="963"/>
      <c r="AP37" s="2"/>
    </row>
    <row r="38" spans="2:86" ht="14.25" customHeight="1" x14ac:dyDescent="0.15">
      <c r="B38" s="904"/>
      <c r="C38" s="909"/>
      <c r="D38" s="907"/>
      <c r="E38" s="907"/>
      <c r="F38" s="907"/>
      <c r="G38" s="907"/>
      <c r="H38" s="907"/>
      <c r="I38" s="907"/>
      <c r="J38" s="908"/>
      <c r="K38" s="962"/>
      <c r="L38" s="928"/>
      <c r="M38" s="932"/>
      <c r="N38" s="929"/>
      <c r="O38" s="928"/>
      <c r="P38" s="932"/>
      <c r="Q38" s="932"/>
      <c r="R38" s="932"/>
      <c r="S38" s="932"/>
      <c r="T38" s="932"/>
      <c r="U38" s="932"/>
      <c r="V38" s="932"/>
      <c r="W38" s="932"/>
      <c r="X38" s="929"/>
      <c r="Y38" s="952"/>
      <c r="Z38" s="952"/>
      <c r="AA38" s="952"/>
      <c r="AB38" s="952"/>
      <c r="AC38" s="952"/>
      <c r="AD38" s="952"/>
      <c r="AE38" s="952"/>
      <c r="AF38" s="952"/>
      <c r="AG38" s="952"/>
      <c r="AH38" s="952"/>
      <c r="AI38" s="952"/>
      <c r="AJ38" s="952"/>
      <c r="AK38" s="930"/>
      <c r="AL38" s="930"/>
      <c r="AM38" s="963"/>
      <c r="AN38" s="963"/>
      <c r="AO38" s="963"/>
      <c r="AP38" s="2"/>
    </row>
    <row r="39" spans="2:86" ht="12" customHeight="1" x14ac:dyDescent="0.15">
      <c r="B39" s="904"/>
      <c r="C39" s="909"/>
      <c r="D39" s="907"/>
      <c r="E39" s="907"/>
      <c r="F39" s="907"/>
      <c r="G39" s="907"/>
      <c r="H39" s="907"/>
      <c r="I39" s="907"/>
      <c r="J39" s="907"/>
      <c r="K39" s="953" t="s">
        <v>383</v>
      </c>
      <c r="L39" s="955" t="s">
        <v>887</v>
      </c>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6"/>
      <c r="AL39" s="956"/>
      <c r="AM39" s="956"/>
      <c r="AN39" s="956"/>
      <c r="AO39" s="957"/>
      <c r="AP39" s="2"/>
    </row>
    <row r="40" spans="2:86" ht="12" customHeight="1" x14ac:dyDescent="0.15">
      <c r="B40" s="904"/>
      <c r="C40" s="909"/>
      <c r="D40" s="907"/>
      <c r="E40" s="907"/>
      <c r="F40" s="907"/>
      <c r="G40" s="907"/>
      <c r="H40" s="907"/>
      <c r="I40" s="907"/>
      <c r="J40" s="907"/>
      <c r="K40" s="954"/>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7"/>
      <c r="AP40" s="2"/>
    </row>
    <row r="41" spans="2:86" ht="12" customHeight="1" x14ac:dyDescent="0.15">
      <c r="B41" s="904"/>
      <c r="C41" s="909"/>
      <c r="D41" s="907"/>
      <c r="E41" s="907"/>
      <c r="F41" s="907"/>
      <c r="G41" s="907"/>
      <c r="H41" s="907"/>
      <c r="I41" s="907"/>
      <c r="J41" s="907"/>
      <c r="K41" s="954"/>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7"/>
      <c r="AP41" s="2"/>
    </row>
    <row r="42" spans="2:86" ht="12" customHeight="1" x14ac:dyDescent="0.15">
      <c r="B42" s="904"/>
      <c r="C42" s="909"/>
      <c r="D42" s="907"/>
      <c r="E42" s="907"/>
      <c r="F42" s="907"/>
      <c r="G42" s="907"/>
      <c r="H42" s="907"/>
      <c r="I42" s="907"/>
      <c r="J42" s="907"/>
      <c r="K42" s="954"/>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958"/>
      <c r="AL42" s="958"/>
      <c r="AM42" s="958"/>
      <c r="AN42" s="958"/>
      <c r="AO42" s="959"/>
      <c r="AP42" s="38"/>
      <c r="CD42" s="2"/>
      <c r="CE42" s="2"/>
      <c r="CF42" s="2"/>
      <c r="CG42" s="2"/>
      <c r="CH42" s="2"/>
    </row>
    <row r="43" spans="2:86" ht="12" customHeight="1" x14ac:dyDescent="0.15">
      <c r="B43" s="904"/>
      <c r="C43" s="909"/>
      <c r="D43" s="907"/>
      <c r="E43" s="907"/>
      <c r="F43" s="907"/>
      <c r="G43" s="907"/>
      <c r="H43" s="907"/>
      <c r="I43" s="907"/>
      <c r="J43" s="908"/>
      <c r="K43" s="960" t="s">
        <v>384</v>
      </c>
      <c r="L43" s="960"/>
      <c r="M43" s="960"/>
      <c r="N43" s="960"/>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38"/>
      <c r="CD43" s="2"/>
      <c r="CE43" s="2"/>
      <c r="CF43" s="2"/>
      <c r="CG43" s="2"/>
      <c r="CH43" s="2"/>
    </row>
    <row r="44" spans="2:86" ht="12" customHeight="1" x14ac:dyDescent="0.15">
      <c r="B44" s="904"/>
      <c r="C44" s="909"/>
      <c r="D44" s="907"/>
      <c r="E44" s="907"/>
      <c r="F44" s="907"/>
      <c r="G44" s="907"/>
      <c r="H44" s="907"/>
      <c r="I44" s="907"/>
      <c r="J44" s="908"/>
      <c r="K44" s="946" t="s">
        <v>385</v>
      </c>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8"/>
      <c r="AP44" s="38"/>
      <c r="CD44" s="2"/>
      <c r="CE44" s="2"/>
      <c r="CF44" s="2"/>
      <c r="CG44" s="2"/>
      <c r="CH44" s="2"/>
    </row>
    <row r="45" spans="2:86" ht="12" customHeight="1" x14ac:dyDescent="0.15">
      <c r="B45" s="502"/>
      <c r="C45" s="910"/>
      <c r="D45" s="911"/>
      <c r="E45" s="911"/>
      <c r="F45" s="911"/>
      <c r="G45" s="911"/>
      <c r="H45" s="911"/>
      <c r="I45" s="911"/>
      <c r="J45" s="912"/>
      <c r="K45" s="949" t="s">
        <v>386</v>
      </c>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0"/>
      <c r="AJ45" s="950"/>
      <c r="AK45" s="950"/>
      <c r="AL45" s="950"/>
      <c r="AM45" s="950"/>
      <c r="AN45" s="950"/>
      <c r="AO45" s="951"/>
      <c r="AP45" s="38"/>
      <c r="CD45" s="2"/>
      <c r="CE45" s="2"/>
      <c r="CF45" s="2"/>
      <c r="CG45" s="2"/>
      <c r="CH45" s="2"/>
    </row>
    <row r="46" spans="2:86" ht="12" customHeight="1" x14ac:dyDescent="0.2">
      <c r="B46" s="4" t="s">
        <v>387</v>
      </c>
      <c r="C46" s="250"/>
      <c r="D46" s="250"/>
      <c r="E46" s="250"/>
      <c r="F46" s="250"/>
      <c r="G46" s="250"/>
      <c r="H46" s="250"/>
      <c r="I46" s="250"/>
      <c r="J46" s="250"/>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DC7DBF79-6FB1-40CE-B3B6-1A61052F1534}">
      <formula1>"〇,"</formula1>
    </dataValidation>
    <dataValidation type="list" allowBlank="1" showInputMessage="1" showErrorMessage="1" sqref="N11:O34" xr:uid="{2B2C7329-93A3-4E40-A44B-819F0112892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2A7C99-F217-4CCA-A5F9-6F358FACC8BE}">
          <x14:formula1>
            <xm:f>'(参考)リスト'!$B$16:$B$21</xm:f>
          </x14:formula1>
          <xm:sqref>L11:M34</xm:sqref>
        </x14:dataValidation>
        <x14:dataValidation type="list" allowBlank="1" showInputMessage="1" showErrorMessage="1" xr:uid="{EFFAE885-C5C4-4444-9B6B-E5B489DE1ACB}">
          <x14:formula1>
            <xm:f>'(参考)リスト'!$E$16:$E$27</xm:f>
          </x14:formula1>
          <xm:sqref>R11:T34</xm:sqref>
        </x14:dataValidation>
        <x14:dataValidation type="list" allowBlank="1" showInputMessage="1" showErrorMessage="1" xr:uid="{FE705629-E3CC-4BDA-A901-BCF1A0C5D81E}">
          <x14:formula1>
            <xm:f>'(参考)リスト'!$D$16:$D$18</xm:f>
          </x14:formula1>
          <xm:sqref>P11:Q34</xm:sqref>
        </x14:dataValidation>
        <x14:dataValidation type="list" allowBlank="1" showInputMessage="1" showErrorMessage="1" xr:uid="{4090CDAA-2DE7-40B7-B475-B7BB66CE4E41}">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55" zoomScaleSheetLayoutView="100" workbookViewId="0">
      <selection activeCell="C6" sqref="C6:AJ18"/>
    </sheetView>
  </sheetViews>
  <sheetFormatPr defaultColWidth="8.875" defaultRowHeight="13.5" x14ac:dyDescent="0.15"/>
  <cols>
    <col min="1" max="1" width="1.875" style="33" customWidth="1"/>
    <col min="2" max="60" width="2.125" style="96" customWidth="1"/>
    <col min="61" max="61" width="0.625" style="96" customWidth="1"/>
    <col min="62" max="62" width="2.125" style="96" customWidth="1"/>
    <col min="63" max="63" width="1" style="96" customWidth="1"/>
    <col min="64" max="65" width="2.125" style="96" customWidth="1"/>
    <col min="66" max="16384" width="8.875" style="33"/>
  </cols>
  <sheetData>
    <row r="2" spans="2:63" s="97" customFormat="1" ht="14.25" customHeight="1" x14ac:dyDescent="0.15">
      <c r="B2" s="98" t="s">
        <v>395</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row>
    <row r="3" spans="2:63" s="100" customFormat="1" ht="17.25" customHeight="1" x14ac:dyDescent="0.15">
      <c r="B3" s="967" t="s">
        <v>60</v>
      </c>
      <c r="C3" s="968"/>
      <c r="D3" s="968"/>
      <c r="E3" s="969"/>
      <c r="F3" s="1019" t="s">
        <v>582</v>
      </c>
      <c r="G3" s="1020"/>
      <c r="H3" s="1020"/>
      <c r="I3" s="1020"/>
      <c r="J3" s="1020"/>
      <c r="K3" s="1020"/>
      <c r="L3" s="1020"/>
      <c r="M3" s="1020"/>
      <c r="N3" s="1020"/>
      <c r="O3" s="1020"/>
      <c r="P3" s="1020"/>
      <c r="Q3" s="1020"/>
      <c r="R3" s="1020"/>
      <c r="S3" s="1020"/>
      <c r="T3" s="1021"/>
      <c r="U3" s="1008" t="s">
        <v>396</v>
      </c>
      <c r="V3" s="1009"/>
      <c r="W3" s="1009"/>
      <c r="X3" s="984"/>
      <c r="Y3" s="984"/>
      <c r="Z3" s="983" t="s">
        <v>584</v>
      </c>
      <c r="AA3" s="984"/>
      <c r="AB3" s="984"/>
      <c r="AC3" s="984"/>
      <c r="AD3" s="984"/>
      <c r="AE3" s="984"/>
      <c r="AF3" s="984"/>
      <c r="AG3" s="984"/>
      <c r="AH3" s="985"/>
      <c r="AI3" s="989" t="s">
        <v>247</v>
      </c>
      <c r="AJ3" s="990"/>
      <c r="AK3" s="990"/>
      <c r="AL3" s="990"/>
      <c r="AM3" s="990"/>
      <c r="AN3" s="991"/>
      <c r="AO3" s="1010" t="s">
        <v>589</v>
      </c>
      <c r="AP3" s="1011"/>
      <c r="AQ3" s="1011"/>
      <c r="AR3" s="1011"/>
      <c r="AS3" s="1011"/>
      <c r="AT3" s="1011"/>
      <c r="AU3" s="1011"/>
      <c r="AV3" s="1012"/>
      <c r="AW3" s="996" t="s">
        <v>248</v>
      </c>
      <c r="AX3" s="997"/>
      <c r="AY3" s="997"/>
      <c r="AZ3" s="997"/>
      <c r="BA3" s="997"/>
      <c r="BB3" s="998"/>
      <c r="BC3" s="1002">
        <v>45926</v>
      </c>
      <c r="BD3" s="1003"/>
      <c r="BE3" s="1003"/>
      <c r="BF3" s="1003"/>
      <c r="BG3" s="1003"/>
      <c r="BH3" s="1003"/>
      <c r="BI3" s="1003"/>
      <c r="BJ3" s="1003"/>
      <c r="BK3" s="1004"/>
    </row>
    <row r="4" spans="2:63" s="100" customFormat="1" ht="17.25" customHeight="1" x14ac:dyDescent="0.15">
      <c r="B4" s="976" t="s">
        <v>397</v>
      </c>
      <c r="C4" s="977"/>
      <c r="D4" s="977"/>
      <c r="E4" s="978"/>
      <c r="F4" s="979" t="s">
        <v>583</v>
      </c>
      <c r="G4" s="980"/>
      <c r="H4" s="980"/>
      <c r="I4" s="980"/>
      <c r="J4" s="980"/>
      <c r="K4" s="980"/>
      <c r="L4" s="980"/>
      <c r="M4" s="980"/>
      <c r="N4" s="980"/>
      <c r="O4" s="980"/>
      <c r="P4" s="980"/>
      <c r="Q4" s="980"/>
      <c r="R4" s="980"/>
      <c r="S4" s="980"/>
      <c r="T4" s="981"/>
      <c r="U4" s="1008" t="s">
        <v>398</v>
      </c>
      <c r="V4" s="1009"/>
      <c r="W4" s="1009"/>
      <c r="X4" s="984"/>
      <c r="Y4" s="984"/>
      <c r="Z4" s="986" t="s">
        <v>585</v>
      </c>
      <c r="AA4" s="987"/>
      <c r="AB4" s="987"/>
      <c r="AC4" s="987"/>
      <c r="AD4" s="987"/>
      <c r="AE4" s="987"/>
      <c r="AF4" s="987"/>
      <c r="AG4" s="987"/>
      <c r="AH4" s="988"/>
      <c r="AI4" s="992"/>
      <c r="AJ4" s="993"/>
      <c r="AK4" s="993"/>
      <c r="AL4" s="993"/>
      <c r="AM4" s="993"/>
      <c r="AN4" s="994"/>
      <c r="AO4" s="1013" t="s">
        <v>591</v>
      </c>
      <c r="AP4" s="1014"/>
      <c r="AQ4" s="1014"/>
      <c r="AR4" s="1014"/>
      <c r="AS4" s="1014"/>
      <c r="AT4" s="1014"/>
      <c r="AU4" s="1014"/>
      <c r="AV4" s="1015"/>
      <c r="AW4" s="999"/>
      <c r="AX4" s="1000"/>
      <c r="AY4" s="1000"/>
      <c r="AZ4" s="1000"/>
      <c r="BA4" s="1000"/>
      <c r="BB4" s="1001"/>
      <c r="BC4" s="1005"/>
      <c r="BD4" s="1006"/>
      <c r="BE4" s="1006"/>
      <c r="BF4" s="1006"/>
      <c r="BG4" s="1006"/>
      <c r="BH4" s="1006"/>
      <c r="BI4" s="1006"/>
      <c r="BJ4" s="1006"/>
      <c r="BK4" s="1007"/>
    </row>
    <row r="5" spans="2:63" ht="42.75" customHeight="1" x14ac:dyDescent="0.15">
      <c r="B5" s="1027" t="s">
        <v>309</v>
      </c>
      <c r="C5" s="1024"/>
      <c r="D5" s="1024"/>
      <c r="E5" s="1024"/>
      <c r="F5" s="1024"/>
      <c r="G5" s="1025"/>
      <c r="H5" s="1023" t="s">
        <v>284</v>
      </c>
      <c r="I5" s="1024"/>
      <c r="J5" s="1024"/>
      <c r="K5" s="1024"/>
      <c r="L5" s="1024"/>
      <c r="M5" s="1024"/>
      <c r="N5" s="1024"/>
      <c r="O5" s="1025"/>
      <c r="P5" s="1026" t="s">
        <v>399</v>
      </c>
      <c r="Q5" s="914"/>
      <c r="R5" s="914"/>
      <c r="S5" s="914"/>
      <c r="T5" s="914"/>
      <c r="U5" s="914"/>
      <c r="V5" s="914"/>
      <c r="W5" s="914"/>
      <c r="X5" s="914"/>
      <c r="Y5" s="914"/>
      <c r="Z5" s="914"/>
      <c r="AA5" s="914"/>
      <c r="AB5" s="914"/>
      <c r="AC5" s="914"/>
      <c r="AD5" s="914"/>
      <c r="AE5" s="914"/>
      <c r="AF5" s="914"/>
      <c r="AG5" s="914"/>
      <c r="AH5" s="914"/>
      <c r="AI5" s="914"/>
      <c r="AJ5" s="914"/>
      <c r="AK5" s="914"/>
      <c r="AL5" s="914"/>
      <c r="AM5" s="914"/>
      <c r="AN5" s="1026" t="s">
        <v>400</v>
      </c>
      <c r="AO5" s="914"/>
      <c r="AP5" s="914"/>
      <c r="AQ5" s="914"/>
      <c r="AR5" s="914"/>
      <c r="AS5" s="914"/>
      <c r="AT5" s="914"/>
      <c r="AU5" s="914"/>
      <c r="AV5" s="914"/>
      <c r="AW5" s="914"/>
      <c r="AX5" s="914"/>
      <c r="AY5" s="914"/>
      <c r="AZ5" s="914"/>
      <c r="BA5" s="914"/>
      <c r="BB5" s="914"/>
      <c r="BC5" s="914"/>
      <c r="BD5" s="914"/>
      <c r="BE5" s="914"/>
      <c r="BF5" s="914"/>
      <c r="BG5" s="914"/>
      <c r="BH5" s="914"/>
      <c r="BI5" s="914"/>
      <c r="BJ5" s="914"/>
      <c r="BK5" s="915"/>
    </row>
    <row r="6" spans="2:63" ht="29.25" customHeight="1" x14ac:dyDescent="0.15">
      <c r="B6" s="1022"/>
      <c r="C6" s="676"/>
      <c r="D6" s="676"/>
      <c r="E6" s="676"/>
      <c r="F6" s="676"/>
      <c r="G6" s="677"/>
      <c r="H6" s="982"/>
      <c r="I6" s="982"/>
      <c r="J6" s="982"/>
      <c r="K6" s="982"/>
      <c r="L6" s="982"/>
      <c r="M6" s="982"/>
      <c r="N6" s="982"/>
      <c r="O6" s="982"/>
      <c r="P6" s="965"/>
      <c r="Q6" s="966"/>
      <c r="R6" s="966"/>
      <c r="S6" s="966"/>
      <c r="T6" s="966"/>
      <c r="U6" s="966"/>
      <c r="V6" s="966"/>
      <c r="W6" s="966"/>
      <c r="X6" s="966"/>
      <c r="Y6" s="966"/>
      <c r="Z6" s="966"/>
      <c r="AA6" s="966"/>
      <c r="AB6" s="966"/>
      <c r="AC6" s="966"/>
      <c r="AD6" s="966"/>
      <c r="AE6" s="966"/>
      <c r="AF6" s="966"/>
      <c r="AG6" s="966"/>
      <c r="AH6" s="966"/>
      <c r="AI6" s="966"/>
      <c r="AJ6" s="966"/>
      <c r="AK6" s="966"/>
      <c r="AL6" s="966"/>
      <c r="AM6" s="966"/>
      <c r="AN6" s="1016"/>
      <c r="AO6" s="1017"/>
      <c r="AP6" s="1017"/>
      <c r="AQ6" s="1017"/>
      <c r="AR6" s="1017"/>
      <c r="AS6" s="1017"/>
      <c r="AT6" s="1017"/>
      <c r="AU6" s="1017"/>
      <c r="AV6" s="1017"/>
      <c r="AW6" s="1017"/>
      <c r="AX6" s="1017"/>
      <c r="AY6" s="1017"/>
      <c r="AZ6" s="1017"/>
      <c r="BA6" s="1017"/>
      <c r="BB6" s="1017"/>
      <c r="BC6" s="1017"/>
      <c r="BD6" s="1017"/>
      <c r="BE6" s="1017"/>
      <c r="BF6" s="1017"/>
      <c r="BG6" s="1017"/>
      <c r="BH6" s="1017"/>
      <c r="BI6" s="1017"/>
      <c r="BJ6" s="1017"/>
      <c r="BK6" s="1018"/>
    </row>
    <row r="7" spans="2:63" ht="29.25" customHeight="1" x14ac:dyDescent="0.15">
      <c r="B7" s="1022"/>
      <c r="C7" s="676"/>
      <c r="D7" s="676"/>
      <c r="E7" s="676"/>
      <c r="F7" s="676"/>
      <c r="G7" s="677"/>
      <c r="H7" s="982"/>
      <c r="I7" s="982"/>
      <c r="J7" s="982"/>
      <c r="K7" s="982"/>
      <c r="L7" s="982"/>
      <c r="M7" s="982"/>
      <c r="N7" s="982"/>
      <c r="O7" s="982"/>
      <c r="P7" s="965"/>
      <c r="Q7" s="966"/>
      <c r="R7" s="966"/>
      <c r="S7" s="966"/>
      <c r="T7" s="966"/>
      <c r="U7" s="966"/>
      <c r="V7" s="966"/>
      <c r="W7" s="966"/>
      <c r="X7" s="966"/>
      <c r="Y7" s="966"/>
      <c r="Z7" s="966"/>
      <c r="AA7" s="966"/>
      <c r="AB7" s="966"/>
      <c r="AC7" s="966"/>
      <c r="AD7" s="966"/>
      <c r="AE7" s="966"/>
      <c r="AF7" s="966"/>
      <c r="AG7" s="966"/>
      <c r="AH7" s="966"/>
      <c r="AI7" s="966"/>
      <c r="AJ7" s="966"/>
      <c r="AK7" s="966"/>
      <c r="AL7" s="966"/>
      <c r="AM7" s="966"/>
      <c r="AN7" s="1016"/>
      <c r="AO7" s="1017"/>
      <c r="AP7" s="1017"/>
      <c r="AQ7" s="1017"/>
      <c r="AR7" s="1017"/>
      <c r="AS7" s="1017"/>
      <c r="AT7" s="1017"/>
      <c r="AU7" s="1017"/>
      <c r="AV7" s="1017"/>
      <c r="AW7" s="1017"/>
      <c r="AX7" s="1017"/>
      <c r="AY7" s="1017"/>
      <c r="AZ7" s="1017"/>
      <c r="BA7" s="1017"/>
      <c r="BB7" s="1017"/>
      <c r="BC7" s="1017"/>
      <c r="BD7" s="1017"/>
      <c r="BE7" s="1017"/>
      <c r="BF7" s="1017"/>
      <c r="BG7" s="1017"/>
      <c r="BH7" s="1017"/>
      <c r="BI7" s="1017"/>
      <c r="BJ7" s="1017"/>
      <c r="BK7" s="1018"/>
    </row>
    <row r="8" spans="2:63" ht="29.25" customHeight="1" x14ac:dyDescent="0.15">
      <c r="B8" s="970"/>
      <c r="C8" s="971"/>
      <c r="D8" s="971"/>
      <c r="E8" s="971"/>
      <c r="F8" s="971"/>
      <c r="G8" s="972"/>
      <c r="H8" s="973"/>
      <c r="I8" s="973"/>
      <c r="J8" s="973"/>
      <c r="K8" s="973"/>
      <c r="L8" s="973"/>
      <c r="M8" s="973"/>
      <c r="N8" s="973"/>
      <c r="O8" s="973"/>
      <c r="P8" s="974"/>
      <c r="Q8" s="975"/>
      <c r="R8" s="975"/>
      <c r="S8" s="975"/>
      <c r="T8" s="975"/>
      <c r="U8" s="975"/>
      <c r="V8" s="975"/>
      <c r="W8" s="975"/>
      <c r="X8" s="975"/>
      <c r="Y8" s="975"/>
      <c r="Z8" s="975"/>
      <c r="AA8" s="975"/>
      <c r="AB8" s="975"/>
      <c r="AC8" s="975"/>
      <c r="AD8" s="975"/>
      <c r="AE8" s="975"/>
      <c r="AF8" s="975"/>
      <c r="AG8" s="975"/>
      <c r="AH8" s="975"/>
      <c r="AI8" s="975"/>
      <c r="AJ8" s="975"/>
      <c r="AK8" s="975"/>
      <c r="AL8" s="975"/>
      <c r="AM8" s="975"/>
      <c r="AN8" s="974"/>
      <c r="AO8" s="975"/>
      <c r="AP8" s="975"/>
      <c r="AQ8" s="975"/>
      <c r="AR8" s="975"/>
      <c r="AS8" s="975"/>
      <c r="AT8" s="975"/>
      <c r="AU8" s="975"/>
      <c r="AV8" s="975"/>
      <c r="AW8" s="975"/>
      <c r="AX8" s="975"/>
      <c r="AY8" s="975"/>
      <c r="AZ8" s="975"/>
      <c r="BA8" s="975"/>
      <c r="BB8" s="975"/>
      <c r="BC8" s="975"/>
      <c r="BD8" s="975"/>
      <c r="BE8" s="975"/>
      <c r="BF8" s="975"/>
      <c r="BG8" s="975"/>
      <c r="BH8" s="975"/>
      <c r="BI8" s="975"/>
      <c r="BJ8" s="975"/>
      <c r="BK8" s="995"/>
    </row>
    <row r="9" spans="2:63" ht="29.25" customHeight="1" x14ac:dyDescent="0.15">
      <c r="B9" s="970"/>
      <c r="C9" s="971"/>
      <c r="D9" s="971"/>
      <c r="E9" s="971"/>
      <c r="F9" s="971"/>
      <c r="G9" s="972"/>
      <c r="H9" s="973"/>
      <c r="I9" s="973"/>
      <c r="J9" s="973"/>
      <c r="K9" s="973"/>
      <c r="L9" s="973"/>
      <c r="M9" s="973"/>
      <c r="N9" s="973"/>
      <c r="O9" s="973"/>
      <c r="P9" s="974"/>
      <c r="Q9" s="975"/>
      <c r="R9" s="975"/>
      <c r="S9" s="975"/>
      <c r="T9" s="975"/>
      <c r="U9" s="975"/>
      <c r="V9" s="975"/>
      <c r="W9" s="975"/>
      <c r="X9" s="975"/>
      <c r="Y9" s="975"/>
      <c r="Z9" s="975"/>
      <c r="AA9" s="975"/>
      <c r="AB9" s="975"/>
      <c r="AC9" s="975"/>
      <c r="AD9" s="975"/>
      <c r="AE9" s="975"/>
      <c r="AF9" s="975"/>
      <c r="AG9" s="975"/>
      <c r="AH9" s="975"/>
      <c r="AI9" s="975"/>
      <c r="AJ9" s="975"/>
      <c r="AK9" s="975"/>
      <c r="AL9" s="975"/>
      <c r="AM9" s="975"/>
      <c r="AN9" s="974"/>
      <c r="AO9" s="975"/>
      <c r="AP9" s="975"/>
      <c r="AQ9" s="975"/>
      <c r="AR9" s="975"/>
      <c r="AS9" s="975"/>
      <c r="AT9" s="975"/>
      <c r="AU9" s="975"/>
      <c r="AV9" s="975"/>
      <c r="AW9" s="975"/>
      <c r="AX9" s="975"/>
      <c r="AY9" s="975"/>
      <c r="AZ9" s="975"/>
      <c r="BA9" s="975"/>
      <c r="BB9" s="975"/>
      <c r="BC9" s="975"/>
      <c r="BD9" s="975"/>
      <c r="BE9" s="975"/>
      <c r="BF9" s="975"/>
      <c r="BG9" s="975"/>
      <c r="BH9" s="975"/>
      <c r="BI9" s="975"/>
      <c r="BJ9" s="975"/>
      <c r="BK9" s="995"/>
    </row>
    <row r="10" spans="2:63" ht="29.25" customHeight="1" x14ac:dyDescent="0.15">
      <c r="B10" s="970"/>
      <c r="C10" s="971"/>
      <c r="D10" s="971"/>
      <c r="E10" s="971"/>
      <c r="F10" s="971"/>
      <c r="G10" s="972"/>
      <c r="H10" s="973"/>
      <c r="I10" s="973"/>
      <c r="J10" s="973"/>
      <c r="K10" s="973"/>
      <c r="L10" s="973"/>
      <c r="M10" s="973"/>
      <c r="N10" s="973"/>
      <c r="O10" s="973"/>
      <c r="P10" s="974"/>
      <c r="Q10" s="975"/>
      <c r="R10" s="975"/>
      <c r="S10" s="975"/>
      <c r="T10" s="975"/>
      <c r="U10" s="975"/>
      <c r="V10" s="975"/>
      <c r="W10" s="975"/>
      <c r="X10" s="975"/>
      <c r="Y10" s="975"/>
      <c r="Z10" s="975"/>
      <c r="AA10" s="975"/>
      <c r="AB10" s="975"/>
      <c r="AC10" s="975"/>
      <c r="AD10" s="975"/>
      <c r="AE10" s="975"/>
      <c r="AF10" s="975"/>
      <c r="AG10" s="975"/>
      <c r="AH10" s="975"/>
      <c r="AI10" s="975"/>
      <c r="AJ10" s="975"/>
      <c r="AK10" s="975"/>
      <c r="AL10" s="975"/>
      <c r="AM10" s="975"/>
      <c r="AN10" s="974"/>
      <c r="AO10" s="975"/>
      <c r="AP10" s="975"/>
      <c r="AQ10" s="975"/>
      <c r="AR10" s="975"/>
      <c r="AS10" s="975"/>
      <c r="AT10" s="975"/>
      <c r="AU10" s="975"/>
      <c r="AV10" s="975"/>
      <c r="AW10" s="975"/>
      <c r="AX10" s="975"/>
      <c r="AY10" s="975"/>
      <c r="AZ10" s="975"/>
      <c r="BA10" s="975"/>
      <c r="BB10" s="975"/>
      <c r="BC10" s="975"/>
      <c r="BD10" s="975"/>
      <c r="BE10" s="975"/>
      <c r="BF10" s="975"/>
      <c r="BG10" s="975"/>
      <c r="BH10" s="975"/>
      <c r="BI10" s="975"/>
      <c r="BJ10" s="975"/>
      <c r="BK10" s="995"/>
    </row>
    <row r="11" spans="2:63" ht="29.25" customHeight="1" x14ac:dyDescent="0.15">
      <c r="B11" s="970"/>
      <c r="C11" s="971"/>
      <c r="D11" s="971"/>
      <c r="E11" s="971"/>
      <c r="F11" s="971"/>
      <c r="G11" s="972"/>
      <c r="H11" s="973"/>
      <c r="I11" s="973"/>
      <c r="J11" s="973"/>
      <c r="K11" s="973"/>
      <c r="L11" s="973"/>
      <c r="M11" s="973"/>
      <c r="N11" s="973"/>
      <c r="O11" s="973"/>
      <c r="P11" s="974"/>
      <c r="Q11" s="975"/>
      <c r="R11" s="975"/>
      <c r="S11" s="975"/>
      <c r="T11" s="975"/>
      <c r="U11" s="975"/>
      <c r="V11" s="975"/>
      <c r="W11" s="975"/>
      <c r="X11" s="975"/>
      <c r="Y11" s="975"/>
      <c r="Z11" s="975"/>
      <c r="AA11" s="975"/>
      <c r="AB11" s="975"/>
      <c r="AC11" s="975"/>
      <c r="AD11" s="975"/>
      <c r="AE11" s="975"/>
      <c r="AF11" s="975"/>
      <c r="AG11" s="975"/>
      <c r="AH11" s="975"/>
      <c r="AI11" s="975"/>
      <c r="AJ11" s="975"/>
      <c r="AK11" s="975"/>
      <c r="AL11" s="975"/>
      <c r="AM11" s="975"/>
      <c r="AN11" s="974"/>
      <c r="AO11" s="975"/>
      <c r="AP11" s="975"/>
      <c r="AQ11" s="975"/>
      <c r="AR11" s="975"/>
      <c r="AS11" s="975"/>
      <c r="AT11" s="975"/>
      <c r="AU11" s="975"/>
      <c r="AV11" s="975"/>
      <c r="AW11" s="975"/>
      <c r="AX11" s="975"/>
      <c r="AY11" s="975"/>
      <c r="AZ11" s="975"/>
      <c r="BA11" s="975"/>
      <c r="BB11" s="975"/>
      <c r="BC11" s="975"/>
      <c r="BD11" s="975"/>
      <c r="BE11" s="975"/>
      <c r="BF11" s="975"/>
      <c r="BG11" s="975"/>
      <c r="BH11" s="975"/>
      <c r="BI11" s="975"/>
      <c r="BJ11" s="975"/>
      <c r="BK11" s="995"/>
    </row>
    <row r="12" spans="2:63" ht="29.25" customHeight="1" x14ac:dyDescent="0.15">
      <c r="B12" s="970"/>
      <c r="C12" s="971"/>
      <c r="D12" s="971"/>
      <c r="E12" s="971"/>
      <c r="F12" s="971"/>
      <c r="G12" s="972"/>
      <c r="H12" s="973"/>
      <c r="I12" s="973"/>
      <c r="J12" s="973"/>
      <c r="K12" s="973"/>
      <c r="L12" s="973"/>
      <c r="M12" s="973"/>
      <c r="N12" s="973"/>
      <c r="O12" s="973"/>
      <c r="P12" s="974"/>
      <c r="Q12" s="975"/>
      <c r="R12" s="975"/>
      <c r="S12" s="975"/>
      <c r="T12" s="975"/>
      <c r="U12" s="975"/>
      <c r="V12" s="975"/>
      <c r="W12" s="975"/>
      <c r="X12" s="975"/>
      <c r="Y12" s="975"/>
      <c r="Z12" s="975"/>
      <c r="AA12" s="975"/>
      <c r="AB12" s="975"/>
      <c r="AC12" s="975"/>
      <c r="AD12" s="975"/>
      <c r="AE12" s="975"/>
      <c r="AF12" s="975"/>
      <c r="AG12" s="975"/>
      <c r="AH12" s="975"/>
      <c r="AI12" s="975"/>
      <c r="AJ12" s="975"/>
      <c r="AK12" s="975"/>
      <c r="AL12" s="975"/>
      <c r="AM12" s="975"/>
      <c r="AN12" s="974"/>
      <c r="AO12" s="975"/>
      <c r="AP12" s="975"/>
      <c r="AQ12" s="975"/>
      <c r="AR12" s="975"/>
      <c r="AS12" s="975"/>
      <c r="AT12" s="975"/>
      <c r="AU12" s="975"/>
      <c r="AV12" s="975"/>
      <c r="AW12" s="975"/>
      <c r="AX12" s="975"/>
      <c r="AY12" s="975"/>
      <c r="AZ12" s="975"/>
      <c r="BA12" s="975"/>
      <c r="BB12" s="975"/>
      <c r="BC12" s="975"/>
      <c r="BD12" s="975"/>
      <c r="BE12" s="975"/>
      <c r="BF12" s="975"/>
      <c r="BG12" s="975"/>
      <c r="BH12" s="975"/>
      <c r="BI12" s="975"/>
      <c r="BJ12" s="975"/>
      <c r="BK12" s="995"/>
    </row>
    <row r="13" spans="2:63" ht="29.25" customHeight="1" x14ac:dyDescent="0.15">
      <c r="B13" s="970"/>
      <c r="C13" s="971"/>
      <c r="D13" s="971"/>
      <c r="E13" s="971"/>
      <c r="F13" s="971"/>
      <c r="G13" s="972"/>
      <c r="H13" s="973"/>
      <c r="I13" s="973"/>
      <c r="J13" s="973"/>
      <c r="K13" s="973"/>
      <c r="L13" s="973"/>
      <c r="M13" s="973"/>
      <c r="N13" s="973"/>
      <c r="O13" s="973"/>
      <c r="P13" s="974"/>
      <c r="Q13" s="975"/>
      <c r="R13" s="975"/>
      <c r="S13" s="975"/>
      <c r="T13" s="975"/>
      <c r="U13" s="975"/>
      <c r="V13" s="975"/>
      <c r="W13" s="975"/>
      <c r="X13" s="975"/>
      <c r="Y13" s="975"/>
      <c r="Z13" s="975"/>
      <c r="AA13" s="975"/>
      <c r="AB13" s="975"/>
      <c r="AC13" s="975"/>
      <c r="AD13" s="975"/>
      <c r="AE13" s="975"/>
      <c r="AF13" s="975"/>
      <c r="AG13" s="975"/>
      <c r="AH13" s="975"/>
      <c r="AI13" s="975"/>
      <c r="AJ13" s="975"/>
      <c r="AK13" s="975"/>
      <c r="AL13" s="975"/>
      <c r="AM13" s="975"/>
      <c r="AN13" s="974"/>
      <c r="AO13" s="975"/>
      <c r="AP13" s="975"/>
      <c r="AQ13" s="975"/>
      <c r="AR13" s="975"/>
      <c r="AS13" s="975"/>
      <c r="AT13" s="975"/>
      <c r="AU13" s="975"/>
      <c r="AV13" s="975"/>
      <c r="AW13" s="975"/>
      <c r="AX13" s="975"/>
      <c r="AY13" s="975"/>
      <c r="AZ13" s="975"/>
      <c r="BA13" s="975"/>
      <c r="BB13" s="975"/>
      <c r="BC13" s="975"/>
      <c r="BD13" s="975"/>
      <c r="BE13" s="975"/>
      <c r="BF13" s="975"/>
      <c r="BG13" s="975"/>
      <c r="BH13" s="975"/>
      <c r="BI13" s="975"/>
      <c r="BJ13" s="975"/>
      <c r="BK13" s="995"/>
    </row>
    <row r="14" spans="2:63" ht="29.25" customHeight="1" x14ac:dyDescent="0.15">
      <c r="B14" s="970"/>
      <c r="C14" s="971"/>
      <c r="D14" s="971"/>
      <c r="E14" s="971"/>
      <c r="F14" s="971"/>
      <c r="G14" s="972"/>
      <c r="H14" s="973"/>
      <c r="I14" s="973"/>
      <c r="J14" s="973"/>
      <c r="K14" s="973"/>
      <c r="L14" s="973"/>
      <c r="M14" s="973"/>
      <c r="N14" s="973"/>
      <c r="O14" s="973"/>
      <c r="P14" s="974"/>
      <c r="Q14" s="975"/>
      <c r="R14" s="975"/>
      <c r="S14" s="975"/>
      <c r="T14" s="975"/>
      <c r="U14" s="975"/>
      <c r="V14" s="975"/>
      <c r="W14" s="975"/>
      <c r="X14" s="975"/>
      <c r="Y14" s="975"/>
      <c r="Z14" s="975"/>
      <c r="AA14" s="975"/>
      <c r="AB14" s="975"/>
      <c r="AC14" s="975"/>
      <c r="AD14" s="975"/>
      <c r="AE14" s="975"/>
      <c r="AF14" s="975"/>
      <c r="AG14" s="975"/>
      <c r="AH14" s="975"/>
      <c r="AI14" s="975"/>
      <c r="AJ14" s="975"/>
      <c r="AK14" s="975"/>
      <c r="AL14" s="975"/>
      <c r="AM14" s="975"/>
      <c r="AN14" s="974"/>
      <c r="AO14" s="975"/>
      <c r="AP14" s="975"/>
      <c r="AQ14" s="975"/>
      <c r="AR14" s="975"/>
      <c r="AS14" s="975"/>
      <c r="AT14" s="975"/>
      <c r="AU14" s="975"/>
      <c r="AV14" s="975"/>
      <c r="AW14" s="975"/>
      <c r="AX14" s="975"/>
      <c r="AY14" s="975"/>
      <c r="AZ14" s="975"/>
      <c r="BA14" s="975"/>
      <c r="BB14" s="975"/>
      <c r="BC14" s="975"/>
      <c r="BD14" s="975"/>
      <c r="BE14" s="975"/>
      <c r="BF14" s="975"/>
      <c r="BG14" s="975"/>
      <c r="BH14" s="975"/>
      <c r="BI14" s="975"/>
      <c r="BJ14" s="975"/>
      <c r="BK14" s="995"/>
    </row>
    <row r="15" spans="2:63" ht="29.25" customHeight="1" x14ac:dyDescent="0.15">
      <c r="B15" s="970"/>
      <c r="C15" s="971"/>
      <c r="D15" s="971"/>
      <c r="E15" s="971"/>
      <c r="F15" s="971"/>
      <c r="G15" s="972"/>
      <c r="H15" s="973"/>
      <c r="I15" s="973"/>
      <c r="J15" s="973"/>
      <c r="K15" s="973"/>
      <c r="L15" s="973"/>
      <c r="M15" s="973"/>
      <c r="N15" s="973"/>
      <c r="O15" s="973"/>
      <c r="P15" s="974"/>
      <c r="Q15" s="975"/>
      <c r="R15" s="975"/>
      <c r="S15" s="975"/>
      <c r="T15" s="975"/>
      <c r="U15" s="975"/>
      <c r="V15" s="975"/>
      <c r="W15" s="975"/>
      <c r="X15" s="975"/>
      <c r="Y15" s="975"/>
      <c r="Z15" s="975"/>
      <c r="AA15" s="975"/>
      <c r="AB15" s="975"/>
      <c r="AC15" s="975"/>
      <c r="AD15" s="975"/>
      <c r="AE15" s="975"/>
      <c r="AF15" s="975"/>
      <c r="AG15" s="975"/>
      <c r="AH15" s="975"/>
      <c r="AI15" s="975"/>
      <c r="AJ15" s="975"/>
      <c r="AK15" s="975"/>
      <c r="AL15" s="975"/>
      <c r="AM15" s="975"/>
      <c r="AN15" s="974"/>
      <c r="AO15" s="975"/>
      <c r="AP15" s="975"/>
      <c r="AQ15" s="975"/>
      <c r="AR15" s="975"/>
      <c r="AS15" s="975"/>
      <c r="AT15" s="975"/>
      <c r="AU15" s="975"/>
      <c r="AV15" s="975"/>
      <c r="AW15" s="975"/>
      <c r="AX15" s="975"/>
      <c r="AY15" s="975"/>
      <c r="AZ15" s="975"/>
      <c r="BA15" s="975"/>
      <c r="BB15" s="975"/>
      <c r="BC15" s="975"/>
      <c r="BD15" s="975"/>
      <c r="BE15" s="975"/>
      <c r="BF15" s="975"/>
      <c r="BG15" s="975"/>
      <c r="BH15" s="975"/>
      <c r="BI15" s="975"/>
      <c r="BJ15" s="975"/>
      <c r="BK15" s="995"/>
    </row>
    <row r="16" spans="2:63" ht="29.25" customHeight="1" x14ac:dyDescent="0.15">
      <c r="B16" s="970"/>
      <c r="C16" s="971"/>
      <c r="D16" s="971"/>
      <c r="E16" s="971"/>
      <c r="F16" s="971"/>
      <c r="G16" s="972"/>
      <c r="H16" s="973"/>
      <c r="I16" s="973"/>
      <c r="J16" s="973"/>
      <c r="K16" s="973"/>
      <c r="L16" s="973"/>
      <c r="M16" s="973"/>
      <c r="N16" s="973"/>
      <c r="O16" s="973"/>
      <c r="P16" s="974"/>
      <c r="Q16" s="975"/>
      <c r="R16" s="975"/>
      <c r="S16" s="975"/>
      <c r="T16" s="975"/>
      <c r="U16" s="975"/>
      <c r="V16" s="975"/>
      <c r="W16" s="975"/>
      <c r="X16" s="975"/>
      <c r="Y16" s="975"/>
      <c r="Z16" s="975"/>
      <c r="AA16" s="975"/>
      <c r="AB16" s="975"/>
      <c r="AC16" s="975"/>
      <c r="AD16" s="975"/>
      <c r="AE16" s="975"/>
      <c r="AF16" s="975"/>
      <c r="AG16" s="975"/>
      <c r="AH16" s="975"/>
      <c r="AI16" s="975"/>
      <c r="AJ16" s="975"/>
      <c r="AK16" s="975"/>
      <c r="AL16" s="975"/>
      <c r="AM16" s="975"/>
      <c r="AN16" s="974"/>
      <c r="AO16" s="975"/>
      <c r="AP16" s="975"/>
      <c r="AQ16" s="975"/>
      <c r="AR16" s="975"/>
      <c r="AS16" s="975"/>
      <c r="AT16" s="975"/>
      <c r="AU16" s="975"/>
      <c r="AV16" s="975"/>
      <c r="AW16" s="975"/>
      <c r="AX16" s="975"/>
      <c r="AY16" s="975"/>
      <c r="AZ16" s="975"/>
      <c r="BA16" s="975"/>
      <c r="BB16" s="975"/>
      <c r="BC16" s="975"/>
      <c r="BD16" s="975"/>
      <c r="BE16" s="975"/>
      <c r="BF16" s="975"/>
      <c r="BG16" s="975"/>
      <c r="BH16" s="975"/>
      <c r="BI16" s="975"/>
      <c r="BJ16" s="975"/>
      <c r="BK16" s="995"/>
    </row>
    <row r="17" spans="2:63" ht="29.25" customHeight="1" x14ac:dyDescent="0.15">
      <c r="B17" s="970"/>
      <c r="C17" s="971"/>
      <c r="D17" s="971"/>
      <c r="E17" s="971"/>
      <c r="F17" s="971"/>
      <c r="G17" s="972"/>
      <c r="H17" s="973"/>
      <c r="I17" s="973"/>
      <c r="J17" s="973"/>
      <c r="K17" s="973"/>
      <c r="L17" s="973"/>
      <c r="M17" s="973"/>
      <c r="N17" s="973"/>
      <c r="O17" s="973"/>
      <c r="P17" s="974"/>
      <c r="Q17" s="975"/>
      <c r="R17" s="975"/>
      <c r="S17" s="975"/>
      <c r="T17" s="975"/>
      <c r="U17" s="975"/>
      <c r="V17" s="975"/>
      <c r="W17" s="975"/>
      <c r="X17" s="975"/>
      <c r="Y17" s="975"/>
      <c r="Z17" s="975"/>
      <c r="AA17" s="975"/>
      <c r="AB17" s="975"/>
      <c r="AC17" s="975"/>
      <c r="AD17" s="975"/>
      <c r="AE17" s="975"/>
      <c r="AF17" s="975"/>
      <c r="AG17" s="975"/>
      <c r="AH17" s="975"/>
      <c r="AI17" s="975"/>
      <c r="AJ17" s="975"/>
      <c r="AK17" s="975"/>
      <c r="AL17" s="975"/>
      <c r="AM17" s="975"/>
      <c r="AN17" s="974"/>
      <c r="AO17" s="975"/>
      <c r="AP17" s="975"/>
      <c r="AQ17" s="975"/>
      <c r="AR17" s="975"/>
      <c r="AS17" s="975"/>
      <c r="AT17" s="975"/>
      <c r="AU17" s="975"/>
      <c r="AV17" s="975"/>
      <c r="AW17" s="975"/>
      <c r="AX17" s="975"/>
      <c r="AY17" s="975"/>
      <c r="AZ17" s="975"/>
      <c r="BA17" s="975"/>
      <c r="BB17" s="975"/>
      <c r="BC17" s="975"/>
      <c r="BD17" s="975"/>
      <c r="BE17" s="975"/>
      <c r="BF17" s="975"/>
      <c r="BG17" s="975"/>
      <c r="BH17" s="975"/>
      <c r="BI17" s="975"/>
      <c r="BJ17" s="975"/>
      <c r="BK17" s="995"/>
    </row>
    <row r="18" spans="2:63" ht="29.25" customHeight="1" x14ac:dyDescent="0.15">
      <c r="B18" s="970"/>
      <c r="C18" s="971"/>
      <c r="D18" s="971"/>
      <c r="E18" s="971"/>
      <c r="F18" s="971"/>
      <c r="G18" s="972"/>
      <c r="H18" s="973"/>
      <c r="I18" s="973"/>
      <c r="J18" s="973"/>
      <c r="K18" s="973"/>
      <c r="L18" s="973"/>
      <c r="M18" s="973"/>
      <c r="N18" s="973"/>
      <c r="O18" s="973"/>
      <c r="P18" s="974"/>
      <c r="Q18" s="975"/>
      <c r="R18" s="975"/>
      <c r="S18" s="975"/>
      <c r="T18" s="975"/>
      <c r="U18" s="975"/>
      <c r="V18" s="975"/>
      <c r="W18" s="975"/>
      <c r="X18" s="975"/>
      <c r="Y18" s="975"/>
      <c r="Z18" s="975"/>
      <c r="AA18" s="975"/>
      <c r="AB18" s="975"/>
      <c r="AC18" s="975"/>
      <c r="AD18" s="975"/>
      <c r="AE18" s="975"/>
      <c r="AF18" s="975"/>
      <c r="AG18" s="975"/>
      <c r="AH18" s="975"/>
      <c r="AI18" s="975"/>
      <c r="AJ18" s="975"/>
      <c r="AK18" s="975"/>
      <c r="AL18" s="975"/>
      <c r="AM18" s="975"/>
      <c r="AN18" s="974"/>
      <c r="AO18" s="975"/>
      <c r="AP18" s="975"/>
      <c r="AQ18" s="975"/>
      <c r="AR18" s="975"/>
      <c r="AS18" s="975"/>
      <c r="AT18" s="975"/>
      <c r="AU18" s="975"/>
      <c r="AV18" s="975"/>
      <c r="AW18" s="975"/>
      <c r="AX18" s="975"/>
      <c r="AY18" s="975"/>
      <c r="AZ18" s="975"/>
      <c r="BA18" s="975"/>
      <c r="BB18" s="975"/>
      <c r="BC18" s="975"/>
      <c r="BD18" s="975"/>
      <c r="BE18" s="975"/>
      <c r="BF18" s="975"/>
      <c r="BG18" s="975"/>
      <c r="BH18" s="975"/>
      <c r="BI18" s="975"/>
      <c r="BJ18" s="975"/>
      <c r="BK18" s="995"/>
    </row>
    <row r="19" spans="2:63" ht="29.25" customHeight="1" x14ac:dyDescent="0.15">
      <c r="B19" s="970"/>
      <c r="C19" s="971"/>
      <c r="D19" s="971"/>
      <c r="E19" s="971"/>
      <c r="F19" s="971"/>
      <c r="G19" s="972"/>
      <c r="H19" s="973"/>
      <c r="I19" s="973"/>
      <c r="J19" s="973"/>
      <c r="K19" s="973"/>
      <c r="L19" s="973"/>
      <c r="M19" s="973"/>
      <c r="N19" s="973"/>
      <c r="O19" s="973"/>
      <c r="P19" s="974"/>
      <c r="Q19" s="975"/>
      <c r="R19" s="975"/>
      <c r="S19" s="975"/>
      <c r="T19" s="975"/>
      <c r="U19" s="975"/>
      <c r="V19" s="975"/>
      <c r="W19" s="975"/>
      <c r="X19" s="975"/>
      <c r="Y19" s="975"/>
      <c r="Z19" s="975"/>
      <c r="AA19" s="975"/>
      <c r="AB19" s="975"/>
      <c r="AC19" s="975"/>
      <c r="AD19" s="975"/>
      <c r="AE19" s="975"/>
      <c r="AF19" s="975"/>
      <c r="AG19" s="975"/>
      <c r="AH19" s="975"/>
      <c r="AI19" s="975"/>
      <c r="AJ19" s="975"/>
      <c r="AK19" s="975"/>
      <c r="AL19" s="975"/>
      <c r="AM19" s="975"/>
      <c r="AN19" s="974"/>
      <c r="AO19" s="975"/>
      <c r="AP19" s="975"/>
      <c r="AQ19" s="975"/>
      <c r="AR19" s="975"/>
      <c r="AS19" s="975"/>
      <c r="AT19" s="975"/>
      <c r="AU19" s="975"/>
      <c r="AV19" s="975"/>
      <c r="AW19" s="975"/>
      <c r="AX19" s="975"/>
      <c r="AY19" s="975"/>
      <c r="AZ19" s="975"/>
      <c r="BA19" s="975"/>
      <c r="BB19" s="975"/>
      <c r="BC19" s="975"/>
      <c r="BD19" s="975"/>
      <c r="BE19" s="975"/>
      <c r="BF19" s="975"/>
      <c r="BG19" s="975"/>
      <c r="BH19" s="975"/>
      <c r="BI19" s="975"/>
      <c r="BJ19" s="975"/>
      <c r="BK19" s="995"/>
    </row>
    <row r="20" spans="2:63" x14ac:dyDescent="0.15">
      <c r="B20" s="101"/>
      <c r="C20" s="101"/>
      <c r="D20" s="35" t="s">
        <v>401</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row>
    <row r="21" spans="2:63" x14ac:dyDescent="0.15">
      <c r="D21" s="3" t="s">
        <v>402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1"/>
  <sheetViews>
    <sheetView showGridLines="0" showZeros="0" tabSelected="1" view="pageBreakPreview" topLeftCell="A11" zoomScaleNormal="85" zoomScaleSheetLayoutView="100" workbookViewId="0">
      <selection activeCell="X27" sqref="X27"/>
    </sheetView>
  </sheetViews>
  <sheetFormatPr defaultColWidth="9" defaultRowHeight="12" x14ac:dyDescent="0.15"/>
  <cols>
    <col min="1" max="1" width="2.75" style="102" customWidth="1"/>
    <col min="2" max="3" width="5.75" style="104" customWidth="1"/>
    <col min="4" max="4" width="5.625" style="104" customWidth="1"/>
    <col min="5" max="16" width="4.75" style="102" customWidth="1"/>
    <col min="17" max="28" width="6.375" style="102" customWidth="1"/>
    <col min="29" max="29" width="4" style="102" customWidth="1"/>
    <col min="30" max="16384" width="9" style="102"/>
  </cols>
  <sheetData>
    <row r="1" spans="1:36" ht="20.25" customHeight="1" x14ac:dyDescent="0.15">
      <c r="B1" s="103" t="s">
        <v>403</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42" t="s">
        <v>404</v>
      </c>
      <c r="C2" s="1042"/>
      <c r="D2" s="1042"/>
      <c r="E2" s="1042"/>
      <c r="F2" s="1039" t="s">
        <v>582</v>
      </c>
      <c r="G2" s="1039"/>
      <c r="H2" s="1039"/>
      <c r="I2" s="1039"/>
      <c r="J2" s="1039"/>
      <c r="K2" s="1039"/>
      <c r="L2" s="1040" t="s">
        <v>405</v>
      </c>
      <c r="M2" s="1040"/>
      <c r="N2" s="1040"/>
      <c r="O2" s="1039" t="s">
        <v>584</v>
      </c>
      <c r="P2" s="1039"/>
      <c r="Q2" s="1039"/>
      <c r="R2" s="1039"/>
      <c r="S2" s="1039"/>
      <c r="T2" s="1035" t="s">
        <v>305</v>
      </c>
      <c r="U2" s="1036"/>
      <c r="V2" s="1078" t="s">
        <v>589</v>
      </c>
      <c r="W2" s="1079"/>
      <c r="X2" s="1079"/>
      <c r="Y2" s="1048" t="s">
        <v>406</v>
      </c>
      <c r="Z2" s="1028">
        <v>45926</v>
      </c>
      <c r="AA2" s="1029"/>
      <c r="AB2" s="1030"/>
    </row>
    <row r="3" spans="1:36" ht="12" customHeight="1" x14ac:dyDescent="0.15">
      <c r="A3" s="102" t="s">
        <v>407</v>
      </c>
      <c r="B3" s="1034" t="s">
        <v>408</v>
      </c>
      <c r="C3" s="1034"/>
      <c r="D3" s="1034"/>
      <c r="E3" s="1034"/>
      <c r="F3" s="1041" t="s">
        <v>583</v>
      </c>
      <c r="G3" s="1041"/>
      <c r="H3" s="1041"/>
      <c r="I3" s="1041"/>
      <c r="J3" s="1041"/>
      <c r="K3" s="1041"/>
      <c r="L3" s="1040" t="s">
        <v>409</v>
      </c>
      <c r="M3" s="1040"/>
      <c r="N3" s="1040"/>
      <c r="O3" s="1077" t="s">
        <v>585</v>
      </c>
      <c r="P3" s="1077"/>
      <c r="Q3" s="1077"/>
      <c r="R3" s="1077"/>
      <c r="S3" s="1077"/>
      <c r="T3" s="1037"/>
      <c r="U3" s="1038"/>
      <c r="V3" s="1080"/>
      <c r="W3" s="1081"/>
      <c r="X3" s="1081"/>
      <c r="Y3" s="1049"/>
      <c r="Z3" s="1031"/>
      <c r="AA3" s="1032"/>
      <c r="AB3" s="1033"/>
    </row>
    <row r="4" spans="1:36" ht="12" customHeight="1" x14ac:dyDescent="0.15">
      <c r="B4" s="1078"/>
      <c r="C4" s="1079"/>
      <c r="D4" s="1079"/>
      <c r="E4" s="1079"/>
      <c r="F4" s="1079"/>
      <c r="G4" s="1079"/>
      <c r="H4" s="1079"/>
      <c r="I4" s="1079"/>
      <c r="J4" s="1079"/>
      <c r="K4" s="1079"/>
      <c r="L4" s="1079"/>
      <c r="M4" s="1079"/>
      <c r="N4" s="1079"/>
      <c r="O4" s="1079"/>
      <c r="P4" s="1079"/>
      <c r="Q4" s="1079"/>
      <c r="R4" s="1079"/>
      <c r="S4" s="1079"/>
      <c r="T4" s="1079"/>
      <c r="U4" s="1079"/>
      <c r="V4" s="1079"/>
      <c r="W4" s="1079"/>
      <c r="X4" s="1079"/>
      <c r="Y4" s="1079"/>
      <c r="Z4" s="118"/>
      <c r="AA4" s="60"/>
      <c r="AB4" s="119"/>
      <c r="AC4" s="61"/>
      <c r="AD4" s="256"/>
      <c r="AE4" s="256"/>
      <c r="AF4" s="256"/>
      <c r="AG4" s="256"/>
      <c r="AH4" s="256"/>
      <c r="AI4" s="256"/>
      <c r="AJ4" s="256"/>
    </row>
    <row r="5" spans="1:36" ht="12.75" customHeight="1" thickBot="1" x14ac:dyDescent="0.2">
      <c r="B5" s="1082" t="s">
        <v>410</v>
      </c>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4"/>
      <c r="AC5" s="37"/>
      <c r="AD5" s="256"/>
      <c r="AE5" s="256"/>
      <c r="AF5" s="256"/>
      <c r="AG5" s="256"/>
      <c r="AH5" s="256"/>
      <c r="AI5" s="256"/>
      <c r="AJ5" s="256"/>
    </row>
    <row r="6" spans="1:36" ht="13.5" customHeight="1" x14ac:dyDescent="0.15">
      <c r="B6" s="1055" t="s">
        <v>343</v>
      </c>
      <c r="C6" s="1056"/>
      <c r="D6" s="1057"/>
      <c r="E6" s="1058" t="s">
        <v>344</v>
      </c>
      <c r="F6" s="1059"/>
      <c r="G6" s="1059"/>
      <c r="H6" s="1059"/>
      <c r="I6" s="1059"/>
      <c r="J6" s="1059"/>
      <c r="K6" s="1059"/>
      <c r="L6" s="1059"/>
      <c r="M6" s="1059"/>
      <c r="N6" s="1059"/>
      <c r="O6" s="1059"/>
      <c r="P6" s="1059"/>
      <c r="Q6" s="1058" t="s">
        <v>345</v>
      </c>
      <c r="R6" s="1059"/>
      <c r="S6" s="1059"/>
      <c r="T6" s="1059"/>
      <c r="U6" s="1059"/>
      <c r="V6" s="1059"/>
      <c r="W6" s="1059"/>
      <c r="X6" s="1059"/>
      <c r="Y6" s="1059"/>
      <c r="Z6" s="1059"/>
      <c r="AA6" s="1059"/>
      <c r="AB6" s="1074"/>
      <c r="AC6" s="58"/>
      <c r="AD6" s="58"/>
    </row>
    <row r="7" spans="1:36" ht="13.5" x14ac:dyDescent="0.15">
      <c r="B7" s="1045" t="s">
        <v>346</v>
      </c>
      <c r="C7" s="1050" t="s">
        <v>347</v>
      </c>
      <c r="D7" s="1053" t="s">
        <v>348</v>
      </c>
      <c r="E7" s="1043" t="s">
        <v>411</v>
      </c>
      <c r="F7" s="1044"/>
      <c r="G7" s="1044"/>
      <c r="H7" s="1044"/>
      <c r="I7" s="1044"/>
      <c r="J7" s="1044"/>
      <c r="K7" s="1044"/>
      <c r="L7" s="1044"/>
      <c r="M7" s="1044"/>
      <c r="N7" s="1044"/>
      <c r="O7" s="1044"/>
      <c r="P7" s="1047"/>
      <c r="Q7" s="1043" t="s">
        <v>350</v>
      </c>
      <c r="R7" s="1044"/>
      <c r="S7" s="1044"/>
      <c r="T7" s="1044"/>
      <c r="U7" s="1075" t="s">
        <v>351</v>
      </c>
      <c r="V7" s="1044"/>
      <c r="W7" s="1044"/>
      <c r="X7" s="1044"/>
      <c r="Y7" s="1044"/>
      <c r="Z7" s="1044"/>
      <c r="AA7" s="1044"/>
      <c r="AB7" s="1076"/>
      <c r="AC7" s="58"/>
      <c r="AD7" s="58"/>
    </row>
    <row r="8" spans="1:36" ht="13.5" x14ac:dyDescent="0.15">
      <c r="B8" s="1045"/>
      <c r="C8" s="1051"/>
      <c r="D8" s="1053"/>
      <c r="E8" s="1043" t="s">
        <v>353</v>
      </c>
      <c r="F8" s="1044"/>
      <c r="G8" s="1044"/>
      <c r="H8" s="1047"/>
      <c r="I8" s="1044" t="s">
        <v>354</v>
      </c>
      <c r="J8" s="1044"/>
      <c r="K8" s="1044"/>
      <c r="L8" s="1047"/>
      <c r="M8" s="1044" t="s">
        <v>355</v>
      </c>
      <c r="N8" s="1044"/>
      <c r="O8" s="1044"/>
      <c r="P8" s="1047"/>
      <c r="Q8" s="1043" t="s">
        <v>356</v>
      </c>
      <c r="R8" s="1044"/>
      <c r="S8" s="1044"/>
      <c r="T8" s="1044"/>
      <c r="U8" s="1075" t="s">
        <v>354</v>
      </c>
      <c r="V8" s="1044"/>
      <c r="W8" s="1044"/>
      <c r="X8" s="1044"/>
      <c r="Y8" s="1075" t="s">
        <v>355</v>
      </c>
      <c r="Z8" s="1044"/>
      <c r="AA8" s="1044"/>
      <c r="AB8" s="1076"/>
      <c r="AC8" s="57"/>
      <c r="AD8" s="57"/>
      <c r="AE8" s="57"/>
      <c r="AF8" s="57"/>
      <c r="AG8" s="57"/>
      <c r="AH8" s="57"/>
      <c r="AI8" s="57"/>
      <c r="AJ8" s="57"/>
    </row>
    <row r="9" spans="1:36" s="104" customFormat="1" x14ac:dyDescent="0.15">
      <c r="B9" s="1046"/>
      <c r="C9" s="1052"/>
      <c r="D9" s="1054"/>
      <c r="E9" s="62" t="s">
        <v>357</v>
      </c>
      <c r="F9" s="63" t="s">
        <v>358</v>
      </c>
      <c r="G9" s="63" t="s">
        <v>359</v>
      </c>
      <c r="H9" s="254" t="s">
        <v>360</v>
      </c>
      <c r="I9" s="64" t="s">
        <v>357</v>
      </c>
      <c r="J9" s="63" t="s">
        <v>358</v>
      </c>
      <c r="K9" s="63" t="s">
        <v>359</v>
      </c>
      <c r="L9" s="254" t="s">
        <v>360</v>
      </c>
      <c r="M9" s="64" t="s">
        <v>357</v>
      </c>
      <c r="N9" s="63" t="s">
        <v>358</v>
      </c>
      <c r="O9" s="63" t="s">
        <v>359</v>
      </c>
      <c r="P9" s="254" t="s">
        <v>360</v>
      </c>
      <c r="Q9" s="252" t="s">
        <v>357</v>
      </c>
      <c r="R9" s="72" t="s">
        <v>358</v>
      </c>
      <c r="S9" s="63" t="s">
        <v>359</v>
      </c>
      <c r="T9" s="253" t="s">
        <v>360</v>
      </c>
      <c r="U9" s="255" t="s">
        <v>357</v>
      </c>
      <c r="V9" s="72" t="s">
        <v>358</v>
      </c>
      <c r="W9" s="63" t="s">
        <v>359</v>
      </c>
      <c r="X9" s="253" t="s">
        <v>360</v>
      </c>
      <c r="Y9" s="255" t="s">
        <v>357</v>
      </c>
      <c r="Z9" s="72" t="s">
        <v>358</v>
      </c>
      <c r="AA9" s="63" t="s">
        <v>359</v>
      </c>
      <c r="AB9" s="86" t="s">
        <v>360</v>
      </c>
      <c r="AC9" s="57"/>
      <c r="AD9" s="57"/>
      <c r="AE9" s="57"/>
      <c r="AF9" s="57"/>
      <c r="AG9" s="57"/>
      <c r="AH9" s="57"/>
      <c r="AI9" s="57"/>
      <c r="AJ9" s="57"/>
    </row>
    <row r="10" spans="1:36" x14ac:dyDescent="0.15">
      <c r="B10" s="266" t="str">
        <f>'様式D-3_PS'!AV5</f>
        <v>PS</v>
      </c>
      <c r="C10" s="105">
        <f>'様式D-3_PS'!AW5</f>
        <v>0.6</v>
      </c>
      <c r="D10" s="143" t="str">
        <f>'様式D-3_PS'!AX5</f>
        <v>Ⅱ</v>
      </c>
      <c r="E10" s="106">
        <f>'様式D-3_PS'!AY5</f>
        <v>0</v>
      </c>
      <c r="F10" s="107">
        <f>'様式D-3_PS'!AZ5</f>
        <v>0</v>
      </c>
      <c r="G10" s="107">
        <f>'様式D-3_PS'!BA5</f>
        <v>0</v>
      </c>
      <c r="H10" s="108">
        <f>'様式D-3_PS'!BB5</f>
        <v>0</v>
      </c>
      <c r="I10" s="109">
        <f>'様式D-3_PS'!BC5</f>
        <v>0</v>
      </c>
      <c r="J10" s="107">
        <f>'様式D-3_PS'!BD5</f>
        <v>0</v>
      </c>
      <c r="K10" s="107">
        <f>'様式D-3_PS'!BE5</f>
        <v>8</v>
      </c>
      <c r="L10" s="108">
        <f>'様式D-3_PS'!BF5</f>
        <v>5</v>
      </c>
      <c r="M10" s="109">
        <f>'様式D-3_PS'!BG5</f>
        <v>0</v>
      </c>
      <c r="N10" s="107">
        <f>'様式D-3_PS'!BH5</f>
        <v>0</v>
      </c>
      <c r="O10" s="107">
        <f>'様式D-3_PS'!BI5</f>
        <v>0</v>
      </c>
      <c r="P10" s="108">
        <f>'様式D-3_PS'!BJ5</f>
        <v>2</v>
      </c>
      <c r="Q10" s="110">
        <f>'様式D-3_PS'!BK5</f>
        <v>0</v>
      </c>
      <c r="R10" s="111">
        <f>'様式D-3_PS'!BL5</f>
        <v>0</v>
      </c>
      <c r="S10" s="111">
        <f>'様式D-3_PS'!BM5</f>
        <v>0</v>
      </c>
      <c r="T10" s="112">
        <f>'様式D-3_PS'!BN5</f>
        <v>0</v>
      </c>
      <c r="U10" s="270">
        <f>'様式D-3_PS'!BO5</f>
        <v>0</v>
      </c>
      <c r="V10" s="271">
        <f>'様式D-3_PS'!BP5</f>
        <v>0</v>
      </c>
      <c r="W10" s="271">
        <f>'様式D-3_PS'!BQ5</f>
        <v>3.335</v>
      </c>
      <c r="X10" s="272">
        <f>'様式D-3_PS'!BR5</f>
        <v>1.5100000000000002</v>
      </c>
      <c r="Y10" s="114">
        <f>'様式D-3_PS'!BS5</f>
        <v>0</v>
      </c>
      <c r="Z10" s="113">
        <f>'様式D-3_PS'!BT5</f>
        <v>0</v>
      </c>
      <c r="AA10" s="113">
        <f>'様式D-3_PS'!BU5</f>
        <v>0</v>
      </c>
      <c r="AB10" s="115">
        <f>'様式D-3_PS'!BV5</f>
        <v>15.200000000000001</v>
      </c>
      <c r="AC10" s="57"/>
      <c r="AD10" s="57"/>
      <c r="AE10" s="57"/>
      <c r="AF10" s="57"/>
      <c r="AG10" s="57"/>
      <c r="AH10" s="57"/>
      <c r="AI10" s="57"/>
      <c r="AJ10" s="57"/>
    </row>
    <row r="11" spans="1:36" x14ac:dyDescent="0.15">
      <c r="B11" s="266">
        <f>'様式D-3_001'!AV5</f>
        <v>1</v>
      </c>
      <c r="C11" s="105">
        <f>'様式D-3_001'!AW5</f>
        <v>10</v>
      </c>
      <c r="D11" s="143" t="str">
        <f>'様式D-3_001'!AX5</f>
        <v>Ⅱ</v>
      </c>
      <c r="E11" s="106">
        <f>'様式D-3_001'!AY5</f>
        <v>0</v>
      </c>
      <c r="F11" s="107">
        <f>'様式D-3_001'!AZ5</f>
        <v>0</v>
      </c>
      <c r="G11" s="107">
        <f>'様式D-3_001'!BA5</f>
        <v>0</v>
      </c>
      <c r="H11" s="108">
        <f>'様式D-3_001'!BB5</f>
        <v>0</v>
      </c>
      <c r="I11" s="109">
        <f>'様式D-3_001'!BC5</f>
        <v>0</v>
      </c>
      <c r="J11" s="107">
        <f>'様式D-3_001'!BD5</f>
        <v>0</v>
      </c>
      <c r="K11" s="107">
        <f>'様式D-3_001'!BE5</f>
        <v>3</v>
      </c>
      <c r="L11" s="108">
        <f>'様式D-3_001'!BF5</f>
        <v>1</v>
      </c>
      <c r="M11" s="109">
        <f>'様式D-3_001'!BG5</f>
        <v>0</v>
      </c>
      <c r="N11" s="107">
        <f>'様式D-3_001'!BH5</f>
        <v>0</v>
      </c>
      <c r="O11" s="107">
        <f>'様式D-3_001'!BI5</f>
        <v>0</v>
      </c>
      <c r="P11" s="108">
        <f>'様式D-3_001'!BJ5</f>
        <v>11</v>
      </c>
      <c r="Q11" s="110">
        <f>'様式D-3_001'!BK5</f>
        <v>0</v>
      </c>
      <c r="R11" s="111">
        <f>'様式D-3_001'!BL5</f>
        <v>0</v>
      </c>
      <c r="S11" s="111">
        <f>'様式D-3_001'!BM5</f>
        <v>0</v>
      </c>
      <c r="T11" s="112">
        <f>'様式D-3_001'!BN5</f>
        <v>0</v>
      </c>
      <c r="U11" s="270">
        <f>'様式D-3_001'!BO5</f>
        <v>0</v>
      </c>
      <c r="V11" s="271">
        <f>'様式D-3_001'!BP5</f>
        <v>0</v>
      </c>
      <c r="W11" s="271">
        <f>'様式D-3_001'!BQ5</f>
        <v>1.01</v>
      </c>
      <c r="X11" s="272">
        <f>'様式D-3_001'!BR5</f>
        <v>0.34</v>
      </c>
      <c r="Y11" s="114">
        <f>'様式D-3_001'!BS5</f>
        <v>0</v>
      </c>
      <c r="Z11" s="113">
        <f>'様式D-3_001'!BT5</f>
        <v>0</v>
      </c>
      <c r="AA11" s="113">
        <f>'様式D-3_001'!BU5</f>
        <v>0</v>
      </c>
      <c r="AB11" s="115">
        <f>'様式D-3_001'!BV5</f>
        <v>96.762000000000015</v>
      </c>
      <c r="AC11" s="57"/>
      <c r="AD11" s="57"/>
      <c r="AE11" s="57"/>
      <c r="AF11" s="57"/>
      <c r="AG11" s="57"/>
      <c r="AH11" s="57"/>
      <c r="AI11" s="57"/>
      <c r="AJ11" s="57"/>
    </row>
    <row r="12" spans="1:36" x14ac:dyDescent="0.15">
      <c r="B12" s="266">
        <f>'様式D-3_002'!AV5</f>
        <v>2</v>
      </c>
      <c r="C12" s="105">
        <f>'様式D-3_002'!AW5</f>
        <v>10</v>
      </c>
      <c r="D12" s="143" t="str">
        <f>'様式D-3_002'!AX5</f>
        <v>Ⅱ</v>
      </c>
      <c r="E12" s="106">
        <f>'様式D-3_002'!AY5</f>
        <v>0</v>
      </c>
      <c r="F12" s="107">
        <f>'様式D-3_002'!AZ5</f>
        <v>0</v>
      </c>
      <c r="G12" s="107">
        <f>'様式D-3_002'!BA5</f>
        <v>0</v>
      </c>
      <c r="H12" s="108">
        <f>'様式D-3_002'!BB5</f>
        <v>0</v>
      </c>
      <c r="I12" s="109">
        <f>'様式D-3_002'!BC5</f>
        <v>0</v>
      </c>
      <c r="J12" s="107">
        <f>'様式D-3_002'!BD5</f>
        <v>0</v>
      </c>
      <c r="K12" s="107">
        <f>'様式D-3_002'!BE5</f>
        <v>0</v>
      </c>
      <c r="L12" s="108">
        <f>'様式D-3_002'!BF5</f>
        <v>0</v>
      </c>
      <c r="M12" s="109">
        <f>'様式D-3_002'!BG5</f>
        <v>0</v>
      </c>
      <c r="N12" s="107">
        <f>'様式D-3_002'!BH5</f>
        <v>0</v>
      </c>
      <c r="O12" s="107">
        <f>'様式D-3_002'!BI5</f>
        <v>1</v>
      </c>
      <c r="P12" s="108">
        <f>'様式D-3_002'!BJ5</f>
        <v>5</v>
      </c>
      <c r="Q12" s="110">
        <f>'様式D-3_002'!BK5</f>
        <v>0</v>
      </c>
      <c r="R12" s="111">
        <f>'様式D-3_002'!BL5</f>
        <v>0</v>
      </c>
      <c r="S12" s="111">
        <f>'様式D-3_002'!BM5</f>
        <v>0</v>
      </c>
      <c r="T12" s="112">
        <f>'様式D-3_002'!BN5</f>
        <v>0</v>
      </c>
      <c r="U12" s="270">
        <f>'様式D-3_002'!BO5</f>
        <v>0</v>
      </c>
      <c r="V12" s="271">
        <f>'様式D-3_002'!BP5</f>
        <v>0</v>
      </c>
      <c r="W12" s="271">
        <f>'様式D-3_002'!BQ5</f>
        <v>0</v>
      </c>
      <c r="X12" s="272">
        <f>'様式D-3_002'!BR5</f>
        <v>0</v>
      </c>
      <c r="Y12" s="114">
        <f>'様式D-3_002'!BS5</f>
        <v>0</v>
      </c>
      <c r="Z12" s="113">
        <f>'様式D-3_002'!BT5</f>
        <v>0</v>
      </c>
      <c r="AA12" s="113">
        <f>'様式D-3_002'!BU5</f>
        <v>3.05</v>
      </c>
      <c r="AB12" s="115">
        <f>'様式D-3_002'!BV5</f>
        <v>45.19</v>
      </c>
      <c r="AC12" s="57"/>
      <c r="AD12" s="57"/>
      <c r="AE12" s="57"/>
      <c r="AF12" s="57"/>
      <c r="AG12" s="57"/>
      <c r="AH12" s="57"/>
      <c r="AI12" s="57"/>
      <c r="AJ12" s="57"/>
    </row>
    <row r="13" spans="1:36" x14ac:dyDescent="0.15">
      <c r="B13" s="266">
        <f>'様式D-3_003'!AV5</f>
        <v>3</v>
      </c>
      <c r="C13" s="105">
        <f>'様式D-3_003'!AW5</f>
        <v>10</v>
      </c>
      <c r="D13" s="143" t="str">
        <f>'様式D-3_003'!AX5</f>
        <v>Ⅱ</v>
      </c>
      <c r="E13" s="106">
        <f>'様式D-3_003'!AY5</f>
        <v>0</v>
      </c>
      <c r="F13" s="107">
        <f>'様式D-3_003'!AZ5</f>
        <v>0</v>
      </c>
      <c r="G13" s="107">
        <f>'様式D-3_003'!BA5</f>
        <v>0</v>
      </c>
      <c r="H13" s="108">
        <f>'様式D-3_003'!BB5</f>
        <v>0</v>
      </c>
      <c r="I13" s="109">
        <f>'様式D-3_003'!BC5</f>
        <v>0</v>
      </c>
      <c r="J13" s="107">
        <f>'様式D-3_003'!BD5</f>
        <v>0</v>
      </c>
      <c r="K13" s="107">
        <f>'様式D-3_003'!BE5</f>
        <v>5</v>
      </c>
      <c r="L13" s="108">
        <f>'様式D-3_003'!BF5</f>
        <v>0</v>
      </c>
      <c r="M13" s="109">
        <f>'様式D-3_003'!BG5</f>
        <v>0</v>
      </c>
      <c r="N13" s="107">
        <f>'様式D-3_003'!BH5</f>
        <v>0</v>
      </c>
      <c r="O13" s="107">
        <f>'様式D-3_003'!BI5</f>
        <v>0</v>
      </c>
      <c r="P13" s="108">
        <f>'様式D-3_003'!BJ5</f>
        <v>5</v>
      </c>
      <c r="Q13" s="110">
        <f>'様式D-3_003'!BK5</f>
        <v>0</v>
      </c>
      <c r="R13" s="111">
        <f>'様式D-3_003'!BL5</f>
        <v>0</v>
      </c>
      <c r="S13" s="111">
        <f>'様式D-3_003'!BM5</f>
        <v>0</v>
      </c>
      <c r="T13" s="112">
        <f>'様式D-3_003'!BN5</f>
        <v>0</v>
      </c>
      <c r="U13" s="270">
        <f>'様式D-3_003'!BO5</f>
        <v>0</v>
      </c>
      <c r="V13" s="271">
        <f>'様式D-3_003'!BP5</f>
        <v>0</v>
      </c>
      <c r="W13" s="271">
        <f>'様式D-3_003'!BQ5</f>
        <v>0.315</v>
      </c>
      <c r="X13" s="272">
        <f>'様式D-3_003'!BR5</f>
        <v>0</v>
      </c>
      <c r="Y13" s="114">
        <f>'様式D-3_003'!BS5</f>
        <v>0</v>
      </c>
      <c r="Z13" s="113">
        <f>'様式D-3_003'!BT5</f>
        <v>0</v>
      </c>
      <c r="AA13" s="113">
        <f>'様式D-3_003'!BU5</f>
        <v>0</v>
      </c>
      <c r="AB13" s="115">
        <f>'様式D-3_003'!BV5</f>
        <v>37.69</v>
      </c>
      <c r="AC13" s="57"/>
      <c r="AD13" s="57"/>
      <c r="AE13" s="57"/>
      <c r="AF13" s="57"/>
      <c r="AG13" s="57"/>
      <c r="AH13" s="57"/>
      <c r="AI13" s="57"/>
      <c r="AJ13" s="57"/>
    </row>
    <row r="14" spans="1:36" x14ac:dyDescent="0.15">
      <c r="B14" s="266">
        <f>'様式D-3_004'!AV5</f>
        <v>4</v>
      </c>
      <c r="C14" s="105">
        <f>'様式D-3_004'!AW5</f>
        <v>10</v>
      </c>
      <c r="D14" s="143" t="str">
        <f>'様式D-3_004'!AX5</f>
        <v>Ⅱ</v>
      </c>
      <c r="E14" s="106">
        <f>'様式D-3_004'!AY5</f>
        <v>0</v>
      </c>
      <c r="F14" s="107">
        <f>'様式D-3_004'!AZ5</f>
        <v>0</v>
      </c>
      <c r="G14" s="107">
        <f>'様式D-3_004'!BA5</f>
        <v>0</v>
      </c>
      <c r="H14" s="108">
        <f>'様式D-3_004'!BB5</f>
        <v>0</v>
      </c>
      <c r="I14" s="109">
        <f>'様式D-3_004'!BC5</f>
        <v>0</v>
      </c>
      <c r="J14" s="107">
        <f>'様式D-3_004'!BD5</f>
        <v>0</v>
      </c>
      <c r="K14" s="107">
        <f>'様式D-3_004'!BE5</f>
        <v>0</v>
      </c>
      <c r="L14" s="108">
        <f>'様式D-3_004'!BF5</f>
        <v>0</v>
      </c>
      <c r="M14" s="109">
        <f>'様式D-3_004'!BG5</f>
        <v>0</v>
      </c>
      <c r="N14" s="107">
        <f>'様式D-3_004'!BH5</f>
        <v>0</v>
      </c>
      <c r="O14" s="107">
        <f>'様式D-3_004'!BI5</f>
        <v>0</v>
      </c>
      <c r="P14" s="108">
        <f>'様式D-3_004'!BJ5</f>
        <v>4</v>
      </c>
      <c r="Q14" s="110">
        <f>'様式D-3_004'!BK5</f>
        <v>0</v>
      </c>
      <c r="R14" s="111">
        <f>'様式D-3_004'!BL5</f>
        <v>0</v>
      </c>
      <c r="S14" s="111">
        <f>'様式D-3_004'!BM5</f>
        <v>0</v>
      </c>
      <c r="T14" s="112">
        <f>'様式D-3_004'!BN5</f>
        <v>0</v>
      </c>
      <c r="U14" s="270">
        <f>'様式D-3_004'!BO5</f>
        <v>0</v>
      </c>
      <c r="V14" s="271">
        <f>'様式D-3_004'!BP5</f>
        <v>0</v>
      </c>
      <c r="W14" s="271">
        <f>'様式D-3_004'!BQ5</f>
        <v>0</v>
      </c>
      <c r="X14" s="272">
        <f>'様式D-3_004'!BR5</f>
        <v>0</v>
      </c>
      <c r="Y14" s="114">
        <f>'様式D-3_004'!BS5</f>
        <v>0</v>
      </c>
      <c r="Z14" s="113">
        <f>'様式D-3_004'!BT5</f>
        <v>0</v>
      </c>
      <c r="AA14" s="113">
        <f>'様式D-3_004'!BU5</f>
        <v>0</v>
      </c>
      <c r="AB14" s="115">
        <f>'様式D-3_004'!BV5</f>
        <v>26.86</v>
      </c>
      <c r="AC14" s="57"/>
      <c r="AD14" s="57"/>
      <c r="AE14" s="57"/>
      <c r="AF14" s="57"/>
      <c r="AG14" s="57"/>
      <c r="AH14" s="57"/>
      <c r="AI14" s="57"/>
      <c r="AJ14" s="57"/>
    </row>
    <row r="15" spans="1:36" x14ac:dyDescent="0.15">
      <c r="B15" s="266">
        <f>'様式D-3_005'!AV5</f>
        <v>5</v>
      </c>
      <c r="C15" s="105">
        <f>'様式D-3_005'!AW5</f>
        <v>10</v>
      </c>
      <c r="D15" s="143" t="str">
        <f>'様式D-3_005'!AX5</f>
        <v>Ⅱ</v>
      </c>
      <c r="E15" s="106">
        <f>'様式D-3_005'!AY5</f>
        <v>0</v>
      </c>
      <c r="F15" s="107">
        <f>'様式D-3_005'!AZ5</f>
        <v>0</v>
      </c>
      <c r="G15" s="107">
        <f>'様式D-3_005'!BA5</f>
        <v>0</v>
      </c>
      <c r="H15" s="108">
        <f>'様式D-3_005'!BB5</f>
        <v>0</v>
      </c>
      <c r="I15" s="109">
        <f>'様式D-3_005'!BC5</f>
        <v>0</v>
      </c>
      <c r="J15" s="107">
        <f>'様式D-3_005'!BD5</f>
        <v>0</v>
      </c>
      <c r="K15" s="107">
        <f>'様式D-3_005'!BE5</f>
        <v>2</v>
      </c>
      <c r="L15" s="108">
        <f>'様式D-3_005'!BF5</f>
        <v>0</v>
      </c>
      <c r="M15" s="109">
        <f>'様式D-3_005'!BG5</f>
        <v>0</v>
      </c>
      <c r="N15" s="107">
        <f>'様式D-3_005'!BH5</f>
        <v>0</v>
      </c>
      <c r="O15" s="107">
        <f>'様式D-3_005'!BI5</f>
        <v>0</v>
      </c>
      <c r="P15" s="108">
        <f>'様式D-3_005'!BJ5</f>
        <v>4</v>
      </c>
      <c r="Q15" s="110">
        <f>'様式D-3_005'!BK5</f>
        <v>0</v>
      </c>
      <c r="R15" s="111">
        <f>'様式D-3_005'!BL5</f>
        <v>0</v>
      </c>
      <c r="S15" s="111">
        <f>'様式D-3_005'!BM5</f>
        <v>0</v>
      </c>
      <c r="T15" s="112">
        <f>'様式D-3_005'!BN5</f>
        <v>0</v>
      </c>
      <c r="U15" s="270">
        <f>'様式D-3_005'!BO5</f>
        <v>0</v>
      </c>
      <c r="V15" s="271">
        <f>'様式D-3_005'!BP5</f>
        <v>0</v>
      </c>
      <c r="W15" s="271">
        <f>'様式D-3_005'!BQ5</f>
        <v>4.6500000000000004</v>
      </c>
      <c r="X15" s="272">
        <f>'様式D-3_005'!BR5</f>
        <v>0</v>
      </c>
      <c r="Y15" s="114">
        <f>'様式D-3_005'!BS5</f>
        <v>0</v>
      </c>
      <c r="Z15" s="113">
        <f>'様式D-3_005'!BT5</f>
        <v>0</v>
      </c>
      <c r="AA15" s="113">
        <f>'様式D-3_005'!BU5</f>
        <v>0</v>
      </c>
      <c r="AB15" s="115">
        <f>'様式D-3_005'!BV5</f>
        <v>14.41</v>
      </c>
      <c r="AC15" s="57"/>
      <c r="AD15" s="57"/>
      <c r="AE15" s="57"/>
      <c r="AF15" s="57"/>
      <c r="AG15" s="57"/>
      <c r="AH15" s="57"/>
      <c r="AI15" s="57"/>
      <c r="AJ15" s="57"/>
    </row>
    <row r="16" spans="1:36" x14ac:dyDescent="0.15">
      <c r="B16" s="266">
        <f>'様式D-3_006'!AV5</f>
        <v>6</v>
      </c>
      <c r="C16" s="105">
        <f>'様式D-3_006'!AW5</f>
        <v>10</v>
      </c>
      <c r="D16" s="143" t="str">
        <f>'様式D-3_006'!AX5</f>
        <v>Ⅱ</v>
      </c>
      <c r="E16" s="106">
        <f>'様式D-3_006'!AY5</f>
        <v>0</v>
      </c>
      <c r="F16" s="107">
        <f>'様式D-3_006'!AZ5</f>
        <v>0</v>
      </c>
      <c r="G16" s="107">
        <f>'様式D-3_006'!BA5</f>
        <v>0</v>
      </c>
      <c r="H16" s="108">
        <f>'様式D-3_006'!BB5</f>
        <v>0</v>
      </c>
      <c r="I16" s="109">
        <f>'様式D-3_006'!BC5</f>
        <v>0</v>
      </c>
      <c r="J16" s="107">
        <f>'様式D-3_006'!BD5</f>
        <v>0</v>
      </c>
      <c r="K16" s="107">
        <f>'様式D-3_006'!BE5</f>
        <v>2</v>
      </c>
      <c r="L16" s="108">
        <f>'様式D-3_006'!BF5</f>
        <v>3</v>
      </c>
      <c r="M16" s="109">
        <f>'様式D-3_006'!BG5</f>
        <v>0</v>
      </c>
      <c r="N16" s="107">
        <f>'様式D-3_006'!BH5</f>
        <v>0</v>
      </c>
      <c r="O16" s="107">
        <f>'様式D-3_006'!BI5</f>
        <v>0</v>
      </c>
      <c r="P16" s="108">
        <f>'様式D-3_006'!BJ5</f>
        <v>2</v>
      </c>
      <c r="Q16" s="110">
        <f>'様式D-3_006'!BK5</f>
        <v>0</v>
      </c>
      <c r="R16" s="111">
        <f>'様式D-3_006'!BL5</f>
        <v>0</v>
      </c>
      <c r="S16" s="111">
        <f>'様式D-3_006'!BM5</f>
        <v>0</v>
      </c>
      <c r="T16" s="112">
        <f>'様式D-3_006'!BN5</f>
        <v>0</v>
      </c>
      <c r="U16" s="270">
        <f>'様式D-3_006'!BO5</f>
        <v>0</v>
      </c>
      <c r="V16" s="271">
        <f>'様式D-3_006'!BP5</f>
        <v>0</v>
      </c>
      <c r="W16" s="271">
        <f>'様式D-3_006'!BQ5</f>
        <v>1.1099999999999999</v>
      </c>
      <c r="X16" s="272">
        <f>'様式D-3_006'!BR5</f>
        <v>0.77</v>
      </c>
      <c r="Y16" s="114">
        <f>'様式D-3_006'!BS5</f>
        <v>0</v>
      </c>
      <c r="Z16" s="113">
        <f>'様式D-3_006'!BT5</f>
        <v>0</v>
      </c>
      <c r="AA16" s="113">
        <f>'様式D-3_006'!BU5</f>
        <v>0</v>
      </c>
      <c r="AB16" s="115">
        <f>'様式D-3_006'!BV5</f>
        <v>1.25</v>
      </c>
      <c r="AC16" s="57"/>
      <c r="AD16" s="57"/>
      <c r="AE16" s="57"/>
      <c r="AF16" s="57"/>
      <c r="AG16" s="57"/>
      <c r="AH16" s="57"/>
      <c r="AI16" s="57"/>
      <c r="AJ16" s="57"/>
    </row>
    <row r="17" spans="2:36" x14ac:dyDescent="0.15">
      <c r="B17" s="266">
        <f>'様式D-3_007'!AV5</f>
        <v>7</v>
      </c>
      <c r="C17" s="105">
        <f>'様式D-3_007'!AW5</f>
        <v>10</v>
      </c>
      <c r="D17" s="143" t="str">
        <f>'様式D-3_007'!AX5</f>
        <v>Ⅱ</v>
      </c>
      <c r="E17" s="106">
        <f>'様式D-3_007'!AY5</f>
        <v>0</v>
      </c>
      <c r="F17" s="107">
        <f>'様式D-3_007'!AZ5</f>
        <v>0</v>
      </c>
      <c r="G17" s="107">
        <f>'様式D-3_007'!BA5</f>
        <v>0</v>
      </c>
      <c r="H17" s="108">
        <f>'様式D-3_007'!BB5</f>
        <v>0</v>
      </c>
      <c r="I17" s="109">
        <f>'様式D-3_007'!BC5</f>
        <v>0</v>
      </c>
      <c r="J17" s="107">
        <f>'様式D-3_007'!BD5</f>
        <v>0</v>
      </c>
      <c r="K17" s="107">
        <f>'様式D-3_007'!BE5</f>
        <v>1</v>
      </c>
      <c r="L17" s="108">
        <f>'様式D-3_007'!BF5</f>
        <v>6</v>
      </c>
      <c r="M17" s="109">
        <f>'様式D-3_007'!BG5</f>
        <v>0</v>
      </c>
      <c r="N17" s="107">
        <f>'様式D-3_007'!BH5</f>
        <v>0</v>
      </c>
      <c r="O17" s="107">
        <f>'様式D-3_007'!BI5</f>
        <v>0</v>
      </c>
      <c r="P17" s="108">
        <f>'様式D-3_007'!BJ5</f>
        <v>1</v>
      </c>
      <c r="Q17" s="110">
        <f>'様式D-3_007'!BK5</f>
        <v>0</v>
      </c>
      <c r="R17" s="111">
        <f>'様式D-3_007'!BL5</f>
        <v>0</v>
      </c>
      <c r="S17" s="111">
        <f>'様式D-3_007'!BM5</f>
        <v>0</v>
      </c>
      <c r="T17" s="112">
        <f>'様式D-3_007'!BN5</f>
        <v>0</v>
      </c>
      <c r="U17" s="270">
        <f>'様式D-3_007'!BO5</f>
        <v>0</v>
      </c>
      <c r="V17" s="271">
        <f>'様式D-3_007'!BP5</f>
        <v>0</v>
      </c>
      <c r="W17" s="271">
        <f>'様式D-3_007'!BQ5</f>
        <v>0.4</v>
      </c>
      <c r="X17" s="272">
        <f>'様式D-3_007'!BR5</f>
        <v>2.13</v>
      </c>
      <c r="Y17" s="114">
        <f>'様式D-3_007'!BS5</f>
        <v>0</v>
      </c>
      <c r="Z17" s="113">
        <f>'様式D-3_007'!BT5</f>
        <v>0</v>
      </c>
      <c r="AA17" s="113">
        <f>'様式D-3_007'!BU5</f>
        <v>0</v>
      </c>
      <c r="AB17" s="115">
        <f>'様式D-3_007'!BV5</f>
        <v>0.35</v>
      </c>
      <c r="AC17" s="57"/>
      <c r="AD17" s="57"/>
      <c r="AE17" s="57"/>
      <c r="AF17" s="57"/>
      <c r="AG17" s="57"/>
      <c r="AH17" s="57"/>
      <c r="AI17" s="57"/>
      <c r="AJ17" s="57"/>
    </row>
    <row r="18" spans="2:36" x14ac:dyDescent="0.15">
      <c r="B18" s="266">
        <f>'様式D-3_008'!AV5</f>
        <v>8</v>
      </c>
      <c r="C18" s="105">
        <f>'様式D-3_008'!AW5</f>
        <v>10</v>
      </c>
      <c r="D18" s="143" t="str">
        <f>'様式D-3_008'!AX5</f>
        <v>Ⅱ</v>
      </c>
      <c r="E18" s="106">
        <f>'様式D-3_008'!AY5</f>
        <v>0</v>
      </c>
      <c r="F18" s="107">
        <f>'様式D-3_008'!AZ5</f>
        <v>0</v>
      </c>
      <c r="G18" s="107">
        <f>'様式D-3_008'!BA5</f>
        <v>0</v>
      </c>
      <c r="H18" s="108">
        <f>'様式D-3_008'!BB5</f>
        <v>0</v>
      </c>
      <c r="I18" s="109">
        <f>'様式D-3_008'!BC5</f>
        <v>0</v>
      </c>
      <c r="J18" s="107">
        <f>'様式D-3_008'!BD5</f>
        <v>0</v>
      </c>
      <c r="K18" s="107">
        <f>'様式D-3_008'!BE5</f>
        <v>0</v>
      </c>
      <c r="L18" s="108">
        <f>'様式D-3_008'!BF5</f>
        <v>1</v>
      </c>
      <c r="M18" s="109">
        <f>'様式D-3_008'!BG5</f>
        <v>0</v>
      </c>
      <c r="N18" s="107">
        <f>'様式D-3_008'!BH5</f>
        <v>0</v>
      </c>
      <c r="O18" s="107">
        <f>'様式D-3_008'!BI5</f>
        <v>0</v>
      </c>
      <c r="P18" s="108">
        <f>'様式D-3_008'!BJ5</f>
        <v>5</v>
      </c>
      <c r="Q18" s="110">
        <f>'様式D-3_008'!BK5</f>
        <v>0</v>
      </c>
      <c r="R18" s="111">
        <f>'様式D-3_008'!BL5</f>
        <v>0</v>
      </c>
      <c r="S18" s="111">
        <f>'様式D-3_008'!BM5</f>
        <v>0</v>
      </c>
      <c r="T18" s="112">
        <f>'様式D-3_008'!BN5</f>
        <v>0</v>
      </c>
      <c r="U18" s="270">
        <f>'様式D-3_008'!BO5</f>
        <v>0</v>
      </c>
      <c r="V18" s="271">
        <f>'様式D-3_008'!BP5</f>
        <v>0</v>
      </c>
      <c r="W18" s="271">
        <f>'様式D-3_008'!BQ5</f>
        <v>0</v>
      </c>
      <c r="X18" s="272">
        <f>'様式D-3_008'!BR5</f>
        <v>0.23</v>
      </c>
      <c r="Y18" s="114">
        <f>'様式D-3_008'!BS5</f>
        <v>0</v>
      </c>
      <c r="Z18" s="113">
        <f>'様式D-3_008'!BT5</f>
        <v>0</v>
      </c>
      <c r="AA18" s="113">
        <f>'様式D-3_008'!BU5</f>
        <v>0</v>
      </c>
      <c r="AB18" s="115">
        <f>'様式D-3_008'!BV5</f>
        <v>32.04</v>
      </c>
      <c r="AC18" s="57"/>
      <c r="AD18" s="57"/>
      <c r="AE18" s="57"/>
      <c r="AF18" s="57"/>
      <c r="AG18" s="57"/>
      <c r="AH18" s="57"/>
      <c r="AI18" s="57"/>
      <c r="AJ18" s="57"/>
    </row>
    <row r="19" spans="2:36" x14ac:dyDescent="0.15">
      <c r="B19" s="266">
        <f>'様式D-3_009'!AV5</f>
        <v>9</v>
      </c>
      <c r="C19" s="105">
        <f>'様式D-3_009'!AW5</f>
        <v>10</v>
      </c>
      <c r="D19" s="143" t="str">
        <f>'様式D-3_009'!AX5</f>
        <v>Ⅱ</v>
      </c>
      <c r="E19" s="106">
        <f>'様式D-3_009'!AY5</f>
        <v>0</v>
      </c>
      <c r="F19" s="107">
        <f>'様式D-3_009'!AZ5</f>
        <v>0</v>
      </c>
      <c r="G19" s="107">
        <f>'様式D-3_009'!BA5</f>
        <v>0</v>
      </c>
      <c r="H19" s="108">
        <f>'様式D-3_009'!BB5</f>
        <v>0</v>
      </c>
      <c r="I19" s="109">
        <f>'様式D-3_009'!BC5</f>
        <v>0</v>
      </c>
      <c r="J19" s="107">
        <f>'様式D-3_009'!BD5</f>
        <v>0</v>
      </c>
      <c r="K19" s="107">
        <f>'様式D-3_009'!BE5</f>
        <v>0</v>
      </c>
      <c r="L19" s="108">
        <f>'様式D-3_009'!BF5</f>
        <v>0</v>
      </c>
      <c r="M19" s="109">
        <f>'様式D-3_009'!BG5</f>
        <v>0</v>
      </c>
      <c r="N19" s="107">
        <f>'様式D-3_009'!BH5</f>
        <v>0</v>
      </c>
      <c r="O19" s="107">
        <f>'様式D-3_009'!BI5</f>
        <v>1</v>
      </c>
      <c r="P19" s="108">
        <f>'様式D-3_009'!BJ5</f>
        <v>4</v>
      </c>
      <c r="Q19" s="110">
        <f>'様式D-3_009'!BK5</f>
        <v>0</v>
      </c>
      <c r="R19" s="111">
        <f>'様式D-3_009'!BL5</f>
        <v>0</v>
      </c>
      <c r="S19" s="111">
        <f>'様式D-3_009'!BM5</f>
        <v>0</v>
      </c>
      <c r="T19" s="112">
        <f>'様式D-3_009'!BN5</f>
        <v>0</v>
      </c>
      <c r="U19" s="270">
        <f>'様式D-3_009'!BO5</f>
        <v>0</v>
      </c>
      <c r="V19" s="271">
        <f>'様式D-3_009'!BP5</f>
        <v>0</v>
      </c>
      <c r="W19" s="271">
        <f>'様式D-3_009'!BQ5</f>
        <v>0</v>
      </c>
      <c r="X19" s="272">
        <f>'様式D-3_009'!BR5</f>
        <v>0</v>
      </c>
      <c r="Y19" s="114">
        <f>'様式D-3_009'!BS5</f>
        <v>0</v>
      </c>
      <c r="Z19" s="113">
        <f>'様式D-3_009'!BT5</f>
        <v>0</v>
      </c>
      <c r="AA19" s="113">
        <f>'様式D-3_009'!BU5</f>
        <v>8.06</v>
      </c>
      <c r="AB19" s="115">
        <f>'様式D-3_009'!BV5</f>
        <v>20.399999999999999</v>
      </c>
      <c r="AC19" s="57"/>
      <c r="AD19" s="57"/>
      <c r="AE19" s="57"/>
      <c r="AF19" s="57"/>
      <c r="AG19" s="57"/>
      <c r="AH19" s="57"/>
      <c r="AI19" s="57"/>
      <c r="AJ19" s="57"/>
    </row>
    <row r="20" spans="2:36" x14ac:dyDescent="0.15">
      <c r="B20" s="266">
        <f>'様式D-3_010'!AV5</f>
        <v>10</v>
      </c>
      <c r="C20" s="105">
        <f>'様式D-3_010'!AW5</f>
        <v>2.5</v>
      </c>
      <c r="D20" s="143" t="str">
        <f>'様式D-3_010'!AX5</f>
        <v>Ⅱ</v>
      </c>
      <c r="E20" s="106">
        <f>'様式D-3_010'!AY5</f>
        <v>0</v>
      </c>
      <c r="F20" s="107">
        <f>'様式D-3_010'!AZ5</f>
        <v>0</v>
      </c>
      <c r="G20" s="107">
        <f>'様式D-3_010'!BA5</f>
        <v>0</v>
      </c>
      <c r="H20" s="108">
        <f>'様式D-3_010'!BB5</f>
        <v>0</v>
      </c>
      <c r="I20" s="109">
        <f>'様式D-3_010'!BC5</f>
        <v>0</v>
      </c>
      <c r="J20" s="107">
        <f>'様式D-3_010'!BD5</f>
        <v>0</v>
      </c>
      <c r="K20" s="107">
        <f>'様式D-3_010'!BE5</f>
        <v>0</v>
      </c>
      <c r="L20" s="108">
        <f>'様式D-3_010'!BF5</f>
        <v>0</v>
      </c>
      <c r="M20" s="109">
        <f>'様式D-3_010'!BG5</f>
        <v>0</v>
      </c>
      <c r="N20" s="107">
        <f>'様式D-3_010'!BH5</f>
        <v>0</v>
      </c>
      <c r="O20" s="107">
        <f>'様式D-3_010'!BI5</f>
        <v>0</v>
      </c>
      <c r="P20" s="108">
        <f>'様式D-3_010'!BJ5</f>
        <v>2</v>
      </c>
      <c r="Q20" s="110">
        <f>'様式D-3_010'!BK5</f>
        <v>0</v>
      </c>
      <c r="R20" s="111">
        <f>'様式D-3_010'!BL5</f>
        <v>0</v>
      </c>
      <c r="S20" s="111">
        <f>'様式D-3_010'!BM5</f>
        <v>0</v>
      </c>
      <c r="T20" s="112">
        <f>'様式D-3_010'!BN5</f>
        <v>0</v>
      </c>
      <c r="U20" s="270">
        <f>'様式D-3_010'!BO5</f>
        <v>0</v>
      </c>
      <c r="V20" s="271">
        <f>'様式D-3_010'!BP5</f>
        <v>0</v>
      </c>
      <c r="W20" s="271">
        <f>'様式D-3_010'!BQ5</f>
        <v>0</v>
      </c>
      <c r="X20" s="272">
        <f>'様式D-3_010'!BR5</f>
        <v>0</v>
      </c>
      <c r="Y20" s="114">
        <f>'様式D-3_010'!BS5</f>
        <v>0</v>
      </c>
      <c r="Z20" s="113">
        <f>'様式D-3_010'!BT5</f>
        <v>0</v>
      </c>
      <c r="AA20" s="113">
        <f>'様式D-3_010'!BU5</f>
        <v>0</v>
      </c>
      <c r="AB20" s="115">
        <f>'様式D-3_010'!BV5</f>
        <v>31</v>
      </c>
      <c r="AC20" s="57"/>
      <c r="AD20" s="57"/>
      <c r="AE20" s="57"/>
      <c r="AF20" s="57"/>
      <c r="AG20" s="57"/>
      <c r="AH20" s="57"/>
      <c r="AI20" s="57"/>
      <c r="AJ20" s="57"/>
    </row>
    <row r="21" spans="2:36" x14ac:dyDescent="0.15">
      <c r="B21" s="266" t="str">
        <f>'様式D-3_PE'!AV5</f>
        <v>PE</v>
      </c>
      <c r="C21" s="105">
        <f>'様式D-3_PE'!AW5</f>
        <v>0.6</v>
      </c>
      <c r="D21" s="143" t="str">
        <f>'様式D-3_PE'!AX5</f>
        <v>Ⅱ</v>
      </c>
      <c r="E21" s="106">
        <f>'様式D-3_PE'!AY5</f>
        <v>0</v>
      </c>
      <c r="F21" s="107">
        <f>'様式D-3_PE'!AZ5</f>
        <v>0</v>
      </c>
      <c r="G21" s="107">
        <f>'様式D-3_PE'!BA5</f>
        <v>0</v>
      </c>
      <c r="H21" s="108">
        <f>'様式D-3_PE'!BB5</f>
        <v>0</v>
      </c>
      <c r="I21" s="109">
        <f>'様式D-3_PE'!BC5</f>
        <v>0</v>
      </c>
      <c r="J21" s="107">
        <f>'様式D-3_PE'!BD5</f>
        <v>0</v>
      </c>
      <c r="K21" s="107">
        <f>'様式D-3_PE'!BE5</f>
        <v>2</v>
      </c>
      <c r="L21" s="108">
        <f>'様式D-3_PE'!BF5</f>
        <v>0</v>
      </c>
      <c r="M21" s="109">
        <f>'様式D-3_PE'!BG5</f>
        <v>0</v>
      </c>
      <c r="N21" s="107">
        <f>'様式D-3_PE'!BH5</f>
        <v>0</v>
      </c>
      <c r="O21" s="107">
        <f>'様式D-3_PE'!BI5</f>
        <v>0</v>
      </c>
      <c r="P21" s="108">
        <f>'様式D-3_PE'!BJ5</f>
        <v>1</v>
      </c>
      <c r="Q21" s="110">
        <f>'様式D-3_PE'!BK5</f>
        <v>0</v>
      </c>
      <c r="R21" s="111">
        <f>'様式D-3_PE'!BL5</f>
        <v>0</v>
      </c>
      <c r="S21" s="111">
        <f>'様式D-3_PE'!BM5</f>
        <v>0</v>
      </c>
      <c r="T21" s="112">
        <f>'様式D-3_PE'!BN5</f>
        <v>0</v>
      </c>
      <c r="U21" s="270">
        <f>'様式D-3_PE'!BO5</f>
        <v>0</v>
      </c>
      <c r="V21" s="271">
        <f>'様式D-3_PE'!BP5</f>
        <v>0</v>
      </c>
      <c r="W21" s="271">
        <f>'様式D-3_PE'!BQ5</f>
        <v>0.4</v>
      </c>
      <c r="X21" s="272">
        <f>'様式D-3_PE'!BR5</f>
        <v>0</v>
      </c>
      <c r="Y21" s="114">
        <f>'様式D-3_PE'!BS5</f>
        <v>0</v>
      </c>
      <c r="Z21" s="113">
        <f>'様式D-3_PE'!BT5</f>
        <v>0</v>
      </c>
      <c r="AA21" s="113">
        <f>'様式D-3_PE'!BU5</f>
        <v>0</v>
      </c>
      <c r="AB21" s="115">
        <f>'様式D-3_PE'!BV5</f>
        <v>1.6319999999999999</v>
      </c>
      <c r="AC21" s="57"/>
      <c r="AD21" s="57"/>
      <c r="AE21" s="57"/>
      <c r="AF21" s="57"/>
      <c r="AG21" s="57"/>
      <c r="AH21" s="57"/>
      <c r="AI21" s="57"/>
      <c r="AJ21" s="57"/>
    </row>
    <row r="22" spans="2:36" x14ac:dyDescent="0.15">
      <c r="B22" s="266"/>
      <c r="C22" s="105"/>
      <c r="D22" s="143"/>
      <c r="E22" s="106"/>
      <c r="F22" s="107"/>
      <c r="G22" s="107"/>
      <c r="H22" s="108"/>
      <c r="I22" s="109"/>
      <c r="J22" s="107"/>
      <c r="K22" s="107"/>
      <c r="L22" s="108"/>
      <c r="M22" s="109"/>
      <c r="N22" s="107"/>
      <c r="O22" s="107"/>
      <c r="P22" s="108"/>
      <c r="Q22" s="110"/>
      <c r="R22" s="111"/>
      <c r="S22" s="111"/>
      <c r="T22" s="112"/>
      <c r="U22" s="270"/>
      <c r="V22" s="271"/>
      <c r="W22" s="271"/>
      <c r="X22" s="272"/>
      <c r="Y22" s="114"/>
      <c r="Z22" s="113"/>
      <c r="AA22" s="113"/>
      <c r="AB22" s="115"/>
      <c r="AC22" s="57"/>
      <c r="AD22" s="57"/>
      <c r="AE22" s="57"/>
      <c r="AF22" s="57"/>
      <c r="AG22" s="57"/>
      <c r="AH22" s="57"/>
      <c r="AI22" s="57"/>
      <c r="AJ22" s="57"/>
    </row>
    <row r="23" spans="2:36" x14ac:dyDescent="0.15">
      <c r="B23" s="266"/>
      <c r="C23" s="105"/>
      <c r="D23" s="143"/>
      <c r="E23" s="106"/>
      <c r="F23" s="107"/>
      <c r="G23" s="107"/>
      <c r="H23" s="108"/>
      <c r="I23" s="109"/>
      <c r="J23" s="107"/>
      <c r="K23" s="107"/>
      <c r="L23" s="108"/>
      <c r="M23" s="109"/>
      <c r="N23" s="107"/>
      <c r="O23" s="107"/>
      <c r="P23" s="108"/>
      <c r="Q23" s="110"/>
      <c r="R23" s="111"/>
      <c r="S23" s="111"/>
      <c r="T23" s="112"/>
      <c r="U23" s="270"/>
      <c r="V23" s="271"/>
      <c r="W23" s="271"/>
      <c r="X23" s="272"/>
      <c r="Y23" s="114"/>
      <c r="Z23" s="113"/>
      <c r="AA23" s="113"/>
      <c r="AB23" s="115"/>
      <c r="AC23" s="57"/>
      <c r="AD23" s="57"/>
      <c r="AE23" s="57"/>
      <c r="AF23" s="57"/>
      <c r="AG23" s="57"/>
      <c r="AH23" s="57"/>
      <c r="AI23" s="57"/>
      <c r="AJ23" s="57"/>
    </row>
    <row r="24" spans="2:36" x14ac:dyDescent="0.15">
      <c r="B24" s="266"/>
      <c r="C24" s="105"/>
      <c r="D24" s="143"/>
      <c r="E24" s="106"/>
      <c r="F24" s="107"/>
      <c r="G24" s="107"/>
      <c r="H24" s="108"/>
      <c r="I24" s="109"/>
      <c r="J24" s="107"/>
      <c r="K24" s="107"/>
      <c r="L24" s="108"/>
      <c r="M24" s="109"/>
      <c r="N24" s="107"/>
      <c r="O24" s="107"/>
      <c r="P24" s="108"/>
      <c r="Q24" s="110"/>
      <c r="R24" s="111"/>
      <c r="S24" s="111"/>
      <c r="T24" s="112"/>
      <c r="U24" s="270"/>
      <c r="V24" s="271"/>
      <c r="W24" s="271"/>
      <c r="X24" s="272"/>
      <c r="Y24" s="114"/>
      <c r="Z24" s="113"/>
      <c r="AA24" s="113"/>
      <c r="AB24" s="115"/>
      <c r="AC24" s="57"/>
      <c r="AD24" s="57"/>
      <c r="AE24" s="57"/>
      <c r="AF24" s="57"/>
      <c r="AG24" s="57"/>
      <c r="AH24" s="57"/>
      <c r="AI24" s="57"/>
      <c r="AJ24" s="57"/>
    </row>
    <row r="25" spans="2:36" x14ac:dyDescent="0.15">
      <c r="B25" s="266"/>
      <c r="C25" s="105"/>
      <c r="D25" s="143"/>
      <c r="E25" s="106"/>
      <c r="F25" s="107"/>
      <c r="G25" s="107"/>
      <c r="H25" s="108"/>
      <c r="I25" s="109"/>
      <c r="J25" s="107"/>
      <c r="K25" s="107"/>
      <c r="L25" s="108"/>
      <c r="M25" s="109"/>
      <c r="N25" s="107"/>
      <c r="O25" s="107"/>
      <c r="P25" s="108"/>
      <c r="Q25" s="110"/>
      <c r="R25" s="111"/>
      <c r="S25" s="111"/>
      <c r="T25" s="112"/>
      <c r="U25" s="270"/>
      <c r="V25" s="271"/>
      <c r="W25" s="271"/>
      <c r="X25" s="272"/>
      <c r="Y25" s="114"/>
      <c r="Z25" s="113"/>
      <c r="AA25" s="113"/>
      <c r="AB25" s="115"/>
      <c r="AC25" s="57"/>
      <c r="AD25" s="57"/>
      <c r="AE25" s="57"/>
      <c r="AF25" s="57"/>
      <c r="AG25" s="57"/>
      <c r="AH25" s="57"/>
      <c r="AI25" s="57"/>
      <c r="AJ25" s="57"/>
    </row>
    <row r="26" spans="2:36" x14ac:dyDescent="0.15">
      <c r="B26" s="266"/>
      <c r="C26" s="105"/>
      <c r="D26" s="143"/>
      <c r="E26" s="106"/>
      <c r="F26" s="107"/>
      <c r="G26" s="107"/>
      <c r="H26" s="108"/>
      <c r="I26" s="109"/>
      <c r="J26" s="107"/>
      <c r="K26" s="107"/>
      <c r="L26" s="108"/>
      <c r="M26" s="109"/>
      <c r="N26" s="107"/>
      <c r="O26" s="107"/>
      <c r="P26" s="108"/>
      <c r="Q26" s="110"/>
      <c r="R26" s="111"/>
      <c r="S26" s="111"/>
      <c r="T26" s="112"/>
      <c r="U26" s="270"/>
      <c r="V26" s="271"/>
      <c r="W26" s="271"/>
      <c r="X26" s="272"/>
      <c r="Y26" s="114"/>
      <c r="Z26" s="113"/>
      <c r="AA26" s="113"/>
      <c r="AB26" s="115"/>
      <c r="AC26" s="57"/>
      <c r="AD26" s="57"/>
      <c r="AE26" s="57"/>
      <c r="AF26" s="57"/>
      <c r="AG26" s="57"/>
      <c r="AH26" s="57"/>
      <c r="AI26" s="57"/>
      <c r="AJ26" s="57"/>
    </row>
    <row r="27" spans="2:36" x14ac:dyDescent="0.15">
      <c r="B27" s="266"/>
      <c r="C27" s="105"/>
      <c r="D27" s="143"/>
      <c r="E27" s="106"/>
      <c r="F27" s="107"/>
      <c r="G27" s="107"/>
      <c r="H27" s="108"/>
      <c r="I27" s="109"/>
      <c r="J27" s="107"/>
      <c r="K27" s="107"/>
      <c r="L27" s="108"/>
      <c r="M27" s="109"/>
      <c r="N27" s="107"/>
      <c r="O27" s="107"/>
      <c r="P27" s="108"/>
      <c r="Q27" s="110"/>
      <c r="R27" s="111"/>
      <c r="S27" s="111"/>
      <c r="T27" s="112"/>
      <c r="U27" s="270"/>
      <c r="V27" s="271"/>
      <c r="W27" s="271"/>
      <c r="X27" s="272"/>
      <c r="Y27" s="114"/>
      <c r="Z27" s="113"/>
      <c r="AA27" s="113"/>
      <c r="AB27" s="115"/>
      <c r="AC27" s="57"/>
      <c r="AD27" s="57"/>
      <c r="AE27" s="57"/>
      <c r="AF27" s="57"/>
      <c r="AG27" s="57"/>
      <c r="AH27" s="57"/>
      <c r="AI27" s="57"/>
      <c r="AJ27" s="57"/>
    </row>
    <row r="28" spans="2:36" x14ac:dyDescent="0.15">
      <c r="B28" s="266"/>
      <c r="C28" s="105"/>
      <c r="D28" s="143"/>
      <c r="E28" s="106"/>
      <c r="F28" s="107"/>
      <c r="G28" s="107"/>
      <c r="H28" s="108"/>
      <c r="I28" s="109"/>
      <c r="J28" s="107"/>
      <c r="K28" s="107"/>
      <c r="L28" s="108"/>
      <c r="M28" s="109"/>
      <c r="N28" s="107"/>
      <c r="O28" s="107"/>
      <c r="P28" s="108"/>
      <c r="Q28" s="110"/>
      <c r="R28" s="111"/>
      <c r="S28" s="111"/>
      <c r="T28" s="112"/>
      <c r="U28" s="270"/>
      <c r="V28" s="271"/>
      <c r="W28" s="271"/>
      <c r="X28" s="272"/>
      <c r="Y28" s="114"/>
      <c r="Z28" s="113"/>
      <c r="AA28" s="113"/>
      <c r="AB28" s="115"/>
      <c r="AC28" s="57"/>
      <c r="AD28" s="57"/>
      <c r="AE28" s="57"/>
      <c r="AF28" s="57"/>
      <c r="AG28" s="57"/>
      <c r="AH28" s="57"/>
      <c r="AI28" s="57"/>
      <c r="AJ28" s="57"/>
    </row>
    <row r="29" spans="2:36" x14ac:dyDescent="0.15">
      <c r="B29" s="266"/>
      <c r="C29" s="105"/>
      <c r="D29" s="143"/>
      <c r="E29" s="106"/>
      <c r="F29" s="107"/>
      <c r="G29" s="107"/>
      <c r="H29" s="108"/>
      <c r="I29" s="109"/>
      <c r="J29" s="107"/>
      <c r="K29" s="107"/>
      <c r="L29" s="108"/>
      <c r="M29" s="109"/>
      <c r="N29" s="107"/>
      <c r="O29" s="107"/>
      <c r="P29" s="108"/>
      <c r="Q29" s="110"/>
      <c r="R29" s="111"/>
      <c r="S29" s="111"/>
      <c r="T29" s="112"/>
      <c r="U29" s="270"/>
      <c r="V29" s="271"/>
      <c r="W29" s="271"/>
      <c r="X29" s="272"/>
      <c r="Y29" s="114"/>
      <c r="Z29" s="113"/>
      <c r="AA29" s="113"/>
      <c r="AB29" s="115"/>
      <c r="AC29" s="57"/>
      <c r="AD29" s="57"/>
      <c r="AE29" s="57"/>
      <c r="AF29" s="57"/>
      <c r="AG29" s="57"/>
      <c r="AH29" s="57"/>
      <c r="AI29" s="57"/>
      <c r="AJ29" s="57"/>
    </row>
    <row r="30" spans="2:36" x14ac:dyDescent="0.15">
      <c r="B30" s="266"/>
      <c r="C30" s="105"/>
      <c r="D30" s="143"/>
      <c r="E30" s="106"/>
      <c r="F30" s="107"/>
      <c r="G30" s="107"/>
      <c r="H30" s="108"/>
      <c r="I30" s="109"/>
      <c r="J30" s="107"/>
      <c r="K30" s="107"/>
      <c r="L30" s="108"/>
      <c r="M30" s="109"/>
      <c r="N30" s="107"/>
      <c r="O30" s="107"/>
      <c r="P30" s="108"/>
      <c r="Q30" s="110"/>
      <c r="R30" s="111"/>
      <c r="S30" s="111"/>
      <c r="T30" s="112"/>
      <c r="U30" s="270"/>
      <c r="V30" s="271"/>
      <c r="W30" s="271"/>
      <c r="X30" s="272"/>
      <c r="Y30" s="114"/>
      <c r="Z30" s="113"/>
      <c r="AA30" s="113"/>
      <c r="AB30" s="115"/>
      <c r="AC30" s="57"/>
      <c r="AD30" s="57"/>
      <c r="AE30" s="57"/>
      <c r="AF30" s="57"/>
      <c r="AG30" s="57"/>
      <c r="AH30" s="57"/>
      <c r="AI30" s="57"/>
      <c r="AJ30" s="57"/>
    </row>
    <row r="31" spans="2:36" x14ac:dyDescent="0.15">
      <c r="B31" s="266"/>
      <c r="C31" s="105"/>
      <c r="D31" s="143"/>
      <c r="E31" s="106"/>
      <c r="F31" s="107"/>
      <c r="G31" s="107"/>
      <c r="H31" s="108"/>
      <c r="I31" s="109"/>
      <c r="J31" s="107"/>
      <c r="K31" s="107"/>
      <c r="L31" s="108"/>
      <c r="M31" s="109"/>
      <c r="N31" s="107"/>
      <c r="O31" s="107"/>
      <c r="P31" s="108"/>
      <c r="Q31" s="110"/>
      <c r="R31" s="111"/>
      <c r="S31" s="111"/>
      <c r="T31" s="112"/>
      <c r="U31" s="270"/>
      <c r="V31" s="271"/>
      <c r="W31" s="271"/>
      <c r="X31" s="272"/>
      <c r="Y31" s="114"/>
      <c r="Z31" s="113"/>
      <c r="AA31" s="113"/>
      <c r="AB31" s="115"/>
      <c r="AC31" s="57"/>
      <c r="AD31" s="57"/>
      <c r="AE31" s="57"/>
      <c r="AF31" s="57"/>
      <c r="AG31" s="57"/>
      <c r="AH31" s="57"/>
      <c r="AI31" s="57"/>
      <c r="AJ31" s="57"/>
    </row>
    <row r="32" spans="2:36" x14ac:dyDescent="0.15">
      <c r="B32" s="266"/>
      <c r="C32" s="105"/>
      <c r="D32" s="143"/>
      <c r="E32" s="106"/>
      <c r="F32" s="107"/>
      <c r="G32" s="107"/>
      <c r="H32" s="108"/>
      <c r="I32" s="109"/>
      <c r="J32" s="107"/>
      <c r="K32" s="107"/>
      <c r="L32" s="108"/>
      <c r="M32" s="109"/>
      <c r="N32" s="107"/>
      <c r="O32" s="107"/>
      <c r="P32" s="108"/>
      <c r="Q32" s="110"/>
      <c r="R32" s="111"/>
      <c r="S32" s="111"/>
      <c r="T32" s="112"/>
      <c r="U32" s="270"/>
      <c r="V32" s="271"/>
      <c r="W32" s="271"/>
      <c r="X32" s="272"/>
      <c r="Y32" s="114"/>
      <c r="Z32" s="113"/>
      <c r="AA32" s="113"/>
      <c r="AB32" s="115"/>
      <c r="AC32" s="57"/>
      <c r="AD32" s="57"/>
      <c r="AE32" s="57"/>
      <c r="AF32" s="57"/>
      <c r="AG32" s="57"/>
      <c r="AH32" s="57"/>
      <c r="AI32" s="57"/>
      <c r="AJ32" s="57"/>
    </row>
    <row r="33" spans="2:36" x14ac:dyDescent="0.15">
      <c r="B33" s="266"/>
      <c r="C33" s="105"/>
      <c r="D33" s="143"/>
      <c r="E33" s="106"/>
      <c r="F33" s="107"/>
      <c r="G33" s="107"/>
      <c r="H33" s="108"/>
      <c r="I33" s="109"/>
      <c r="J33" s="107"/>
      <c r="K33" s="107"/>
      <c r="L33" s="108"/>
      <c r="M33" s="109"/>
      <c r="N33" s="107"/>
      <c r="O33" s="107"/>
      <c r="P33" s="108"/>
      <c r="Q33" s="110"/>
      <c r="R33" s="111"/>
      <c r="S33" s="111"/>
      <c r="T33" s="112"/>
      <c r="U33" s="270"/>
      <c r="V33" s="271"/>
      <c r="W33" s="271"/>
      <c r="X33" s="272"/>
      <c r="Y33" s="114"/>
      <c r="Z33" s="113"/>
      <c r="AA33" s="113"/>
      <c r="AB33" s="115"/>
      <c r="AC33" s="57"/>
      <c r="AD33" s="57"/>
      <c r="AE33" s="57"/>
      <c r="AF33" s="57"/>
      <c r="AG33" s="57"/>
      <c r="AH33" s="57"/>
      <c r="AI33" s="57"/>
      <c r="AJ33" s="57"/>
    </row>
    <row r="34" spans="2:36" x14ac:dyDescent="0.15">
      <c r="B34" s="266"/>
      <c r="C34" s="105"/>
      <c r="D34" s="143"/>
      <c r="E34" s="106"/>
      <c r="F34" s="107"/>
      <c r="G34" s="107"/>
      <c r="H34" s="108"/>
      <c r="I34" s="109"/>
      <c r="J34" s="107"/>
      <c r="K34" s="107"/>
      <c r="L34" s="108"/>
      <c r="M34" s="109"/>
      <c r="N34" s="107"/>
      <c r="O34" s="107"/>
      <c r="P34" s="108"/>
      <c r="Q34" s="110"/>
      <c r="R34" s="111"/>
      <c r="S34" s="111"/>
      <c r="T34" s="112"/>
      <c r="U34" s="270"/>
      <c r="V34" s="271"/>
      <c r="W34" s="271"/>
      <c r="X34" s="272"/>
      <c r="Y34" s="114"/>
      <c r="Z34" s="113"/>
      <c r="AA34" s="113"/>
      <c r="AB34" s="115"/>
      <c r="AC34" s="57"/>
      <c r="AD34" s="57"/>
      <c r="AE34" s="57"/>
      <c r="AF34" s="57"/>
      <c r="AG34" s="57"/>
      <c r="AH34" s="57"/>
      <c r="AI34" s="57"/>
      <c r="AJ34" s="57"/>
    </row>
    <row r="35" spans="2:36" x14ac:dyDescent="0.15">
      <c r="B35" s="266"/>
      <c r="C35" s="105"/>
      <c r="D35" s="143"/>
      <c r="E35" s="106"/>
      <c r="F35" s="107"/>
      <c r="G35" s="107"/>
      <c r="H35" s="108"/>
      <c r="I35" s="109"/>
      <c r="J35" s="107"/>
      <c r="K35" s="107"/>
      <c r="L35" s="108"/>
      <c r="M35" s="109"/>
      <c r="N35" s="107"/>
      <c r="O35" s="107"/>
      <c r="P35" s="108"/>
      <c r="Q35" s="110"/>
      <c r="R35" s="111"/>
      <c r="S35" s="111"/>
      <c r="T35" s="112"/>
      <c r="U35" s="270"/>
      <c r="V35" s="271"/>
      <c r="W35" s="271"/>
      <c r="X35" s="272"/>
      <c r="Y35" s="114"/>
      <c r="Z35" s="113"/>
      <c r="AA35" s="113"/>
      <c r="AB35" s="115"/>
      <c r="AC35" s="57"/>
      <c r="AD35" s="57"/>
      <c r="AE35" s="57"/>
      <c r="AF35" s="57"/>
      <c r="AG35" s="57"/>
      <c r="AH35" s="57"/>
      <c r="AI35" s="57"/>
      <c r="AJ35" s="57"/>
    </row>
    <row r="36" spans="2:36" x14ac:dyDescent="0.15">
      <c r="B36" s="266"/>
      <c r="C36" s="105"/>
      <c r="D36" s="143"/>
      <c r="E36" s="106"/>
      <c r="F36" s="107"/>
      <c r="G36" s="107"/>
      <c r="H36" s="108"/>
      <c r="I36" s="109"/>
      <c r="J36" s="107"/>
      <c r="K36" s="107"/>
      <c r="L36" s="108"/>
      <c r="M36" s="109"/>
      <c r="N36" s="107"/>
      <c r="O36" s="107"/>
      <c r="P36" s="108"/>
      <c r="Q36" s="110"/>
      <c r="R36" s="111"/>
      <c r="S36" s="111"/>
      <c r="T36" s="112"/>
      <c r="U36" s="270"/>
      <c r="V36" s="271"/>
      <c r="W36" s="271"/>
      <c r="X36" s="272"/>
      <c r="Y36" s="114"/>
      <c r="Z36" s="113"/>
      <c r="AA36" s="113"/>
      <c r="AB36" s="115"/>
      <c r="AC36" s="57"/>
      <c r="AD36" s="57"/>
      <c r="AE36" s="57"/>
      <c r="AF36" s="57"/>
      <c r="AG36" s="57"/>
      <c r="AH36" s="57"/>
      <c r="AI36" s="57"/>
      <c r="AJ36" s="57"/>
    </row>
    <row r="37" spans="2:36" x14ac:dyDescent="0.15">
      <c r="B37" s="266"/>
      <c r="C37" s="105"/>
      <c r="D37" s="143"/>
      <c r="E37" s="106"/>
      <c r="F37" s="107"/>
      <c r="G37" s="107"/>
      <c r="H37" s="108"/>
      <c r="I37" s="109"/>
      <c r="J37" s="107"/>
      <c r="K37" s="107"/>
      <c r="L37" s="108"/>
      <c r="M37" s="109"/>
      <c r="N37" s="107"/>
      <c r="O37" s="107"/>
      <c r="P37" s="108"/>
      <c r="Q37" s="110"/>
      <c r="R37" s="111"/>
      <c r="S37" s="111"/>
      <c r="T37" s="112"/>
      <c r="U37" s="270"/>
      <c r="V37" s="271"/>
      <c r="W37" s="271"/>
      <c r="X37" s="272"/>
      <c r="Y37" s="114"/>
      <c r="Z37" s="113"/>
      <c r="AA37" s="113"/>
      <c r="AB37" s="115"/>
      <c r="AC37" s="57"/>
      <c r="AD37" s="57"/>
      <c r="AE37" s="57"/>
      <c r="AF37" s="57"/>
      <c r="AG37" s="57"/>
      <c r="AH37" s="57"/>
      <c r="AI37" s="57"/>
      <c r="AJ37" s="57"/>
    </row>
    <row r="38" spans="2:36" x14ac:dyDescent="0.15">
      <c r="B38" s="266"/>
      <c r="C38" s="105"/>
      <c r="D38" s="143"/>
      <c r="E38" s="106"/>
      <c r="F38" s="107"/>
      <c r="G38" s="107"/>
      <c r="H38" s="108"/>
      <c r="I38" s="109"/>
      <c r="J38" s="107"/>
      <c r="K38" s="107"/>
      <c r="L38" s="108"/>
      <c r="M38" s="109"/>
      <c r="N38" s="107"/>
      <c r="O38" s="107"/>
      <c r="P38" s="108"/>
      <c r="Q38" s="110"/>
      <c r="R38" s="111"/>
      <c r="S38" s="111"/>
      <c r="T38" s="112"/>
      <c r="U38" s="270"/>
      <c r="V38" s="271"/>
      <c r="W38" s="271"/>
      <c r="X38" s="272"/>
      <c r="Y38" s="114"/>
      <c r="Z38" s="113"/>
      <c r="AA38" s="113"/>
      <c r="AB38" s="115"/>
      <c r="AC38" s="57"/>
      <c r="AD38" s="57"/>
      <c r="AE38" s="57"/>
      <c r="AF38" s="57"/>
      <c r="AG38" s="57"/>
      <c r="AH38" s="57"/>
      <c r="AI38" s="57"/>
      <c r="AJ38" s="57"/>
    </row>
    <row r="39" spans="2:36" x14ac:dyDescent="0.15">
      <c r="B39" s="266"/>
      <c r="C39" s="105"/>
      <c r="D39" s="143"/>
      <c r="E39" s="106"/>
      <c r="F39" s="107"/>
      <c r="G39" s="107"/>
      <c r="H39" s="108"/>
      <c r="I39" s="109"/>
      <c r="J39" s="107"/>
      <c r="K39" s="107"/>
      <c r="L39" s="108"/>
      <c r="M39" s="109"/>
      <c r="N39" s="107"/>
      <c r="O39" s="107"/>
      <c r="P39" s="108"/>
      <c r="Q39" s="110"/>
      <c r="R39" s="111"/>
      <c r="S39" s="111"/>
      <c r="T39" s="112"/>
      <c r="U39" s="270"/>
      <c r="V39" s="271"/>
      <c r="W39" s="271"/>
      <c r="X39" s="272"/>
      <c r="Y39" s="114"/>
      <c r="Z39" s="113"/>
      <c r="AA39" s="113"/>
      <c r="AB39" s="115"/>
      <c r="AC39" s="57"/>
      <c r="AD39" s="57"/>
      <c r="AE39" s="57"/>
      <c r="AF39" s="57"/>
      <c r="AG39" s="57"/>
      <c r="AH39" s="57"/>
      <c r="AI39" s="57"/>
      <c r="AJ39" s="57"/>
    </row>
    <row r="40" spans="2:36" x14ac:dyDescent="0.15">
      <c r="B40" s="266"/>
      <c r="C40" s="105"/>
      <c r="D40" s="143"/>
      <c r="E40" s="106"/>
      <c r="F40" s="107"/>
      <c r="G40" s="107"/>
      <c r="H40" s="108"/>
      <c r="I40" s="109"/>
      <c r="J40" s="107"/>
      <c r="K40" s="107"/>
      <c r="L40" s="108"/>
      <c r="M40" s="109"/>
      <c r="N40" s="107"/>
      <c r="O40" s="107"/>
      <c r="P40" s="108"/>
      <c r="Q40" s="110"/>
      <c r="R40" s="111"/>
      <c r="S40" s="111"/>
      <c r="T40" s="112"/>
      <c r="U40" s="270"/>
      <c r="V40" s="271"/>
      <c r="W40" s="271"/>
      <c r="X40" s="272"/>
      <c r="Y40" s="114"/>
      <c r="Z40" s="113"/>
      <c r="AA40" s="113"/>
      <c r="AB40" s="115"/>
      <c r="AC40" s="57"/>
      <c r="AD40" s="57"/>
      <c r="AE40" s="57"/>
      <c r="AF40" s="57"/>
      <c r="AG40" s="57"/>
      <c r="AH40" s="57"/>
      <c r="AI40" s="57"/>
      <c r="AJ40" s="57"/>
    </row>
    <row r="41" spans="2:36" x14ac:dyDescent="0.15">
      <c r="B41" s="266"/>
      <c r="C41" s="105"/>
      <c r="D41" s="143"/>
      <c r="E41" s="106"/>
      <c r="F41" s="107"/>
      <c r="G41" s="107"/>
      <c r="H41" s="108"/>
      <c r="I41" s="109"/>
      <c r="J41" s="107"/>
      <c r="K41" s="107"/>
      <c r="L41" s="108"/>
      <c r="M41" s="109"/>
      <c r="N41" s="107"/>
      <c r="O41" s="107"/>
      <c r="P41" s="108"/>
      <c r="Q41" s="110"/>
      <c r="R41" s="111"/>
      <c r="S41" s="111"/>
      <c r="T41" s="112"/>
      <c r="U41" s="270"/>
      <c r="V41" s="271"/>
      <c r="W41" s="271"/>
      <c r="X41" s="272"/>
      <c r="Y41" s="114"/>
      <c r="Z41" s="113"/>
      <c r="AA41" s="113"/>
      <c r="AB41" s="115"/>
      <c r="AC41" s="57"/>
      <c r="AD41" s="57"/>
      <c r="AE41" s="57"/>
      <c r="AF41" s="57"/>
      <c r="AG41" s="57"/>
      <c r="AH41" s="57"/>
      <c r="AI41" s="57"/>
      <c r="AJ41" s="57"/>
    </row>
    <row r="42" spans="2:36" x14ac:dyDescent="0.15">
      <c r="B42" s="266"/>
      <c r="C42" s="105"/>
      <c r="D42" s="143"/>
      <c r="E42" s="106"/>
      <c r="F42" s="107"/>
      <c r="G42" s="107"/>
      <c r="H42" s="108"/>
      <c r="I42" s="109"/>
      <c r="J42" s="107"/>
      <c r="K42" s="107"/>
      <c r="L42" s="108"/>
      <c r="M42" s="109"/>
      <c r="N42" s="107"/>
      <c r="O42" s="107"/>
      <c r="P42" s="108"/>
      <c r="Q42" s="110"/>
      <c r="R42" s="111"/>
      <c r="S42" s="111"/>
      <c r="T42" s="112"/>
      <c r="U42" s="270"/>
      <c r="V42" s="271"/>
      <c r="W42" s="271"/>
      <c r="X42" s="272"/>
      <c r="Y42" s="114"/>
      <c r="Z42" s="113"/>
      <c r="AA42" s="113"/>
      <c r="AB42" s="115"/>
      <c r="AC42" s="57"/>
      <c r="AD42" s="57"/>
      <c r="AE42" s="57"/>
      <c r="AF42" s="57"/>
      <c r="AG42" s="57"/>
      <c r="AH42" s="57"/>
      <c r="AI42" s="57"/>
      <c r="AJ42" s="57"/>
    </row>
    <row r="43" spans="2:36" ht="12.75" thickBot="1" x14ac:dyDescent="0.2">
      <c r="B43" s="266"/>
      <c r="C43" s="105"/>
      <c r="D43" s="143"/>
      <c r="E43" s="106"/>
      <c r="F43" s="107"/>
      <c r="G43" s="107"/>
      <c r="H43" s="108"/>
      <c r="I43" s="109"/>
      <c r="J43" s="107"/>
      <c r="K43" s="107"/>
      <c r="L43" s="108"/>
      <c r="M43" s="109"/>
      <c r="N43" s="107"/>
      <c r="O43" s="107"/>
      <c r="P43" s="108"/>
      <c r="Q43" s="110"/>
      <c r="R43" s="111"/>
      <c r="S43" s="111"/>
      <c r="T43" s="112"/>
      <c r="U43" s="270"/>
      <c r="V43" s="271"/>
      <c r="W43" s="271"/>
      <c r="X43" s="272"/>
      <c r="Y43" s="114"/>
      <c r="Z43" s="113"/>
      <c r="AA43" s="113"/>
      <c r="AB43" s="115"/>
      <c r="AC43" s="57"/>
      <c r="AD43" s="57"/>
      <c r="AE43" s="57"/>
      <c r="AF43" s="57"/>
      <c r="AG43" s="57"/>
      <c r="AH43" s="57"/>
      <c r="AI43" s="57"/>
      <c r="AJ43" s="57"/>
    </row>
    <row r="44" spans="2:36" ht="15" customHeight="1" thickTop="1" x14ac:dyDescent="0.15">
      <c r="B44" s="1069" t="s">
        <v>412</v>
      </c>
      <c r="C44" s="1070"/>
      <c r="D44" s="1071"/>
      <c r="E44" s="1087">
        <f>SUM(E10:E43)</f>
        <v>0</v>
      </c>
      <c r="F44" s="1085">
        <f t="shared" ref="F44:O44" si="0">SUM(F10:F43)</f>
        <v>0</v>
      </c>
      <c r="G44" s="144">
        <f>SUM(G10:G43)</f>
        <v>0</v>
      </c>
      <c r="H44" s="145">
        <f t="shared" si="0"/>
        <v>0</v>
      </c>
      <c r="I44" s="1060">
        <f t="shared" si="0"/>
        <v>0</v>
      </c>
      <c r="J44" s="1085">
        <f>SUM(J10:J43)</f>
        <v>0</v>
      </c>
      <c r="K44" s="144">
        <f t="shared" si="0"/>
        <v>23</v>
      </c>
      <c r="L44" s="145">
        <f t="shared" si="0"/>
        <v>16</v>
      </c>
      <c r="M44" s="1060">
        <f>SUM(M10:M43)</f>
        <v>0</v>
      </c>
      <c r="N44" s="1085">
        <f t="shared" si="0"/>
        <v>0</v>
      </c>
      <c r="O44" s="146">
        <f t="shared" si="0"/>
        <v>2</v>
      </c>
      <c r="P44" s="147">
        <f t="shared" ref="P44:U44" si="1">SUM(P10:P43)</f>
        <v>46</v>
      </c>
      <c r="Q44" s="148">
        <f t="shared" si="1"/>
        <v>0</v>
      </c>
      <c r="R44" s="149">
        <f t="shared" si="1"/>
        <v>0</v>
      </c>
      <c r="S44" s="150">
        <f t="shared" si="1"/>
        <v>0</v>
      </c>
      <c r="T44" s="151">
        <f t="shared" si="1"/>
        <v>0</v>
      </c>
      <c r="U44" s="273">
        <f t="shared" si="1"/>
        <v>0</v>
      </c>
      <c r="V44" s="274">
        <f t="shared" ref="V44:X44" si="2">SUM(V10:V43)</f>
        <v>0</v>
      </c>
      <c r="W44" s="275">
        <f t="shared" si="2"/>
        <v>11.22</v>
      </c>
      <c r="X44" s="276">
        <f t="shared" si="2"/>
        <v>4.9800000000000004</v>
      </c>
      <c r="Y44" s="152">
        <f>SUM(Y10:Y43)</f>
        <v>0</v>
      </c>
      <c r="Z44" s="153">
        <f>SUM(Z10:Z43)</f>
        <v>0</v>
      </c>
      <c r="AA44" s="154">
        <f>SUM(AA10:AA43)</f>
        <v>11.11</v>
      </c>
      <c r="AB44" s="155">
        <f>SUM(AB10:AB43)</f>
        <v>322.78399999999999</v>
      </c>
      <c r="AC44" s="59"/>
      <c r="AD44" s="59"/>
      <c r="AE44" s="59"/>
      <c r="AF44" s="59"/>
      <c r="AG44" s="59"/>
      <c r="AH44" s="59"/>
      <c r="AI44" s="59"/>
    </row>
    <row r="45" spans="2:36" ht="15" customHeight="1" thickBot="1" x14ac:dyDescent="0.2">
      <c r="B45" s="1072"/>
      <c r="C45" s="1073"/>
      <c r="D45" s="1065"/>
      <c r="E45" s="1088"/>
      <c r="F45" s="1086"/>
      <c r="G45" s="1062">
        <f>G44+H44</f>
        <v>0</v>
      </c>
      <c r="H45" s="1063"/>
      <c r="I45" s="1061"/>
      <c r="J45" s="1086"/>
      <c r="K45" s="1062">
        <f>K44+L44</f>
        <v>39</v>
      </c>
      <c r="L45" s="1063"/>
      <c r="M45" s="1061"/>
      <c r="N45" s="1086"/>
      <c r="O45" s="1064">
        <f>O44+P44</f>
        <v>48</v>
      </c>
      <c r="P45" s="1065"/>
      <c r="Q45" s="1066"/>
      <c r="R45" s="1067"/>
      <c r="S45" s="1067"/>
      <c r="T45" s="1067"/>
      <c r="U45" s="1067"/>
      <c r="V45" s="1067"/>
      <c r="W45" s="1067"/>
      <c r="X45" s="1067"/>
      <c r="Y45" s="1067"/>
      <c r="Z45" s="1067"/>
      <c r="AA45" s="1067"/>
      <c r="AB45" s="1068"/>
    </row>
    <row r="46" spans="2:36" x14ac:dyDescent="0.15">
      <c r="B46" s="116" t="s">
        <v>413</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6" t="s">
        <v>414</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6" t="s">
        <v>415</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6" t="s">
        <v>416</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6" t="s">
        <v>417</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pageSetUpPr fitToPage="1"/>
  </sheetPr>
  <dimension ref="B1:BA17"/>
  <sheetViews>
    <sheetView showGridLines="0" showZeros="0" view="pageBreakPreview" zoomScale="93" zoomScaleNormal="55" zoomScaleSheetLayoutView="93"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53" x14ac:dyDescent="0.15">
      <c r="Z1" s="47"/>
    </row>
    <row r="2" spans="2:53" ht="24.95" customHeight="1" x14ac:dyDescent="0.15">
      <c r="B2" s="87" t="s">
        <v>418</v>
      </c>
      <c r="C2" s="256"/>
      <c r="D2" s="256"/>
      <c r="E2" s="256"/>
      <c r="F2" s="256"/>
      <c r="G2" s="256"/>
      <c r="H2" s="256"/>
      <c r="I2" s="256"/>
      <c r="J2" s="256"/>
      <c r="K2" s="256"/>
      <c r="L2" s="256"/>
      <c r="M2" s="256"/>
      <c r="N2" s="256"/>
      <c r="O2" s="65"/>
      <c r="P2" s="66"/>
      <c r="Q2" s="1089"/>
      <c r="R2" s="1090"/>
      <c r="S2" s="1090"/>
      <c r="T2" s="1090"/>
      <c r="U2" s="1091" t="s">
        <v>213</v>
      </c>
      <c r="V2" s="1092"/>
      <c r="W2" s="1093"/>
      <c r="X2" s="1094" t="s">
        <v>918</v>
      </c>
      <c r="Y2" s="1095"/>
      <c r="Z2" s="1096"/>
    </row>
    <row r="3" spans="2:53" s="1" customFormat="1" ht="25.15" customHeight="1" x14ac:dyDescent="0.15">
      <c r="B3" s="526" t="s">
        <v>60</v>
      </c>
      <c r="C3" s="527"/>
      <c r="D3" s="528"/>
      <c r="E3" s="679" t="s">
        <v>582</v>
      </c>
      <c r="F3" s="680"/>
      <c r="G3" s="680"/>
      <c r="H3" s="681"/>
      <c r="I3" s="1097" t="s">
        <v>61</v>
      </c>
      <c r="J3" s="1098"/>
      <c r="K3" s="682"/>
      <c r="L3" s="1099" t="s">
        <v>584</v>
      </c>
      <c r="M3" s="1100"/>
      <c r="N3" s="1101"/>
      <c r="O3" s="297" t="s">
        <v>294</v>
      </c>
      <c r="P3" s="298"/>
      <c r="Q3" s="299"/>
      <c r="R3" s="695" t="s">
        <v>589</v>
      </c>
      <c r="S3" s="696"/>
      <c r="T3" s="697"/>
      <c r="U3" s="519" t="s">
        <v>248</v>
      </c>
      <c r="V3" s="520"/>
      <c r="W3" s="520"/>
      <c r="X3" s="1114">
        <v>45926</v>
      </c>
      <c r="Y3" s="1115"/>
      <c r="Z3" s="1116"/>
    </row>
    <row r="4" spans="2:53" s="1" customFormat="1" ht="25.15" customHeight="1" x14ac:dyDescent="0.15">
      <c r="B4" s="540" t="s">
        <v>165</v>
      </c>
      <c r="C4" s="541"/>
      <c r="D4" s="542"/>
      <c r="E4" s="691" t="s">
        <v>583</v>
      </c>
      <c r="F4" s="692"/>
      <c r="G4" s="692"/>
      <c r="H4" s="693"/>
      <c r="I4" s="674" t="s">
        <v>166</v>
      </c>
      <c r="J4" s="670"/>
      <c r="K4" s="694"/>
      <c r="L4" s="1094" t="s">
        <v>585</v>
      </c>
      <c r="M4" s="1095"/>
      <c r="N4" s="1096"/>
      <c r="O4" s="300"/>
      <c r="P4" s="301"/>
      <c r="Q4" s="302"/>
      <c r="R4" s="698" t="s">
        <v>591</v>
      </c>
      <c r="S4" s="699"/>
      <c r="T4" s="700"/>
      <c r="U4" s="522"/>
      <c r="V4" s="523"/>
      <c r="W4" s="523"/>
      <c r="X4" s="1117"/>
      <c r="Y4" s="1118"/>
      <c r="Z4" s="1119"/>
    </row>
    <row r="5" spans="2:53" ht="49.9" customHeight="1" x14ac:dyDescent="0.15">
      <c r="B5" s="1111" t="s">
        <v>419</v>
      </c>
      <c r="C5" s="1112"/>
      <c r="D5" s="1112"/>
      <c r="E5" s="1112"/>
      <c r="F5" s="1112"/>
      <c r="G5" s="1112"/>
      <c r="H5" s="1112"/>
      <c r="I5" s="1112"/>
      <c r="J5" s="1112"/>
      <c r="K5" s="1112"/>
      <c r="L5" s="1112"/>
      <c r="M5" s="1112"/>
      <c r="N5" s="1112"/>
      <c r="O5" s="1112"/>
      <c r="P5" s="1112"/>
      <c r="Q5" s="1112"/>
      <c r="R5" s="1112"/>
      <c r="S5" s="1112"/>
      <c r="T5" s="1112"/>
      <c r="U5" s="1112"/>
      <c r="V5" s="1112"/>
      <c r="W5" s="1112"/>
      <c r="X5" s="1112"/>
      <c r="Y5" s="1112"/>
      <c r="Z5" s="1113"/>
    </row>
    <row r="6" spans="2:53" ht="49.9" customHeight="1" x14ac:dyDescent="0.15">
      <c r="B6" s="1102" t="s">
        <v>915</v>
      </c>
      <c r="C6" s="1103"/>
      <c r="D6" s="1103"/>
      <c r="E6" s="1103"/>
      <c r="F6" s="1103"/>
      <c r="G6" s="1103"/>
      <c r="H6" s="1103"/>
      <c r="I6" s="1103"/>
      <c r="J6" s="1103"/>
      <c r="K6" s="1103"/>
      <c r="L6" s="1103"/>
      <c r="M6" s="1103"/>
      <c r="N6" s="1103"/>
      <c r="O6" s="1103"/>
      <c r="P6" s="1103"/>
      <c r="Q6" s="1103"/>
      <c r="R6" s="1103"/>
      <c r="S6" s="1103"/>
      <c r="T6" s="1103"/>
      <c r="U6" s="1103"/>
      <c r="V6" s="1103"/>
      <c r="W6" s="1103"/>
      <c r="X6" s="1103"/>
      <c r="Y6" s="1103"/>
      <c r="Z6" s="1104"/>
      <c r="AC6" s="279"/>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row>
    <row r="7" spans="2:53" ht="100.15" customHeight="1" x14ac:dyDescent="0.15">
      <c r="B7" s="1105"/>
      <c r="C7" s="1106"/>
      <c r="D7" s="1106"/>
      <c r="E7" s="1106"/>
      <c r="F7" s="1106"/>
      <c r="G7" s="1106"/>
      <c r="H7" s="1106"/>
      <c r="I7" s="1106"/>
      <c r="J7" s="1106"/>
      <c r="K7" s="1106"/>
      <c r="L7" s="1106"/>
      <c r="M7" s="1106"/>
      <c r="N7" s="1106"/>
      <c r="O7" s="1106"/>
      <c r="P7" s="1106"/>
      <c r="Q7" s="1106"/>
      <c r="R7" s="1106"/>
      <c r="S7" s="1106"/>
      <c r="T7" s="1106"/>
      <c r="U7" s="1106"/>
      <c r="V7" s="1106"/>
      <c r="W7" s="1106"/>
      <c r="X7" s="1106"/>
      <c r="Y7" s="1106"/>
      <c r="Z7" s="1107"/>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row>
    <row r="8" spans="2:53" ht="49.9" customHeight="1" x14ac:dyDescent="0.15">
      <c r="B8" s="1105"/>
      <c r="C8" s="1106"/>
      <c r="D8" s="1106"/>
      <c r="E8" s="1106"/>
      <c r="F8" s="1106"/>
      <c r="G8" s="1106"/>
      <c r="H8" s="1106"/>
      <c r="I8" s="1106"/>
      <c r="J8" s="1106"/>
      <c r="K8" s="1106"/>
      <c r="L8" s="1106"/>
      <c r="M8" s="1106"/>
      <c r="N8" s="1106"/>
      <c r="O8" s="1106"/>
      <c r="P8" s="1106"/>
      <c r="Q8" s="1106"/>
      <c r="R8" s="1106"/>
      <c r="S8" s="1106"/>
      <c r="T8" s="1106"/>
      <c r="U8" s="1106"/>
      <c r="V8" s="1106"/>
      <c r="W8" s="1106"/>
      <c r="X8" s="1106"/>
      <c r="Y8" s="1106"/>
      <c r="Z8" s="1107"/>
      <c r="AC8" s="280"/>
      <c r="AD8" s="280"/>
      <c r="AE8" s="280"/>
      <c r="AF8" s="280"/>
      <c r="AG8" s="280"/>
      <c r="AH8" s="280"/>
      <c r="AI8" s="280"/>
      <c r="AJ8" s="280"/>
      <c r="AK8" s="280"/>
      <c r="AL8" s="280"/>
      <c r="AM8" s="280"/>
      <c r="AN8" s="280"/>
      <c r="AO8" s="280"/>
      <c r="AP8" s="280"/>
      <c r="AQ8" s="280"/>
      <c r="AR8" s="280"/>
      <c r="AS8" s="280"/>
      <c r="AT8" s="280"/>
      <c r="AU8" s="280"/>
      <c r="AV8" s="280"/>
      <c r="AW8" s="280"/>
      <c r="AX8" s="280"/>
      <c r="AY8" s="280"/>
      <c r="AZ8" s="280"/>
      <c r="BA8" s="280"/>
    </row>
    <row r="9" spans="2:53" ht="100.15" customHeight="1" x14ac:dyDescent="0.15">
      <c r="B9" s="1105"/>
      <c r="C9" s="1106"/>
      <c r="D9" s="1106"/>
      <c r="E9" s="1106"/>
      <c r="F9" s="1106"/>
      <c r="G9" s="1106"/>
      <c r="H9" s="1106"/>
      <c r="I9" s="1106"/>
      <c r="J9" s="1106"/>
      <c r="K9" s="1106"/>
      <c r="L9" s="1106"/>
      <c r="M9" s="1106"/>
      <c r="N9" s="1106"/>
      <c r="O9" s="1106"/>
      <c r="P9" s="1106"/>
      <c r="Q9" s="1106"/>
      <c r="R9" s="1106"/>
      <c r="S9" s="1106"/>
      <c r="T9" s="1106"/>
      <c r="U9" s="1106"/>
      <c r="V9" s="1106"/>
      <c r="W9" s="1106"/>
      <c r="X9" s="1106"/>
      <c r="Y9" s="1106"/>
      <c r="Z9" s="1107"/>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row>
    <row r="10" spans="2:53" ht="49.9" customHeight="1" x14ac:dyDescent="0.15">
      <c r="B10" s="1105"/>
      <c r="C10" s="1106"/>
      <c r="D10" s="1106"/>
      <c r="E10" s="1106"/>
      <c r="F10" s="1106"/>
      <c r="G10" s="1106"/>
      <c r="H10" s="1106"/>
      <c r="I10" s="1106"/>
      <c r="J10" s="1106"/>
      <c r="K10" s="1106"/>
      <c r="L10" s="1106"/>
      <c r="M10" s="1106"/>
      <c r="N10" s="1106"/>
      <c r="O10" s="1106"/>
      <c r="P10" s="1106"/>
      <c r="Q10" s="1106"/>
      <c r="R10" s="1106"/>
      <c r="S10" s="1106"/>
      <c r="T10" s="1106"/>
      <c r="U10" s="1106"/>
      <c r="V10" s="1106"/>
      <c r="W10" s="1106"/>
      <c r="X10" s="1106"/>
      <c r="Y10" s="1106"/>
      <c r="Z10" s="1107"/>
      <c r="AC10" s="280"/>
      <c r="AD10" s="280"/>
      <c r="AE10" s="280"/>
      <c r="AF10" s="280"/>
      <c r="AG10" s="280"/>
      <c r="AH10" s="280"/>
      <c r="AI10" s="280"/>
      <c r="AJ10" s="280"/>
      <c r="AK10" s="280"/>
      <c r="AL10" s="280"/>
      <c r="AM10" s="280"/>
      <c r="AN10" s="280"/>
      <c r="AO10" s="280"/>
      <c r="AP10" s="280"/>
      <c r="AQ10" s="280"/>
      <c r="AR10" s="280"/>
      <c r="AS10" s="280"/>
      <c r="AT10" s="280"/>
      <c r="AU10" s="280"/>
      <c r="AV10" s="280"/>
      <c r="AW10" s="280"/>
      <c r="AX10" s="280"/>
      <c r="AY10" s="280"/>
      <c r="AZ10" s="280"/>
      <c r="BA10" s="280"/>
    </row>
    <row r="11" spans="2:53" ht="100.15" customHeight="1" x14ac:dyDescent="0.15">
      <c r="B11" s="1105"/>
      <c r="C11" s="1106"/>
      <c r="D11" s="1106"/>
      <c r="E11" s="1106"/>
      <c r="F11" s="1106"/>
      <c r="G11" s="1106"/>
      <c r="H11" s="1106"/>
      <c r="I11" s="1106"/>
      <c r="J11" s="1106"/>
      <c r="K11" s="1106"/>
      <c r="L11" s="1106"/>
      <c r="M11" s="1106"/>
      <c r="N11" s="1106"/>
      <c r="O11" s="1106"/>
      <c r="P11" s="1106"/>
      <c r="Q11" s="1106"/>
      <c r="R11" s="1106"/>
      <c r="S11" s="1106"/>
      <c r="T11" s="1106"/>
      <c r="U11" s="1106"/>
      <c r="V11" s="1106"/>
      <c r="W11" s="1106"/>
      <c r="X11" s="1106"/>
      <c r="Y11" s="1106"/>
      <c r="Z11" s="1107"/>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row>
    <row r="12" spans="2:53" ht="49.9" customHeight="1" x14ac:dyDescent="0.15">
      <c r="B12" s="1105"/>
      <c r="C12" s="1106"/>
      <c r="D12" s="1106"/>
      <c r="E12" s="1106"/>
      <c r="F12" s="1106"/>
      <c r="G12" s="1106"/>
      <c r="H12" s="1106"/>
      <c r="I12" s="1106"/>
      <c r="J12" s="1106"/>
      <c r="K12" s="1106"/>
      <c r="L12" s="1106"/>
      <c r="M12" s="1106"/>
      <c r="N12" s="1106"/>
      <c r="O12" s="1106"/>
      <c r="P12" s="1106"/>
      <c r="Q12" s="1106"/>
      <c r="R12" s="1106"/>
      <c r="S12" s="1106"/>
      <c r="T12" s="1106"/>
      <c r="U12" s="1106"/>
      <c r="V12" s="1106"/>
      <c r="W12" s="1106"/>
      <c r="X12" s="1106"/>
      <c r="Y12" s="1106"/>
      <c r="Z12" s="1107"/>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280"/>
      <c r="AZ12" s="280"/>
      <c r="BA12" s="280"/>
    </row>
    <row r="13" spans="2:53" ht="100.15" customHeight="1" x14ac:dyDescent="0.15">
      <c r="B13" s="1105"/>
      <c r="C13" s="1106"/>
      <c r="D13" s="1106"/>
      <c r="E13" s="1106"/>
      <c r="F13" s="1106"/>
      <c r="G13" s="1106"/>
      <c r="H13" s="1106"/>
      <c r="I13" s="1106"/>
      <c r="J13" s="1106"/>
      <c r="K13" s="1106"/>
      <c r="L13" s="1106"/>
      <c r="M13" s="1106"/>
      <c r="N13" s="1106"/>
      <c r="O13" s="1106"/>
      <c r="P13" s="1106"/>
      <c r="Q13" s="1106"/>
      <c r="R13" s="1106"/>
      <c r="S13" s="1106"/>
      <c r="T13" s="1106"/>
      <c r="U13" s="1106"/>
      <c r="V13" s="1106"/>
      <c r="W13" s="1106"/>
      <c r="X13" s="1106"/>
      <c r="Y13" s="1106"/>
      <c r="Z13" s="1107"/>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row>
    <row r="14" spans="2:53" ht="49.9" customHeight="1" x14ac:dyDescent="0.15">
      <c r="B14" s="1105"/>
      <c r="C14" s="1106"/>
      <c r="D14" s="1106"/>
      <c r="E14" s="1106"/>
      <c r="F14" s="1106"/>
      <c r="G14" s="1106"/>
      <c r="H14" s="1106"/>
      <c r="I14" s="1106"/>
      <c r="J14" s="1106"/>
      <c r="K14" s="1106"/>
      <c r="L14" s="1106"/>
      <c r="M14" s="1106"/>
      <c r="N14" s="1106"/>
      <c r="O14" s="1106"/>
      <c r="P14" s="1106"/>
      <c r="Q14" s="1106"/>
      <c r="R14" s="1106"/>
      <c r="S14" s="1106"/>
      <c r="T14" s="1106"/>
      <c r="U14" s="1106"/>
      <c r="V14" s="1106"/>
      <c r="W14" s="1106"/>
      <c r="X14" s="1106"/>
      <c r="Y14" s="1106"/>
      <c r="Z14" s="1107"/>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row>
    <row r="15" spans="2:53" ht="100.15" customHeight="1" x14ac:dyDescent="0.15">
      <c r="B15" s="1108"/>
      <c r="C15" s="1109"/>
      <c r="D15" s="1109"/>
      <c r="E15" s="1109"/>
      <c r="F15" s="1109"/>
      <c r="G15" s="1109"/>
      <c r="H15" s="1109"/>
      <c r="I15" s="1109"/>
      <c r="J15" s="1109"/>
      <c r="K15" s="1109"/>
      <c r="L15" s="1109"/>
      <c r="M15" s="1109"/>
      <c r="N15" s="1109"/>
      <c r="O15" s="1109"/>
      <c r="P15" s="1109"/>
      <c r="Q15" s="1109"/>
      <c r="R15" s="1109"/>
      <c r="S15" s="1109"/>
      <c r="T15" s="1109"/>
      <c r="U15" s="1109"/>
      <c r="V15" s="1109"/>
      <c r="W15" s="1109"/>
      <c r="X15" s="1109"/>
      <c r="Y15" s="1109"/>
      <c r="Z15" s="111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row>
    <row r="16" spans="2:53" ht="9.75" customHeight="1" x14ac:dyDescent="0.15">
      <c r="B16" s="67"/>
      <c r="C16" s="67"/>
      <c r="D16" s="68"/>
      <c r="E16" s="69"/>
      <c r="F16" s="69"/>
      <c r="G16" s="69"/>
      <c r="H16" s="69"/>
      <c r="I16" s="69"/>
      <c r="J16" s="69"/>
      <c r="K16" s="69"/>
      <c r="L16" s="69"/>
      <c r="M16" s="69"/>
      <c r="N16" s="69"/>
      <c r="O16" s="69"/>
      <c r="P16" s="69"/>
      <c r="Q16" s="69"/>
      <c r="R16" s="69"/>
      <c r="S16" s="69"/>
      <c r="T16" s="69"/>
      <c r="U16" s="69"/>
      <c r="V16" s="69"/>
      <c r="W16" s="69"/>
      <c r="X16" s="69"/>
      <c r="Y16" s="69"/>
      <c r="Z16" s="69"/>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AC6:BA15 B6:Z15" xr:uid="{0A45DDE6-19A5-4B54-8633-2CD25532FCD5}"/>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view="pageBreakPreview" topLeftCell="A43" zoomScaleNormal="85" zoomScaleSheetLayoutView="100" workbookViewId="0">
      <selection activeCell="B5" sqref="B5:J45"/>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20" t="s">
        <v>420</v>
      </c>
      <c r="C4" s="1121"/>
      <c r="D4" s="1121"/>
      <c r="E4" s="1121"/>
      <c r="F4" s="1122"/>
    </row>
    <row r="5" spans="2:10" ht="14.25" thickBot="1" x14ac:dyDescent="0.2">
      <c r="B5" s="122" t="s">
        <v>421</v>
      </c>
      <c r="C5" s="123" t="s">
        <v>422</v>
      </c>
      <c r="D5" s="123" t="s">
        <v>423</v>
      </c>
      <c r="E5" s="123" t="s">
        <v>424</v>
      </c>
      <c r="F5" s="124" t="s">
        <v>425</v>
      </c>
    </row>
    <row r="6" spans="2:10" ht="14.25" thickTop="1" x14ac:dyDescent="0.15">
      <c r="B6" s="132" t="s">
        <v>426</v>
      </c>
      <c r="C6" s="133" t="s">
        <v>427</v>
      </c>
      <c r="D6" s="133" t="s">
        <v>428</v>
      </c>
      <c r="E6" s="133" t="s">
        <v>429</v>
      </c>
      <c r="F6" s="134" t="s">
        <v>430</v>
      </c>
    </row>
    <row r="7" spans="2:10" x14ac:dyDescent="0.15">
      <c r="B7" s="132" t="s">
        <v>431</v>
      </c>
      <c r="C7" s="133" t="s">
        <v>432</v>
      </c>
      <c r="D7" s="133" t="s">
        <v>433</v>
      </c>
      <c r="E7" s="133" t="s">
        <v>434</v>
      </c>
      <c r="F7" s="134" t="s">
        <v>435</v>
      </c>
    </row>
    <row r="8" spans="2:10" x14ac:dyDescent="0.15">
      <c r="B8" s="132" t="s">
        <v>436</v>
      </c>
      <c r="C8" s="133" t="s">
        <v>437</v>
      </c>
      <c r="D8" s="133"/>
      <c r="E8" s="133" t="s">
        <v>438</v>
      </c>
      <c r="F8" s="134"/>
    </row>
    <row r="9" spans="2:10" x14ac:dyDescent="0.15">
      <c r="B9" s="132" t="s">
        <v>439</v>
      </c>
      <c r="C9" s="133" t="s">
        <v>440</v>
      </c>
      <c r="D9" s="133"/>
      <c r="E9" s="133" t="s">
        <v>441</v>
      </c>
      <c r="F9" s="134"/>
    </row>
    <row r="10" spans="2:10" x14ac:dyDescent="0.15">
      <c r="B10" s="132" t="s">
        <v>442</v>
      </c>
      <c r="C10" s="133" t="s">
        <v>443</v>
      </c>
      <c r="D10" s="133"/>
      <c r="E10" s="133" t="s">
        <v>444</v>
      </c>
      <c r="F10" s="134"/>
    </row>
    <row r="11" spans="2:10" x14ac:dyDescent="0.15">
      <c r="B11" s="132" t="s">
        <v>445</v>
      </c>
      <c r="C11" s="133" t="s">
        <v>446</v>
      </c>
      <c r="D11" s="133"/>
      <c r="E11" s="133"/>
      <c r="F11" s="134"/>
    </row>
    <row r="12" spans="2:10" ht="14.25" thickBot="1" x14ac:dyDescent="0.2">
      <c r="B12" s="135" t="s">
        <v>447</v>
      </c>
      <c r="C12" s="136"/>
      <c r="D12" s="136"/>
      <c r="E12" s="136"/>
      <c r="F12" s="137"/>
    </row>
    <row r="13" spans="2:10" ht="14.25" thickBot="1" x14ac:dyDescent="0.2"/>
    <row r="14" spans="2:10" x14ac:dyDescent="0.15">
      <c r="B14" s="1120" t="s">
        <v>448</v>
      </c>
      <c r="C14" s="1121"/>
      <c r="D14" s="1121"/>
      <c r="E14" s="1121"/>
      <c r="F14" s="1121"/>
      <c r="G14" s="1121"/>
      <c r="H14" s="1121"/>
      <c r="I14" s="1121"/>
      <c r="J14" s="1122"/>
    </row>
    <row r="15" spans="2:10" ht="14.25" thickBot="1" x14ac:dyDescent="0.2">
      <c r="B15" s="122" t="s">
        <v>449</v>
      </c>
      <c r="C15" s="123" t="s">
        <v>450</v>
      </c>
      <c r="D15" s="123" t="s">
        <v>451</v>
      </c>
      <c r="E15" s="123" t="s">
        <v>452</v>
      </c>
      <c r="F15" s="123" t="s">
        <v>453</v>
      </c>
      <c r="G15" s="123" t="s">
        <v>454</v>
      </c>
      <c r="H15" s="123" t="s">
        <v>455</v>
      </c>
      <c r="I15" s="123" t="s">
        <v>456</v>
      </c>
      <c r="J15" s="124" t="s">
        <v>457</v>
      </c>
    </row>
    <row r="16" spans="2:10" ht="14.25" thickTop="1" x14ac:dyDescent="0.15">
      <c r="B16" s="125" t="s">
        <v>458</v>
      </c>
      <c r="C16" s="126" t="s">
        <v>459</v>
      </c>
      <c r="D16" s="126" t="s">
        <v>460</v>
      </c>
      <c r="E16" s="126" t="s">
        <v>461</v>
      </c>
      <c r="F16" s="126" t="s">
        <v>462</v>
      </c>
      <c r="G16" s="126" t="s">
        <v>462</v>
      </c>
      <c r="H16" s="126" t="s">
        <v>463</v>
      </c>
      <c r="I16" s="126" t="s">
        <v>464</v>
      </c>
      <c r="J16" s="127" t="s">
        <v>465</v>
      </c>
    </row>
    <row r="17" spans="2:10" x14ac:dyDescent="0.15">
      <c r="B17" s="125" t="s">
        <v>466</v>
      </c>
      <c r="C17" s="126" t="s">
        <v>467</v>
      </c>
      <c r="D17" s="126" t="s">
        <v>468</v>
      </c>
      <c r="E17" s="126" t="s">
        <v>469</v>
      </c>
      <c r="F17" s="126" t="s">
        <v>470</v>
      </c>
      <c r="G17" s="126" t="s">
        <v>471</v>
      </c>
      <c r="H17" s="126" t="s">
        <v>472</v>
      </c>
      <c r="I17" s="126" t="s">
        <v>473</v>
      </c>
      <c r="J17" s="127" t="s">
        <v>474</v>
      </c>
    </row>
    <row r="18" spans="2:10" x14ac:dyDescent="0.15">
      <c r="B18" s="125" t="s">
        <v>475</v>
      </c>
      <c r="C18" s="126" t="s">
        <v>476</v>
      </c>
      <c r="D18" s="126" t="s">
        <v>477</v>
      </c>
      <c r="E18" s="126" t="s">
        <v>478</v>
      </c>
      <c r="F18" s="126" t="s">
        <v>479</v>
      </c>
      <c r="G18" s="126" t="s">
        <v>480</v>
      </c>
      <c r="H18" s="126"/>
      <c r="I18" s="126" t="s">
        <v>472</v>
      </c>
      <c r="J18" s="127" t="s">
        <v>481</v>
      </c>
    </row>
    <row r="19" spans="2:10" x14ac:dyDescent="0.15">
      <c r="B19" s="125" t="s">
        <v>482</v>
      </c>
      <c r="C19" s="126" t="s">
        <v>483</v>
      </c>
      <c r="D19" s="126"/>
      <c r="E19" s="126" t="s">
        <v>484</v>
      </c>
      <c r="F19" s="126" t="s">
        <v>480</v>
      </c>
      <c r="G19" s="126" t="s">
        <v>485</v>
      </c>
      <c r="H19" s="126"/>
      <c r="I19" s="126"/>
      <c r="J19" s="127"/>
    </row>
    <row r="20" spans="2:10" x14ac:dyDescent="0.15">
      <c r="B20" s="125" t="s">
        <v>486</v>
      </c>
      <c r="C20" s="126" t="s">
        <v>487</v>
      </c>
      <c r="D20" s="126"/>
      <c r="E20" s="126" t="s">
        <v>488</v>
      </c>
      <c r="F20" s="126" t="s">
        <v>485</v>
      </c>
      <c r="G20" s="126" t="s">
        <v>489</v>
      </c>
      <c r="H20" s="126"/>
      <c r="I20" s="126"/>
      <c r="J20" s="127"/>
    </row>
    <row r="21" spans="2:10" x14ac:dyDescent="0.15">
      <c r="B21" s="125" t="s">
        <v>443</v>
      </c>
      <c r="C21" s="126" t="s">
        <v>490</v>
      </c>
      <c r="D21" s="126"/>
      <c r="E21" s="126" t="s">
        <v>491</v>
      </c>
      <c r="F21" s="126" t="s">
        <v>489</v>
      </c>
      <c r="G21" s="126"/>
      <c r="H21" s="126"/>
      <c r="I21" s="126"/>
      <c r="J21" s="127"/>
    </row>
    <row r="22" spans="2:10" x14ac:dyDescent="0.15">
      <c r="B22" s="125"/>
      <c r="C22" s="126" t="s">
        <v>492</v>
      </c>
      <c r="D22" s="126"/>
      <c r="E22" s="126" t="s">
        <v>493</v>
      </c>
      <c r="F22" s="126"/>
      <c r="G22" s="126"/>
      <c r="H22" s="126"/>
      <c r="I22" s="126"/>
      <c r="J22" s="127"/>
    </row>
    <row r="23" spans="2:10" x14ac:dyDescent="0.15">
      <c r="B23" s="125"/>
      <c r="C23" s="126" t="s">
        <v>494</v>
      </c>
      <c r="D23" s="126"/>
      <c r="E23" s="126" t="s">
        <v>495</v>
      </c>
      <c r="F23" s="126"/>
      <c r="G23" s="126"/>
      <c r="H23" s="126"/>
      <c r="I23" s="126"/>
      <c r="J23" s="127"/>
    </row>
    <row r="24" spans="2:10" x14ac:dyDescent="0.15">
      <c r="B24" s="125"/>
      <c r="C24" s="126" t="s">
        <v>496</v>
      </c>
      <c r="D24" s="126"/>
      <c r="E24" s="126" t="s">
        <v>497</v>
      </c>
      <c r="F24" s="126"/>
      <c r="G24" s="126"/>
      <c r="H24" s="126"/>
      <c r="I24" s="126"/>
      <c r="J24" s="127"/>
    </row>
    <row r="25" spans="2:10" x14ac:dyDescent="0.15">
      <c r="B25" s="125"/>
      <c r="C25" s="126" t="s">
        <v>498</v>
      </c>
      <c r="D25" s="126"/>
      <c r="E25" s="126" t="s">
        <v>499</v>
      </c>
      <c r="F25" s="126"/>
      <c r="G25" s="126"/>
      <c r="H25" s="126"/>
      <c r="I25" s="126"/>
      <c r="J25" s="127"/>
    </row>
    <row r="26" spans="2:10" x14ac:dyDescent="0.15">
      <c r="B26" s="125"/>
      <c r="C26" s="126" t="s">
        <v>500</v>
      </c>
      <c r="D26" s="126"/>
      <c r="E26" s="128" t="s">
        <v>501</v>
      </c>
      <c r="F26" s="126"/>
      <c r="G26" s="126"/>
      <c r="H26" s="126"/>
      <c r="I26" s="126"/>
      <c r="J26" s="127"/>
    </row>
    <row r="27" spans="2:10" x14ac:dyDescent="0.15">
      <c r="B27" s="125"/>
      <c r="C27" s="126" t="s">
        <v>502</v>
      </c>
      <c r="D27" s="126"/>
      <c r="E27" s="126" t="s">
        <v>503</v>
      </c>
      <c r="F27" s="126"/>
      <c r="G27" s="126"/>
      <c r="H27" s="126"/>
      <c r="I27" s="126"/>
      <c r="J27" s="127"/>
    </row>
    <row r="28" spans="2:10" x14ac:dyDescent="0.15">
      <c r="B28" s="125"/>
      <c r="C28" s="126" t="s">
        <v>504</v>
      </c>
      <c r="D28" s="126"/>
      <c r="E28" s="128"/>
      <c r="F28" s="126"/>
      <c r="G28" s="126"/>
      <c r="H28" s="126"/>
      <c r="I28" s="126"/>
      <c r="J28" s="127"/>
    </row>
    <row r="29" spans="2:10" x14ac:dyDescent="0.15">
      <c r="B29" s="125"/>
      <c r="C29" s="126" t="s">
        <v>443</v>
      </c>
      <c r="D29" s="126"/>
      <c r="E29" s="126"/>
      <c r="F29" s="126"/>
      <c r="G29" s="126"/>
      <c r="H29" s="126"/>
      <c r="I29" s="126"/>
      <c r="J29" s="127"/>
    </row>
    <row r="30" spans="2:10" x14ac:dyDescent="0.15">
      <c r="B30" s="125"/>
      <c r="C30" s="126"/>
      <c r="D30" s="126"/>
      <c r="E30" s="126"/>
      <c r="F30" s="126"/>
      <c r="G30" s="126"/>
      <c r="H30" s="126"/>
      <c r="I30" s="126"/>
      <c r="J30" s="127"/>
    </row>
    <row r="31" spans="2:10" x14ac:dyDescent="0.15">
      <c r="B31" s="125"/>
      <c r="C31" s="126" t="s">
        <v>504</v>
      </c>
      <c r="D31" s="126"/>
      <c r="E31" s="126"/>
      <c r="F31" s="126"/>
      <c r="G31" s="126"/>
      <c r="H31" s="126"/>
      <c r="I31" s="126"/>
      <c r="J31" s="127"/>
    </row>
    <row r="32" spans="2:10" x14ac:dyDescent="0.15">
      <c r="B32" s="125"/>
      <c r="C32" s="126" t="s">
        <v>443</v>
      </c>
      <c r="D32" s="126"/>
      <c r="E32" s="126"/>
      <c r="F32" s="126"/>
      <c r="G32" s="126"/>
      <c r="H32" s="126"/>
      <c r="I32" s="126"/>
      <c r="J32" s="127"/>
    </row>
    <row r="33" spans="2:10" x14ac:dyDescent="0.15">
      <c r="B33" s="125"/>
      <c r="C33" s="126"/>
      <c r="D33" s="126"/>
      <c r="E33" s="126"/>
      <c r="F33" s="126"/>
      <c r="G33" s="126"/>
      <c r="H33" s="126"/>
      <c r="I33" s="126"/>
      <c r="J33" s="127"/>
    </row>
    <row r="34" spans="2:10" x14ac:dyDescent="0.15">
      <c r="B34" s="125"/>
      <c r="C34" s="126" t="s">
        <v>505</v>
      </c>
      <c r="D34" s="126"/>
      <c r="E34" s="126"/>
      <c r="F34" s="126"/>
      <c r="G34" s="126"/>
      <c r="H34" s="126"/>
      <c r="I34" s="126"/>
      <c r="J34" s="127"/>
    </row>
    <row r="35" spans="2:10" x14ac:dyDescent="0.15">
      <c r="B35" s="125"/>
      <c r="C35" s="126" t="s">
        <v>443</v>
      </c>
      <c r="D35" s="126"/>
      <c r="E35" s="126"/>
      <c r="F35" s="126"/>
      <c r="G35" s="126"/>
      <c r="H35" s="126"/>
      <c r="I35" s="126"/>
      <c r="J35" s="127"/>
    </row>
    <row r="36" spans="2:10" x14ac:dyDescent="0.15">
      <c r="B36" s="125"/>
      <c r="C36" s="126"/>
      <c r="D36" s="126"/>
      <c r="E36" s="126"/>
      <c r="F36" s="126"/>
      <c r="G36" s="126"/>
      <c r="H36" s="126"/>
      <c r="I36" s="126"/>
      <c r="J36" s="127"/>
    </row>
    <row r="37" spans="2:10" x14ac:dyDescent="0.15">
      <c r="B37" s="125"/>
      <c r="C37" s="126" t="s">
        <v>506</v>
      </c>
      <c r="D37" s="126"/>
      <c r="E37" s="126"/>
      <c r="F37" s="126"/>
      <c r="G37" s="126"/>
      <c r="H37" s="126"/>
      <c r="I37" s="126"/>
      <c r="J37" s="127"/>
    </row>
    <row r="38" spans="2:10" x14ac:dyDescent="0.15">
      <c r="B38" s="125"/>
      <c r="C38" s="126" t="s">
        <v>507</v>
      </c>
      <c r="D38" s="126"/>
      <c r="E38" s="126"/>
      <c r="F38" s="126"/>
      <c r="G38" s="126"/>
      <c r="H38" s="126"/>
      <c r="I38" s="126"/>
      <c r="J38" s="127"/>
    </row>
    <row r="39" spans="2:10" x14ac:dyDescent="0.15">
      <c r="B39" s="125"/>
      <c r="C39" s="126" t="s">
        <v>443</v>
      </c>
      <c r="D39" s="126"/>
      <c r="E39" s="126"/>
      <c r="F39" s="126"/>
      <c r="G39" s="126"/>
      <c r="H39" s="126"/>
      <c r="I39" s="126"/>
      <c r="J39" s="127"/>
    </row>
    <row r="40" spans="2:10" x14ac:dyDescent="0.15">
      <c r="B40" s="125"/>
      <c r="C40" s="126"/>
      <c r="D40" s="126"/>
      <c r="E40" s="126"/>
      <c r="F40" s="126"/>
      <c r="G40" s="126"/>
      <c r="H40" s="126"/>
      <c r="I40" s="126"/>
      <c r="J40" s="127"/>
    </row>
    <row r="41" spans="2:10" x14ac:dyDescent="0.15">
      <c r="B41" s="125"/>
      <c r="C41" s="126" t="s">
        <v>508</v>
      </c>
      <c r="D41" s="126"/>
      <c r="E41" s="126"/>
      <c r="F41" s="126"/>
      <c r="G41" s="126"/>
      <c r="H41" s="126"/>
      <c r="I41" s="126"/>
      <c r="J41" s="127"/>
    </row>
    <row r="42" spans="2:10" x14ac:dyDescent="0.15">
      <c r="B42" s="125"/>
      <c r="C42" s="126" t="s">
        <v>509</v>
      </c>
      <c r="D42" s="126"/>
      <c r="E42" s="126"/>
      <c r="F42" s="126"/>
      <c r="G42" s="126"/>
      <c r="H42" s="126"/>
      <c r="I42" s="126"/>
      <c r="J42" s="127"/>
    </row>
    <row r="43" spans="2:10" x14ac:dyDescent="0.15">
      <c r="B43" s="125"/>
      <c r="C43" s="126" t="s">
        <v>510</v>
      </c>
      <c r="D43" s="126"/>
      <c r="E43" s="126"/>
      <c r="F43" s="126"/>
      <c r="G43" s="126"/>
      <c r="H43" s="126"/>
      <c r="I43" s="126"/>
      <c r="J43" s="127"/>
    </row>
    <row r="44" spans="2:10" x14ac:dyDescent="0.15">
      <c r="B44" s="125"/>
      <c r="C44" s="126" t="s">
        <v>511</v>
      </c>
      <c r="D44" s="126"/>
      <c r="E44" s="126"/>
      <c r="F44" s="126"/>
      <c r="G44" s="126"/>
      <c r="H44" s="126"/>
      <c r="I44" s="126"/>
      <c r="J44" s="127"/>
    </row>
    <row r="45" spans="2:10" x14ac:dyDescent="0.15">
      <c r="B45" s="125"/>
      <c r="C45" s="126" t="s">
        <v>443</v>
      </c>
      <c r="D45" s="126"/>
      <c r="E45" s="126"/>
      <c r="F45" s="126"/>
      <c r="G45" s="126"/>
      <c r="H45" s="126"/>
      <c r="I45" s="126"/>
      <c r="J45" s="127"/>
    </row>
    <row r="46" spans="2:10" x14ac:dyDescent="0.15">
      <c r="B46" s="125"/>
      <c r="C46" s="126"/>
      <c r="D46" s="126"/>
      <c r="E46" s="126"/>
      <c r="F46" s="126"/>
      <c r="G46" s="126"/>
      <c r="H46" s="126"/>
      <c r="I46" s="126"/>
      <c r="J46" s="127"/>
    </row>
    <row r="47" spans="2:10" ht="14.25" thickBot="1" x14ac:dyDescent="0.2">
      <c r="B47" s="129"/>
      <c r="C47" s="130" t="s">
        <v>443</v>
      </c>
      <c r="D47" s="130"/>
      <c r="E47" s="130"/>
      <c r="F47" s="130"/>
      <c r="G47" s="130"/>
      <c r="H47" s="130"/>
      <c r="I47" s="130"/>
      <c r="J47" s="131"/>
    </row>
    <row r="49" spans="2:7" ht="14.25" thickBot="1" x14ac:dyDescent="0.2">
      <c r="C49" s="46"/>
      <c r="D49" s="46"/>
      <c r="E49" s="46"/>
      <c r="F49" s="46"/>
      <c r="G49" s="46"/>
    </row>
    <row r="50" spans="2:7" x14ac:dyDescent="0.15">
      <c r="B50" s="1123" t="s">
        <v>512</v>
      </c>
      <c r="C50" s="1124"/>
      <c r="D50" s="1124"/>
      <c r="E50" s="1124"/>
      <c r="F50" s="1124"/>
      <c r="G50" s="1125"/>
    </row>
    <row r="51" spans="2:7" ht="14.25" thickBot="1" x14ac:dyDescent="0.2">
      <c r="B51" s="120" t="s">
        <v>513</v>
      </c>
      <c r="C51" s="41" t="s">
        <v>449</v>
      </c>
      <c r="D51" s="41" t="s">
        <v>514</v>
      </c>
      <c r="E51" s="41" t="s">
        <v>515</v>
      </c>
      <c r="F51" s="42" t="s">
        <v>516</v>
      </c>
      <c r="G51" s="121" t="s">
        <v>517</v>
      </c>
    </row>
    <row r="52" spans="2:7" ht="14.25" thickTop="1" x14ac:dyDescent="0.15">
      <c r="B52" s="138" t="s">
        <v>518</v>
      </c>
      <c r="C52" s="126" t="s">
        <v>519</v>
      </c>
      <c r="D52" s="126" t="s">
        <v>520</v>
      </c>
      <c r="E52" s="126" t="s">
        <v>521</v>
      </c>
      <c r="F52" s="126" t="s">
        <v>522</v>
      </c>
      <c r="G52" s="127" t="s">
        <v>465</v>
      </c>
    </row>
    <row r="53" spans="2:7" x14ac:dyDescent="0.15">
      <c r="B53" s="138" t="s">
        <v>523</v>
      </c>
      <c r="C53" s="126" t="s">
        <v>524</v>
      </c>
      <c r="D53" s="126" t="s">
        <v>525</v>
      </c>
      <c r="E53" s="126" t="s">
        <v>526</v>
      </c>
      <c r="F53" s="126" t="s">
        <v>527</v>
      </c>
      <c r="G53" s="127" t="s">
        <v>474</v>
      </c>
    </row>
    <row r="54" spans="2:7" x14ac:dyDescent="0.15">
      <c r="B54" s="138" t="s">
        <v>528</v>
      </c>
      <c r="C54" s="126" t="s">
        <v>529</v>
      </c>
      <c r="D54" s="126" t="s">
        <v>530</v>
      </c>
      <c r="E54" s="126" t="s">
        <v>531</v>
      </c>
      <c r="F54" s="126"/>
      <c r="G54" s="127" t="s">
        <v>481</v>
      </c>
    </row>
    <row r="55" spans="2:7" x14ac:dyDescent="0.15">
      <c r="B55" s="138" t="s">
        <v>532</v>
      </c>
      <c r="C55" s="126"/>
      <c r="D55" s="126"/>
      <c r="E55" s="126" t="s">
        <v>533</v>
      </c>
      <c r="F55" s="126"/>
      <c r="G55" s="127"/>
    </row>
    <row r="56" spans="2:7" x14ac:dyDescent="0.15">
      <c r="B56" s="138"/>
      <c r="C56" s="126" t="s">
        <v>534</v>
      </c>
      <c r="D56" s="126"/>
      <c r="E56" s="126" t="s">
        <v>535</v>
      </c>
      <c r="F56" s="126"/>
      <c r="G56" s="127"/>
    </row>
    <row r="57" spans="2:7" x14ac:dyDescent="0.15">
      <c r="B57" s="138"/>
      <c r="C57" s="126" t="s">
        <v>536</v>
      </c>
      <c r="D57" s="126"/>
      <c r="E57" s="126" t="s">
        <v>537</v>
      </c>
      <c r="F57" s="126"/>
      <c r="G57" s="127"/>
    </row>
    <row r="58" spans="2:7" x14ac:dyDescent="0.15">
      <c r="B58" s="138"/>
      <c r="C58" s="126" t="s">
        <v>538</v>
      </c>
      <c r="D58" s="126"/>
      <c r="E58" s="126" t="s">
        <v>503</v>
      </c>
      <c r="F58" s="126"/>
      <c r="G58" s="127"/>
    </row>
    <row r="59" spans="2:7" x14ac:dyDescent="0.15">
      <c r="B59" s="138"/>
      <c r="C59" s="126" t="s">
        <v>539</v>
      </c>
      <c r="D59" s="126"/>
      <c r="E59" s="126"/>
      <c r="F59" s="126"/>
      <c r="G59" s="127"/>
    </row>
    <row r="60" spans="2:7" x14ac:dyDescent="0.15">
      <c r="B60" s="138"/>
      <c r="C60" s="126" t="s">
        <v>443</v>
      </c>
      <c r="D60" s="126"/>
      <c r="E60" s="126"/>
      <c r="F60" s="126"/>
      <c r="G60" s="127"/>
    </row>
    <row r="61" spans="2:7" x14ac:dyDescent="0.15">
      <c r="B61" s="138"/>
      <c r="C61" s="126"/>
      <c r="D61" s="126"/>
      <c r="E61" s="126"/>
      <c r="F61" s="126"/>
      <c r="G61" s="127"/>
    </row>
    <row r="62" spans="2:7" x14ac:dyDescent="0.15">
      <c r="B62" s="138"/>
      <c r="C62" s="126" t="s">
        <v>188</v>
      </c>
      <c r="D62" s="126"/>
      <c r="E62" s="126"/>
      <c r="F62" s="126"/>
      <c r="G62" s="127"/>
    </row>
    <row r="63" spans="2:7" x14ac:dyDescent="0.15">
      <c r="B63" s="138"/>
      <c r="C63" s="126" t="s">
        <v>189</v>
      </c>
      <c r="D63" s="126"/>
      <c r="E63" s="126"/>
      <c r="F63" s="126"/>
      <c r="G63" s="127"/>
    </row>
    <row r="64" spans="2:7" x14ac:dyDescent="0.15">
      <c r="B64" s="138"/>
      <c r="C64" s="126" t="s">
        <v>190</v>
      </c>
      <c r="D64" s="126"/>
      <c r="E64" s="126"/>
      <c r="F64" s="126"/>
      <c r="G64" s="127"/>
    </row>
    <row r="65" spans="2:7" x14ac:dyDescent="0.15">
      <c r="B65" s="138"/>
      <c r="C65" s="126" t="s">
        <v>191</v>
      </c>
      <c r="D65" s="126"/>
      <c r="E65" s="126"/>
      <c r="F65" s="126"/>
      <c r="G65" s="127"/>
    </row>
    <row r="66" spans="2:7" x14ac:dyDescent="0.15">
      <c r="B66" s="138"/>
      <c r="C66" s="126" t="s">
        <v>540</v>
      </c>
      <c r="D66" s="126"/>
      <c r="E66" s="126"/>
      <c r="F66" s="126"/>
      <c r="G66" s="127"/>
    </row>
    <row r="67" spans="2:7" x14ac:dyDescent="0.15">
      <c r="B67" s="138"/>
      <c r="C67" s="126" t="s">
        <v>541</v>
      </c>
      <c r="D67" s="126"/>
      <c r="E67" s="126"/>
      <c r="F67" s="126"/>
      <c r="G67" s="127"/>
    </row>
    <row r="68" spans="2:7" x14ac:dyDescent="0.15">
      <c r="B68" s="138"/>
      <c r="C68" s="126" t="s">
        <v>192</v>
      </c>
      <c r="D68" s="126"/>
      <c r="E68" s="126"/>
      <c r="F68" s="126"/>
      <c r="G68" s="127"/>
    </row>
    <row r="69" spans="2:7" x14ac:dyDescent="0.15">
      <c r="B69" s="138"/>
      <c r="C69" s="126" t="s">
        <v>193</v>
      </c>
      <c r="D69" s="126"/>
      <c r="E69" s="126"/>
      <c r="F69" s="126"/>
      <c r="G69" s="127"/>
    </row>
    <row r="70" spans="2:7" x14ac:dyDescent="0.15">
      <c r="B70" s="138"/>
      <c r="C70" s="126" t="s">
        <v>542</v>
      </c>
      <c r="D70" s="126"/>
      <c r="E70" s="126"/>
      <c r="F70" s="126"/>
      <c r="G70" s="127"/>
    </row>
    <row r="71" spans="2:7" x14ac:dyDescent="0.15">
      <c r="B71" s="138"/>
      <c r="C71" s="126" t="s">
        <v>195</v>
      </c>
      <c r="D71" s="126"/>
      <c r="E71" s="126"/>
      <c r="F71" s="126"/>
      <c r="G71" s="127"/>
    </row>
    <row r="72" spans="2:7" x14ac:dyDescent="0.15">
      <c r="B72" s="138"/>
      <c r="C72" s="126" t="s">
        <v>197</v>
      </c>
      <c r="D72" s="126"/>
      <c r="E72" s="126"/>
      <c r="F72" s="126"/>
      <c r="G72" s="127"/>
    </row>
    <row r="73" spans="2:7" x14ac:dyDescent="0.15">
      <c r="B73" s="138"/>
      <c r="C73" s="126" t="s">
        <v>198</v>
      </c>
      <c r="D73" s="126"/>
      <c r="E73" s="126"/>
      <c r="F73" s="126"/>
      <c r="G73" s="127"/>
    </row>
    <row r="74" spans="2:7" x14ac:dyDescent="0.15">
      <c r="B74" s="138"/>
      <c r="C74" s="126" t="s">
        <v>199</v>
      </c>
      <c r="D74" s="126"/>
      <c r="E74" s="126"/>
      <c r="F74" s="126"/>
      <c r="G74" s="127"/>
    </row>
    <row r="75" spans="2:7" x14ac:dyDescent="0.15">
      <c r="B75" s="138"/>
      <c r="C75" s="126" t="s">
        <v>200</v>
      </c>
      <c r="D75" s="126"/>
      <c r="E75" s="126"/>
      <c r="F75" s="126"/>
      <c r="G75" s="127"/>
    </row>
    <row r="76" spans="2:7" x14ac:dyDescent="0.15">
      <c r="B76" s="138"/>
      <c r="C76" s="126" t="s">
        <v>201</v>
      </c>
      <c r="D76" s="126"/>
      <c r="E76" s="126"/>
      <c r="F76" s="126"/>
      <c r="G76" s="127"/>
    </row>
    <row r="77" spans="2:7" x14ac:dyDescent="0.15">
      <c r="B77" s="138"/>
      <c r="C77" s="126" t="s">
        <v>503</v>
      </c>
      <c r="D77" s="126"/>
      <c r="E77" s="126"/>
      <c r="F77" s="126"/>
      <c r="G77" s="127"/>
    </row>
    <row r="78" spans="2:7" x14ac:dyDescent="0.15">
      <c r="B78" s="138"/>
      <c r="C78" s="126"/>
      <c r="D78" s="126"/>
      <c r="E78" s="126"/>
      <c r="F78" s="126"/>
      <c r="G78" s="127"/>
    </row>
    <row r="79" spans="2:7" x14ac:dyDescent="0.15">
      <c r="B79" s="138"/>
      <c r="C79" s="126" t="s">
        <v>543</v>
      </c>
      <c r="D79" s="126"/>
      <c r="E79" s="126"/>
      <c r="F79" s="126"/>
      <c r="G79" s="127"/>
    </row>
    <row r="80" spans="2:7" x14ac:dyDescent="0.15">
      <c r="B80" s="138"/>
      <c r="C80" s="126" t="s">
        <v>544</v>
      </c>
      <c r="D80" s="126"/>
      <c r="E80" s="126"/>
      <c r="F80" s="126"/>
      <c r="G80" s="127"/>
    </row>
    <row r="81" spans="2:7" x14ac:dyDescent="0.15">
      <c r="B81" s="138"/>
      <c r="C81" s="126" t="s">
        <v>545</v>
      </c>
      <c r="D81" s="126"/>
      <c r="E81" s="126"/>
      <c r="F81" s="126"/>
      <c r="G81" s="127"/>
    </row>
    <row r="82" spans="2:7" x14ac:dyDescent="0.15">
      <c r="B82" s="138"/>
      <c r="C82" s="126" t="s">
        <v>546</v>
      </c>
      <c r="D82" s="126"/>
      <c r="E82" s="126"/>
      <c r="F82" s="126"/>
      <c r="G82" s="127"/>
    </row>
    <row r="83" spans="2:7" ht="14.25" thickBot="1" x14ac:dyDescent="0.2">
      <c r="B83" s="139"/>
      <c r="C83" s="130" t="s">
        <v>503</v>
      </c>
      <c r="D83" s="130"/>
      <c r="E83" s="130"/>
      <c r="F83" s="130"/>
      <c r="G83" s="131"/>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117</vt:i4>
      </vt:variant>
    </vt:vector>
  </HeadingPairs>
  <TitlesOfParts>
    <vt:vector size="182" baseType="lpstr">
      <vt:lpstr>点検様式作成フロー</vt:lpstr>
      <vt:lpstr>変状面積算出方法</vt:lpstr>
      <vt:lpstr>記入の留意点</vt:lpstr>
      <vt:lpstr>様式A-1</vt:lpstr>
      <vt:lpstr>様式A-2</vt:lpstr>
      <vt:lpstr>様式A-3</vt:lpstr>
      <vt:lpstr>様式A-3 (2)</vt:lpstr>
      <vt:lpstr>様式A-3 (3)</vt:lpstr>
      <vt:lpstr>様式B (1)</vt:lpstr>
      <vt:lpstr>様式B (2)</vt:lpstr>
      <vt:lpstr>様式C-1-1 (1)</vt:lpstr>
      <vt:lpstr>様式C-1-1 (2)</vt:lpstr>
      <vt:lpstr>様式C-1-1 (3)</vt:lpstr>
      <vt:lpstr>様式C-1-2 (1)</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様式D-1-1 P020</vt:lpstr>
      <vt:lpstr>様式D-1-1 P021</vt:lpstr>
      <vt:lpstr>様式D-1-1 P022</vt:lpstr>
      <vt:lpstr>様式D-1-1 P023</vt:lpstr>
      <vt:lpstr>様式D-1-1 P024</vt:lpstr>
      <vt:lpstr>様式D-1-1 P025</vt:lpstr>
      <vt:lpstr>様式D-1-2 P001</vt:lpstr>
      <vt:lpstr>様式D-1-2 P002</vt:lpstr>
      <vt:lpstr>様式D-1-2 P003</vt:lpstr>
      <vt:lpstr>様式D-1-2 P004</vt:lpstr>
      <vt:lpstr>様式D-1-2 P005</vt:lpstr>
      <vt:lpstr>様式D-2-1 (1)</vt:lpstr>
      <vt:lpstr>様式D-2-1 (2)</vt:lpstr>
      <vt:lpstr>様式D-2-1´(1)</vt:lpstr>
      <vt:lpstr>様式D-2-1´(2)</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'様式A-3 (2)'!Print_Area</vt:lpstr>
      <vt:lpstr>'様式A-3 (3)'!Print_Area</vt:lpstr>
      <vt:lpstr>'様式B (1)'!Print_Area</vt:lpstr>
      <vt:lpstr>'様式B (2)'!Print_Area</vt:lpstr>
      <vt:lpstr>'様式C-1-1 (1)'!Print_Area</vt:lpstr>
      <vt:lpstr>'様式C-1-1 (2)'!Print_Area</vt:lpstr>
      <vt:lpstr>'様式C-1-1 (3)'!Print_Area</vt:lpstr>
      <vt:lpstr>'様式C-1-2 (1)'!Print_Area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'様式D-1-1 P020'!Print_Area</vt:lpstr>
      <vt:lpstr>'様式D-1-1 P021'!Print_Area</vt:lpstr>
      <vt:lpstr>'様式D-1-1 P022'!Print_Area</vt:lpstr>
      <vt:lpstr>'様式D-1-1 P023'!Print_Area</vt:lpstr>
      <vt:lpstr>'様式D-1-1 P024'!Print_Area</vt:lpstr>
      <vt:lpstr>'様式D-1-1 P025'!Print_Area</vt:lpstr>
      <vt:lpstr>'様式D-1-2 P001'!Print_Area</vt:lpstr>
      <vt:lpstr>'様式D-1-2 P002'!Print_Area</vt:lpstr>
      <vt:lpstr>'様式D-1-2 P003'!Print_Area</vt:lpstr>
      <vt:lpstr>'様式D-1-2 P004'!Print_Area</vt:lpstr>
      <vt:lpstr>'様式D-1-2 P005'!Print_Area</vt:lpstr>
      <vt:lpstr>'様式D-2-1 (1)'!Print_Area</vt:lpstr>
      <vt:lpstr>'様式D-2-1 (2)'!Print_Area</vt:lpstr>
      <vt:lpstr>'様式D-2-1´(1)'!Print_Area</vt:lpstr>
      <vt:lpstr>'様式D-2-1´(2)'!Print_Area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'様式D-3_PE'!Print_Area</vt:lpstr>
      <vt:lpstr>'様式D-3_PS'!Print_Area</vt:lpstr>
      <vt:lpstr>様式E!Print_Area</vt:lpstr>
      <vt:lpstr>様式F!Print_Area</vt:lpstr>
      <vt:lpstr>様式G!Print_Area</vt:lpstr>
      <vt:lpstr>'様式A-2'!Print_Titles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'様式D-1-1 P020'!Print_Titles</vt:lpstr>
      <vt:lpstr>'様式D-1-1 P021'!Print_Titles</vt:lpstr>
      <vt:lpstr>'様式D-1-1 P022'!Print_Titles</vt:lpstr>
      <vt:lpstr>'様式D-1-1 P023'!Print_Titles</vt:lpstr>
      <vt:lpstr>'様式D-1-1 P024'!Print_Titles</vt:lpstr>
      <vt:lpstr>'様式D-1-1 P025'!Print_Titles</vt:lpstr>
      <vt:lpstr>'様式D-1-2 P001'!Print_Titles</vt:lpstr>
      <vt:lpstr>'様式D-1-2 P002'!Print_Titles</vt:lpstr>
      <vt:lpstr>'様式D-1-2 P003'!Print_Titles</vt:lpstr>
      <vt:lpstr>'様式D-1-2 P004'!Print_Titles</vt:lpstr>
      <vt:lpstr>'様式D-1-2 P005'!Print_Titles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'様式D-3_PE'!Print_Titles</vt:lpstr>
      <vt:lpstr>'様式D-3_PS'!Print_Titles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2026-02-21T06:03:41Z</cp:lastPrinted>
  <dcterms:created xsi:type="dcterms:W3CDTF">2012-04-09T00:49:26Z</dcterms:created>
  <dcterms:modified xsi:type="dcterms:W3CDTF">2026-04-13T01:57:46Z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